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2_Cases\2020 Cases\01 2020-00174 Base Rate Case\07_Discovery\Staff\Set 02\DR Response Packet for filing\Public Attachments\"/>
    </mc:Choice>
  </mc:AlternateContent>
  <bookViews>
    <workbookView xWindow="0" yWindow="0" windowWidth="28800" windowHeight="10500"/>
  </bookViews>
  <sheets>
    <sheet name="Summary" sheetId="5" r:id="rId1"/>
    <sheet name="Detail" sheetId="4" r:id="rId2"/>
  </sheets>
  <calcPr calcId="162913"/>
</workbook>
</file>

<file path=xl/calcChain.xml><?xml version="1.0" encoding="utf-8"?>
<calcChain xmlns="http://schemas.openxmlformats.org/spreadsheetml/2006/main">
  <c r="F48" i="4" l="1"/>
  <c r="F77" i="4"/>
  <c r="F234" i="4"/>
  <c r="F243" i="4"/>
  <c r="F281" i="4"/>
  <c r="F295" i="4"/>
  <c r="F296" i="4"/>
  <c r="F336" i="4"/>
  <c r="F372" i="4"/>
  <c r="F373" i="4"/>
  <c r="F329" i="4"/>
  <c r="F287" i="4"/>
  <c r="F247" i="4"/>
  <c r="C11" i="5"/>
  <c r="F277" i="4"/>
  <c r="C12" i="5"/>
  <c r="C10" i="5"/>
  <c r="F111" i="4"/>
  <c r="C9" i="5"/>
  <c r="F81" i="4"/>
  <c r="C8" i="5"/>
  <c r="C7" i="5"/>
  <c r="C13" i="5"/>
  <c r="F377" i="4"/>
</calcChain>
</file>

<file path=xl/sharedStrings.xml><?xml version="1.0" encoding="utf-8"?>
<sst xmlns="http://schemas.openxmlformats.org/spreadsheetml/2006/main" count="1618" uniqueCount="394">
  <si>
    <t>Account</t>
  </si>
  <si>
    <t>Journal Date</t>
  </si>
  <si>
    <t>9301001</t>
  </si>
  <si>
    <t>Intercompany Billing</t>
  </si>
  <si>
    <t>AEPSC Bill - Services Rendered</t>
  </si>
  <si>
    <t>9301012</t>
  </si>
  <si>
    <t>9301015</t>
  </si>
  <si>
    <t>Accruals</t>
  </si>
  <si>
    <t>Labor Overheads</t>
  </si>
  <si>
    <t>Time and Labor-BalancedActuals</t>
  </si>
  <si>
    <t>Fleet Vehicle Allocations</t>
  </si>
  <si>
    <t>9302000</t>
  </si>
  <si>
    <t>Mitchell Joint Facility</t>
  </si>
  <si>
    <t>Newspaper Advertising Space</t>
  </si>
  <si>
    <t>Public Opinion Surveys</t>
  </si>
  <si>
    <t>Other Corporate Comm Exp</t>
  </si>
  <si>
    <t>Misc General Expenses</t>
  </si>
  <si>
    <t>9302003</t>
  </si>
  <si>
    <t>9302006</t>
  </si>
  <si>
    <t>Indus Work Management</t>
  </si>
  <si>
    <t>Stores Expense Clearing</t>
  </si>
  <si>
    <t>9302007</t>
  </si>
  <si>
    <t>Corporate &amp; Fiscal Expenses</t>
  </si>
  <si>
    <t>Assoc Bus Dev - Materials Sold</t>
  </si>
  <si>
    <t>Assoc Business Development Exp</t>
  </si>
  <si>
    <t>9301000</t>
  </si>
  <si>
    <t>General Advertising Expenses</t>
  </si>
  <si>
    <t>353_ALLOC</t>
  </si>
  <si>
    <t>9301003</t>
  </si>
  <si>
    <t>TV Station Advertising Time</t>
  </si>
  <si>
    <t>Amount</t>
  </si>
  <si>
    <t>BELLOMY RESEARCH INC</t>
  </si>
  <si>
    <t>MSR GROUP</t>
  </si>
  <si>
    <t>BANK OF NEW YORK MELLON</t>
  </si>
  <si>
    <t>BERRY NETWORK INC</t>
  </si>
  <si>
    <t>WELLS, SHANNON</t>
  </si>
  <si>
    <t>US BANK NATIONAL ASSOCIATION</t>
  </si>
  <si>
    <t>BANK OF AMERICA</t>
  </si>
  <si>
    <t>APPALACHIAN NEWS EXPRESS</t>
  </si>
  <si>
    <t>HUNTINGTON NATIONAL BANK</t>
  </si>
  <si>
    <t>SOUTHEASTERN ELECTRIC EXCHANGE</t>
  </si>
  <si>
    <t>Journal Description /
Vendor Name</t>
  </si>
  <si>
    <t>9302007 Total</t>
  </si>
  <si>
    <t>9302006 Total</t>
  </si>
  <si>
    <t>9302004 Total</t>
  </si>
  <si>
    <t>9302003 Total</t>
  </si>
  <si>
    <t>9302000 Total</t>
  </si>
  <si>
    <t>9301015 Total</t>
  </si>
  <si>
    <t>9301012 Total</t>
  </si>
  <si>
    <t>9301010 Total</t>
  </si>
  <si>
    <t>9301003 Total</t>
  </si>
  <si>
    <t>9301001 Total</t>
  </si>
  <si>
    <t>9301000 Total</t>
  </si>
  <si>
    <t>Grand Total</t>
  </si>
  <si>
    <t>Item</t>
  </si>
  <si>
    <t>Advertising where each item is $500 and under</t>
  </si>
  <si>
    <t>Associated Business Develoment Expense where each item is $500 and under</t>
  </si>
  <si>
    <t>Research and Develoment Expense where each item is $500 and under</t>
  </si>
  <si>
    <t>Advertising</t>
  </si>
  <si>
    <t>Corporate &amp; Fiscal Expense where each item is $500 and under</t>
  </si>
  <si>
    <t>Public Opinion</t>
  </si>
  <si>
    <t>Journal/Voucher ID</t>
  </si>
  <si>
    <t>Description</t>
  </si>
  <si>
    <t>Misc. General Expenses</t>
  </si>
  <si>
    <t>Misc. General Expenses where each item is $500 and under</t>
  </si>
  <si>
    <t>Kentucky Power Company</t>
  </si>
  <si>
    <t>Line No.</t>
  </si>
  <si>
    <t>Associated Business Development</t>
  </si>
  <si>
    <t>Miscellaneous</t>
  </si>
  <si>
    <t>Research and Development</t>
  </si>
  <si>
    <t>Total</t>
  </si>
  <si>
    <t xml:space="preserve">Associated Business Development </t>
  </si>
  <si>
    <t xml:space="preserve">Research and Development </t>
  </si>
  <si>
    <t>Analysis of Account 930</t>
  </si>
  <si>
    <t>April 1st, 2019 to March 31, 2020</t>
  </si>
  <si>
    <t>00321546</t>
  </si>
  <si>
    <t>Accounts Payable Accrual</t>
  </si>
  <si>
    <t>INTCOM9992</t>
  </si>
  <si>
    <t>INTCOM1505</t>
  </si>
  <si>
    <t>INTCOM2130</t>
  </si>
  <si>
    <t>INTCOM5098</t>
  </si>
  <si>
    <t>INTCOM9995</t>
  </si>
  <si>
    <t>INTCOM7307</t>
  </si>
  <si>
    <t>INTCOM1508</t>
  </si>
  <si>
    <t>INTCOM5077</t>
  </si>
  <si>
    <t>INTCOM7283</t>
  </si>
  <si>
    <t>INTCOM5080</t>
  </si>
  <si>
    <t>INTCOM7286</t>
  </si>
  <si>
    <t>2019-09-05</t>
  </si>
  <si>
    <t>2019-06-03</t>
  </si>
  <si>
    <t>2020-03-31</t>
  </si>
  <si>
    <t>2019-05-31</t>
  </si>
  <si>
    <t>2020-02-03</t>
  </si>
  <si>
    <t>2020-03-06</t>
  </si>
  <si>
    <t>2020-02-07</t>
  </si>
  <si>
    <t>2020-02-29</t>
  </si>
  <si>
    <t>2019-12-31</t>
  </si>
  <si>
    <t>2019-12-23</t>
  </si>
  <si>
    <t>2019-12-18</t>
  </si>
  <si>
    <t>2019-11-30</t>
  </si>
  <si>
    <t>2019-12-20</t>
  </si>
  <si>
    <t>2019-12-27</t>
  </si>
  <si>
    <t>2019-12-09</t>
  </si>
  <si>
    <t>2020-03-03</t>
  </si>
  <si>
    <t>2020-03-16</t>
  </si>
  <si>
    <t>2019-05-07</t>
  </si>
  <si>
    <t>2019-11-26</t>
  </si>
  <si>
    <t>2019-12-16</t>
  </si>
  <si>
    <t>00317997</t>
  </si>
  <si>
    <t>KENTUCKY PRESS SERVICE INC</t>
  </si>
  <si>
    <t>KENTUCKY PRESS ASSOCIATION INC</t>
  </si>
  <si>
    <t>00323556</t>
  </si>
  <si>
    <t>00324072</t>
  </si>
  <si>
    <t>00323624</t>
  </si>
  <si>
    <t>DAILY INDEPENDENT</t>
  </si>
  <si>
    <t>00323098</t>
  </si>
  <si>
    <t>00323007</t>
  </si>
  <si>
    <t>00323552</t>
  </si>
  <si>
    <t>00323553</t>
  </si>
  <si>
    <t>00323081</t>
  </si>
  <si>
    <t>00323139</t>
  </si>
  <si>
    <t>00322741</t>
  </si>
  <si>
    <t>00324184</t>
  </si>
  <si>
    <t>00324006</t>
  </si>
  <si>
    <t>00316803</t>
  </si>
  <si>
    <t>00322745</t>
  </si>
  <si>
    <t>00322617</t>
  </si>
  <si>
    <t>00322919</t>
  </si>
  <si>
    <t>2019-05-09</t>
  </si>
  <si>
    <t>MOUNTAIN TOP MEDIA LLC</t>
  </si>
  <si>
    <t>GRAYSON FAMILY COMMUNICATIONS INC</t>
  </si>
  <si>
    <t>00316882</t>
  </si>
  <si>
    <t>00323071</t>
  </si>
  <si>
    <t>9301002</t>
  </si>
  <si>
    <t>9301002 Total</t>
  </si>
  <si>
    <t>Radio Station Advertising Time</t>
  </si>
  <si>
    <t>INTCOM3606</t>
  </si>
  <si>
    <t>INTCOM0807</t>
  </si>
  <si>
    <t>INTCOM1526</t>
  </si>
  <si>
    <t>INTCOM3578</t>
  </si>
  <si>
    <t>INTCOM0786</t>
  </si>
  <si>
    <t>INTCOM6027</t>
  </si>
  <si>
    <t>INTCOM8388</t>
  </si>
  <si>
    <t>INTCOM2591</t>
  </si>
  <si>
    <t>INTCOM8365</t>
  </si>
  <si>
    <t>INTCOM2570</t>
  </si>
  <si>
    <t>INTCOM0789</t>
  </si>
  <si>
    <t>INTCOM3581</t>
  </si>
  <si>
    <t>INTCOM8368</t>
  </si>
  <si>
    <t>INTCOM2573</t>
  </si>
  <si>
    <t>2019-04-30</t>
  </si>
  <si>
    <t>2019-10-31</t>
  </si>
  <si>
    <t>2019-08-31</t>
  </si>
  <si>
    <t>2019-07-31</t>
  </si>
  <si>
    <t>2019-09-30</t>
  </si>
  <si>
    <t>2019-08-22</t>
  </si>
  <si>
    <t>2019-05-20</t>
  </si>
  <si>
    <t>2019-04-10</t>
  </si>
  <si>
    <t>2019-07-01</t>
  </si>
  <si>
    <t>2019-07-10</t>
  </si>
  <si>
    <t>2019-10-24</t>
  </si>
  <si>
    <t>2019-09-23</t>
  </si>
  <si>
    <t>00321368</t>
  </si>
  <si>
    <t>WYMT-TV</t>
  </si>
  <si>
    <t>00321367</t>
  </si>
  <si>
    <t>00317384</t>
  </si>
  <si>
    <t>00315407</t>
  </si>
  <si>
    <t>00316802</t>
  </si>
  <si>
    <t>00319325</t>
  </si>
  <si>
    <t>00319729</t>
  </si>
  <si>
    <t>00321730</t>
  </si>
  <si>
    <t>00321729</t>
  </si>
  <si>
    <t>00321728</t>
  </si>
  <si>
    <t>00322175</t>
  </si>
  <si>
    <t>00322174</t>
  </si>
  <si>
    <t>2019-12-30</t>
  </si>
  <si>
    <t>00322176</t>
  </si>
  <si>
    <t>00323189</t>
  </si>
  <si>
    <t>9301009</t>
  </si>
  <si>
    <t>Fairs, Shows, and Exhibits</t>
  </si>
  <si>
    <t>9301009 Total</t>
  </si>
  <si>
    <t>2019-11-08</t>
  </si>
  <si>
    <t>00322412</t>
  </si>
  <si>
    <t>Bellomy Research</t>
  </si>
  <si>
    <t>SCBBIL1978</t>
  </si>
  <si>
    <t>SCBBIL5335</t>
  </si>
  <si>
    <t>SCBBIL4736</t>
  </si>
  <si>
    <t>SCBBIL0181</t>
  </si>
  <si>
    <t>UVLACC0819</t>
  </si>
  <si>
    <t>UVLACC1682</t>
  </si>
  <si>
    <t>UVLACC6153</t>
  </si>
  <si>
    <t>UVLACC3972</t>
  </si>
  <si>
    <t>APACC03094</t>
  </si>
  <si>
    <t>2020-01-31</t>
  </si>
  <si>
    <t>2019-06-30</t>
  </si>
  <si>
    <t>2019-04-09</t>
  </si>
  <si>
    <t>2019-05-08</t>
  </si>
  <si>
    <t>2019-06-12</t>
  </si>
  <si>
    <t>2019-07-09</t>
  </si>
  <si>
    <t>2020-01-13</t>
  </si>
  <si>
    <t>2019-07-18</t>
  </si>
  <si>
    <t>2019-10-03</t>
  </si>
  <si>
    <t>2019-10-22</t>
  </si>
  <si>
    <t>2020-01-06</t>
  </si>
  <si>
    <t>02386192</t>
  </si>
  <si>
    <t>02399564</t>
  </si>
  <si>
    <t>02415359</t>
  </si>
  <si>
    <t>02430437</t>
  </si>
  <si>
    <t>M1385764</t>
  </si>
  <si>
    <t>02435597</t>
  </si>
  <si>
    <t>M1345046</t>
  </si>
  <si>
    <t>M1144544</t>
  </si>
  <si>
    <t>M1203050</t>
  </si>
  <si>
    <t>M1101944</t>
  </si>
  <si>
    <t>M1270196</t>
  </si>
  <si>
    <t>M1323492</t>
  </si>
  <si>
    <t>M1279918</t>
  </si>
  <si>
    <t>9301014 Total</t>
  </si>
  <si>
    <t>2019-05-10</t>
  </si>
  <si>
    <t>2019-11-06</t>
  </si>
  <si>
    <t>2020-03-09</t>
  </si>
  <si>
    <t>SCBBIL7009</t>
  </si>
  <si>
    <t>00316988</t>
  </si>
  <si>
    <t>00322737</t>
  </si>
  <si>
    <t>00322348</t>
  </si>
  <si>
    <t>00324093</t>
  </si>
  <si>
    <t>2019-08-02</t>
  </si>
  <si>
    <t>2019-04-12</t>
  </si>
  <si>
    <t>2019-09-04</t>
  </si>
  <si>
    <t>2019-04-02</t>
  </si>
  <si>
    <t>2020-01-14</t>
  </si>
  <si>
    <t>SCBBIL0657</t>
  </si>
  <si>
    <t>SCBBIL3389</t>
  </si>
  <si>
    <t>SCBBIL4759</t>
  </si>
  <si>
    <t>SCBBIL5788</t>
  </si>
  <si>
    <t>MITC027436</t>
  </si>
  <si>
    <t>MITC937711</t>
  </si>
  <si>
    <t>SCBBIL2158</t>
  </si>
  <si>
    <t>SCBBIL0204</t>
  </si>
  <si>
    <t>SCBBIL3369</t>
  </si>
  <si>
    <t>SCBBIL1351</t>
  </si>
  <si>
    <t>INTCOM6046</t>
  </si>
  <si>
    <t>SCBBIL2161</t>
  </si>
  <si>
    <t>SCBBIL9858</t>
  </si>
  <si>
    <t>SCBBIL1327</t>
  </si>
  <si>
    <t>SCBBIL5357</t>
  </si>
  <si>
    <t>SCBBIL0184</t>
  </si>
  <si>
    <t>SCBBIL2181</t>
  </si>
  <si>
    <t>SCBBIL9828</t>
  </si>
  <si>
    <t>SCBBIL5337</t>
  </si>
  <si>
    <t>SCBBIL0677</t>
  </si>
  <si>
    <t>SCBBIL3366</t>
  </si>
  <si>
    <t>SCBBIL1980</t>
  </si>
  <si>
    <t>SCBBIL7031</t>
  </si>
  <si>
    <t>PAY2853310</t>
  </si>
  <si>
    <t>SCBBIL8206</t>
  </si>
  <si>
    <t>SCBBIL2000</t>
  </si>
  <si>
    <t>SCBBIL4739</t>
  </si>
  <si>
    <t>INTCOM6024</t>
  </si>
  <si>
    <t>SCBBIL9825</t>
  </si>
  <si>
    <t>MITC954352</t>
  </si>
  <si>
    <t>SCBBIL1330</t>
  </si>
  <si>
    <t>SCBBIL5765</t>
  </si>
  <si>
    <t>SCBBIL0654</t>
  </si>
  <si>
    <t>SCBBIL8146</t>
  </si>
  <si>
    <t>SCBBIL5768</t>
  </si>
  <si>
    <t>MITC061680</t>
  </si>
  <si>
    <t>SCBBIL7011</t>
  </si>
  <si>
    <t>MITC972006</t>
  </si>
  <si>
    <t>MITC883405</t>
  </si>
  <si>
    <t>MITC044123</t>
  </si>
  <si>
    <t>SCBBIL8149</t>
  </si>
  <si>
    <t>MITC920443</t>
  </si>
  <si>
    <t>UVLACC5156</t>
  </si>
  <si>
    <t>MITC865288</t>
  </si>
  <si>
    <t>MITC902260</t>
  </si>
  <si>
    <t>MITC006759</t>
  </si>
  <si>
    <t>INTCOM5645</t>
  </si>
  <si>
    <t>MITC988839</t>
  </si>
  <si>
    <t>INTCOM5623</t>
  </si>
  <si>
    <t>INTCOM5626</t>
  </si>
  <si>
    <t>HAZARD PERRY CHAMBER OF COMMERCE</t>
  </si>
  <si>
    <t>00323092</t>
  </si>
  <si>
    <t>00320957</t>
  </si>
  <si>
    <t>KENTUCKY ASSOCIATION OF</t>
  </si>
  <si>
    <t>00322761</t>
  </si>
  <si>
    <t>02451021</t>
  </si>
  <si>
    <t>00315028</t>
  </si>
  <si>
    <t>KENTUCKY CHAMBER OF COMMERCE</t>
  </si>
  <si>
    <t>00322944</t>
  </si>
  <si>
    <t>SOUTHEAST KENTUCKY CHAMBER OF COMMERCE</t>
  </si>
  <si>
    <t>KENTUCKY COAL ASSOCIATION</t>
  </si>
  <si>
    <t>00322941</t>
  </si>
  <si>
    <t>00322940</t>
  </si>
  <si>
    <t>EDISON ELECTRIC INSTITUTE</t>
  </si>
  <si>
    <t>02483737</t>
  </si>
  <si>
    <t>2019-11-07</t>
  </si>
  <si>
    <t>2019-07-16</t>
  </si>
  <si>
    <t>2020-01-08</t>
  </si>
  <si>
    <t>2019-10-23</t>
  </si>
  <si>
    <t>2019-08-27</t>
  </si>
  <si>
    <t>00322375</t>
  </si>
  <si>
    <t>00319973</t>
  </si>
  <si>
    <t>00323305</t>
  </si>
  <si>
    <t>00322154</t>
  </si>
  <si>
    <t>00321418</t>
  </si>
  <si>
    <t>00321417</t>
  </si>
  <si>
    <t>Maximo Work Management</t>
  </si>
  <si>
    <t>JEM:0087860600</t>
  </si>
  <si>
    <t>Capital/O&amp;M Transfer</t>
  </si>
  <si>
    <t>STREXP3725</t>
  </si>
  <si>
    <t>INDUS55333</t>
  </si>
  <si>
    <t>MAX2960040</t>
  </si>
  <si>
    <t>MAX2946825</t>
  </si>
  <si>
    <t>AJEJEM7225</t>
  </si>
  <si>
    <t>MAX3004663</t>
  </si>
  <si>
    <t>MAX3032952</t>
  </si>
  <si>
    <t>INDUS11482</t>
  </si>
  <si>
    <t>MAX3018830</t>
  </si>
  <si>
    <t>INDUS57168</t>
  </si>
  <si>
    <t>MAX3015542</t>
  </si>
  <si>
    <t>INDUS63223</t>
  </si>
  <si>
    <t>INDUS51973</t>
  </si>
  <si>
    <t>MAX2933449</t>
  </si>
  <si>
    <t>MAX2980341</t>
  </si>
  <si>
    <t>INDUS89670</t>
  </si>
  <si>
    <t>INDUS70231</t>
  </si>
  <si>
    <t>INDUS55867</t>
  </si>
  <si>
    <t>AJEREC6128</t>
  </si>
  <si>
    <t>2019-04-16</t>
  </si>
  <si>
    <t>2019-10-10</t>
  </si>
  <si>
    <t>2020-02-24</t>
  </si>
  <si>
    <t>2020-01-02</t>
  </si>
  <si>
    <t>2020-02-12</t>
  </si>
  <si>
    <t>2019-07-19</t>
  </si>
  <si>
    <t>2020-01-24</t>
  </si>
  <si>
    <t>2020-03-25</t>
  </si>
  <si>
    <t>2019-04-22</t>
  </si>
  <si>
    <t>2020-01-16</t>
  </si>
  <si>
    <t>2019-05-01</t>
  </si>
  <si>
    <t>2019-04-08</t>
  </si>
  <si>
    <t>2020-03-23</t>
  </si>
  <si>
    <t>2019-08-29</t>
  </si>
  <si>
    <t>2020-03-27</t>
  </si>
  <si>
    <t>2019-11-18</t>
  </si>
  <si>
    <t>2019-06-11</t>
  </si>
  <si>
    <t>2019-04-17</t>
  </si>
  <si>
    <t>2019-04-18</t>
  </si>
  <si>
    <t>2020-01-30</t>
  </si>
  <si>
    <t>GRAYBAR ELECTRIC COMPANY INC</t>
  </si>
  <si>
    <t>00324272</t>
  </si>
  <si>
    <t>00324252</t>
  </si>
  <si>
    <t>00324305</t>
  </si>
  <si>
    <t>00324340</t>
  </si>
  <si>
    <t>00323509</t>
  </si>
  <si>
    <t>Dept ID Correction</t>
  </si>
  <si>
    <t>Vertex Use Tax Accrual</t>
  </si>
  <si>
    <t>O&amp;M WO Correction</t>
  </si>
  <si>
    <t>2019-10-25</t>
  </si>
  <si>
    <t>2019-10-11</t>
  </si>
  <si>
    <t>2019-12-26</t>
  </si>
  <si>
    <t>2019-10-01</t>
  </si>
  <si>
    <t>2019-11-04</t>
  </si>
  <si>
    <t>2019-04-01</t>
  </si>
  <si>
    <t>2020-02-06</t>
  </si>
  <si>
    <t>PAY2998617</t>
  </si>
  <si>
    <t>OVH2999268</t>
  </si>
  <si>
    <t>ACC2965869</t>
  </si>
  <si>
    <t>PAY2959632</t>
  </si>
  <si>
    <t>STREXP7198</t>
  </si>
  <si>
    <t>AJEREC0867</t>
  </si>
  <si>
    <t>FLEET68670</t>
  </si>
  <si>
    <t>STREXP5204</t>
  </si>
  <si>
    <t>OVH2961197</t>
  </si>
  <si>
    <t>TXIMX97139</t>
  </si>
  <si>
    <t>AJEREC1447</t>
  </si>
  <si>
    <t>AJEREC4045</t>
  </si>
  <si>
    <t>MAX2997091</t>
  </si>
  <si>
    <t>00323028</t>
  </si>
  <si>
    <t>SPARKS &amp; MAGIC PLLC</t>
  </si>
  <si>
    <t>00321862</t>
  </si>
  <si>
    <t>00323557</t>
  </si>
  <si>
    <t>00322329</t>
  </si>
  <si>
    <t>M1413012</t>
  </si>
  <si>
    <t>PRECISION PIPELINE LLC</t>
  </si>
  <si>
    <t>EWERS UTILITY SERVICE LLC</t>
  </si>
  <si>
    <t>M1444175</t>
  </si>
  <si>
    <t>POWER ENGINEERS</t>
  </si>
  <si>
    <t>00026082</t>
  </si>
  <si>
    <t>00025907</t>
  </si>
  <si>
    <t>M1436312</t>
  </si>
  <si>
    <t>M1436289</t>
  </si>
  <si>
    <t>M1430552</t>
  </si>
  <si>
    <t>M1430582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</si>
</sst>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.5"/>
      <name val="MS Sans Serif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1" fillId="0" borderId="1">
      <alignment horizontal="center"/>
    </xf>
    <xf numFmtId="3" fontId="2" fillId="0" borderId="0" applyFont="0" applyFill="0" applyBorder="0" applyAlignment="0" applyProtection="0"/>
    <xf numFmtId="0" fontId="2" fillId="2" borderId="0" applyNumberFormat="0" applyFont="0" applyBorder="0" applyAlignment="0" applyProtection="0"/>
  </cellStyleXfs>
  <cellXfs count="41">
    <xf numFmtId="0" fontId="0" fillId="0" borderId="0" xfId="0"/>
    <xf numFmtId="4" fontId="0" fillId="0" borderId="0" xfId="4" applyFont="1"/>
    <xf numFmtId="49" fontId="0" fillId="0" borderId="0" xfId="0" applyNumberFormat="1"/>
    <xf numFmtId="49" fontId="0" fillId="0" borderId="0" xfId="2" applyNumberFormat="1" applyFont="1" applyAlignment="1"/>
    <xf numFmtId="40" fontId="0" fillId="0" borderId="0" xfId="1" applyFont="1"/>
    <xf numFmtId="49" fontId="3" fillId="0" borderId="0" xfId="6" applyNumberFormat="1" applyFont="1"/>
    <xf numFmtId="0" fontId="4" fillId="0" borderId="0" xfId="0" applyFont="1"/>
    <xf numFmtId="0" fontId="3" fillId="0" borderId="0" xfId="0" applyFont="1"/>
    <xf numFmtId="49" fontId="4" fillId="0" borderId="0" xfId="2" applyNumberFormat="1" applyFont="1" applyFill="1" applyAlignment="1"/>
    <xf numFmtId="40" fontId="3" fillId="0" borderId="0" xfId="1" applyFont="1"/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0" fontId="3" fillId="0" borderId="0" xfId="1" applyFont="1" applyAlignment="1">
      <alignment horizontal="center" vertical="center" wrapText="1"/>
    </xf>
    <xf numFmtId="0" fontId="0" fillId="0" borderId="0" xfId="0" applyFill="1"/>
    <xf numFmtId="40" fontId="5" fillId="0" borderId="0" xfId="1" applyFont="1" applyFill="1"/>
    <xf numFmtId="43" fontId="5" fillId="0" borderId="0" xfId="1" applyNumberFormat="1" applyFont="1" applyFill="1"/>
    <xf numFmtId="49" fontId="5" fillId="0" borderId="0" xfId="5" applyNumberFormat="1" applyFont="1" applyFill="1" applyBorder="1" applyAlignment="1">
      <alignment horizontal="center" wrapText="1"/>
    </xf>
    <xf numFmtId="43" fontId="5" fillId="0" borderId="0" xfId="5" applyNumberFormat="1" applyFont="1" applyFill="1" applyBorder="1" applyAlignment="1">
      <alignment horizontal="center" wrapText="1"/>
    </xf>
    <xf numFmtId="43" fontId="4" fillId="0" borderId="0" xfId="1" applyNumberFormat="1" applyFont="1" applyFill="1" applyBorder="1" applyAlignment="1">
      <alignment horizontal="center" wrapText="1"/>
    </xf>
    <xf numFmtId="0" fontId="4" fillId="0" borderId="0" xfId="0" applyFont="1" applyFill="1" applyBorder="1"/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49" fontId="1" fillId="0" borderId="1" xfId="5" applyNumberFormat="1" applyFill="1" applyAlignment="1">
      <alignment horizontal="center" vertical="center" wrapText="1"/>
    </xf>
    <xf numFmtId="49" fontId="3" fillId="0" borderId="1" xfId="5" applyNumberFormat="1" applyFont="1" applyFill="1" applyAlignment="1">
      <alignment horizontal="center" vertical="center" wrapText="1"/>
    </xf>
    <xf numFmtId="43" fontId="3" fillId="0" borderId="1" xfId="1" applyNumberFormat="1" applyFont="1" applyFill="1" applyBorder="1" applyAlignment="1">
      <alignment horizontal="center" vertical="center" wrapText="1"/>
    </xf>
    <xf numFmtId="4" fontId="3" fillId="0" borderId="0" xfId="4" applyFont="1"/>
    <xf numFmtId="49" fontId="1" fillId="0" borderId="0" xfId="2" applyNumberFormat="1" applyFont="1" applyFill="1" applyAlignment="1"/>
    <xf numFmtId="15" fontId="0" fillId="0" borderId="0" xfId="3" quotePrefix="1" applyFont="1" applyFill="1"/>
    <xf numFmtId="49" fontId="0" fillId="0" borderId="0" xfId="2" applyNumberFormat="1" applyFont="1" applyFill="1" applyAlignment="1"/>
    <xf numFmtId="4" fontId="3" fillId="0" borderId="0" xfId="4" applyFont="1" applyFill="1"/>
    <xf numFmtId="40" fontId="3" fillId="0" borderId="0" xfId="1" applyFont="1" applyFill="1"/>
    <xf numFmtId="0" fontId="4" fillId="0" borderId="2" xfId="0" applyFont="1" applyBorder="1" applyAlignment="1">
      <alignment horizontal="left"/>
    </xf>
    <xf numFmtId="43" fontId="4" fillId="0" borderId="2" xfId="1" applyNumberFormat="1" applyFont="1" applyFill="1" applyBorder="1" applyAlignment="1">
      <alignment horizontal="center" wrapText="1"/>
    </xf>
    <xf numFmtId="0" fontId="3" fillId="0" borderId="0" xfId="0" applyFont="1" applyAlignment="1"/>
    <xf numFmtId="40" fontId="0" fillId="0" borderId="0" xfId="1" applyFont="1" applyFill="1"/>
    <xf numFmtId="4" fontId="0" fillId="0" borderId="0" xfId="4" applyFont="1" applyFill="1"/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0" fillId="0" borderId="0" xfId="0" applyNumberFormat="1" applyFill="1"/>
    <xf numFmtId="0" fontId="3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center"/>
    </xf>
  </cellXfs>
  <cellStyles count="8">
    <cellStyle name="Comma" xfId="1" builtinId="3"/>
    <cellStyle name="Normal" xfId="0" builtinId="0"/>
    <cellStyle name="PSChar" xfId="2"/>
    <cellStyle name="PSDate" xfId="3"/>
    <cellStyle name="PSDec" xfId="4"/>
    <cellStyle name="PSHeading" xfId="5"/>
    <cellStyle name="PSInt" xfId="6"/>
    <cellStyle name="PSSpacer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H16" sqref="H16"/>
    </sheetView>
  </sheetViews>
  <sheetFormatPr defaultRowHeight="12.75" x14ac:dyDescent="0.2"/>
  <cols>
    <col min="1" max="1" width="6.85546875" customWidth="1"/>
    <col min="2" max="2" width="42.7109375" bestFit="1" customWidth="1"/>
    <col min="3" max="3" width="11.42578125" bestFit="1" customWidth="1"/>
  </cols>
  <sheetData>
    <row r="1" spans="1:4" s="13" customFormat="1" x14ac:dyDescent="0.2">
      <c r="A1" s="40" t="s">
        <v>65</v>
      </c>
      <c r="B1" s="40"/>
      <c r="C1" s="40"/>
    </row>
    <row r="2" spans="1:4" s="13" customFormat="1" x14ac:dyDescent="0.2">
      <c r="A2" s="39" t="s">
        <v>73</v>
      </c>
      <c r="B2" s="39"/>
      <c r="C2" s="39"/>
      <c r="D2" s="33"/>
    </row>
    <row r="3" spans="1:4" s="13" customFormat="1" ht="12.6" customHeight="1" x14ac:dyDescent="0.2">
      <c r="A3" s="39" t="s">
        <v>74</v>
      </c>
      <c r="B3" s="39"/>
      <c r="C3" s="39"/>
      <c r="D3" s="33"/>
    </row>
    <row r="4" spans="1:4" s="14" customFormat="1" ht="9" x14ac:dyDescent="0.15">
      <c r="C4" s="15"/>
    </row>
    <row r="5" spans="1:4" s="13" customFormat="1" ht="25.9" customHeight="1" thickBot="1" x14ac:dyDescent="0.25">
      <c r="A5" s="22" t="s">
        <v>66</v>
      </c>
      <c r="B5" s="23" t="s">
        <v>54</v>
      </c>
      <c r="C5" s="24" t="s">
        <v>30</v>
      </c>
    </row>
    <row r="6" spans="1:4" s="16" customFormat="1" ht="9" x14ac:dyDescent="0.15">
      <c r="C6" s="17"/>
    </row>
    <row r="7" spans="1:4" s="19" customFormat="1" x14ac:dyDescent="0.2">
      <c r="A7" s="21">
        <v>1</v>
      </c>
      <c r="B7" s="20" t="s">
        <v>67</v>
      </c>
      <c r="C7" s="18">
        <f>Detail!F48+Detail!F77</f>
        <v>170936.06</v>
      </c>
    </row>
    <row r="8" spans="1:4" s="6" customFormat="1" x14ac:dyDescent="0.2">
      <c r="A8" s="21">
        <v>2</v>
      </c>
      <c r="B8" s="20" t="s">
        <v>69</v>
      </c>
      <c r="C8" s="18">
        <f>Detail!F81</f>
        <v>211.98</v>
      </c>
    </row>
    <row r="9" spans="1:4" s="6" customFormat="1" x14ac:dyDescent="0.2">
      <c r="A9" s="21">
        <v>3</v>
      </c>
      <c r="B9" s="20" t="s">
        <v>22</v>
      </c>
      <c r="C9" s="18">
        <f>Detail!F111</f>
        <v>27166.17</v>
      </c>
    </row>
    <row r="10" spans="1:4" s="6" customFormat="1" x14ac:dyDescent="0.2">
      <c r="A10" s="21">
        <v>4</v>
      </c>
      <c r="B10" s="20" t="s">
        <v>68</v>
      </c>
      <c r="C10" s="18">
        <f>Detail!F234</f>
        <v>235526.05999999994</v>
      </c>
    </row>
    <row r="11" spans="1:4" s="6" customFormat="1" x14ac:dyDescent="0.2">
      <c r="A11" s="21">
        <v>5</v>
      </c>
      <c r="B11" s="20" t="s">
        <v>58</v>
      </c>
      <c r="C11" s="18">
        <f>Detail!F243+Detail!F281+Detail!F296+Detail!F336+Detail!F373+Detail!F329+Detail!F287+Detail!F247</f>
        <v>114449.44000000002</v>
      </c>
    </row>
    <row r="12" spans="1:4" s="6" customFormat="1" x14ac:dyDescent="0.2">
      <c r="A12" s="21">
        <v>6</v>
      </c>
      <c r="B12" s="20" t="s">
        <v>60</v>
      </c>
      <c r="C12" s="18">
        <f>Detail!F277</f>
        <v>81782.491999999998</v>
      </c>
    </row>
    <row r="13" spans="1:4" s="6" customFormat="1" ht="15.75" customHeight="1" thickBot="1" x14ac:dyDescent="0.25">
      <c r="A13" s="21">
        <v>7</v>
      </c>
      <c r="B13" s="31" t="s">
        <v>70</v>
      </c>
      <c r="C13" s="32">
        <f>SUM(C7:C12)</f>
        <v>630072.20199999993</v>
      </c>
    </row>
    <row r="14" spans="1:4" s="6" customFormat="1" ht="13.5" thickTop="1" x14ac:dyDescent="0.2">
      <c r="B14" s="20"/>
      <c r="C14" s="18"/>
    </row>
  </sheetData>
  <mergeCells count="3">
    <mergeCell ref="A3:C3"/>
    <mergeCell ref="A2:C2"/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377"/>
  <sheetViews>
    <sheetView workbookViewId="0">
      <pane ySplit="6" topLeftCell="A358" activePane="bottomLeft" state="frozen"/>
      <selection pane="bottomLeft" activeCell="F384" sqref="F384"/>
    </sheetView>
  </sheetViews>
  <sheetFormatPr defaultRowHeight="12.75" outlineLevelRow="3" x14ac:dyDescent="0.2"/>
  <cols>
    <col min="2" max="2" width="9.5703125" style="38" customWidth="1"/>
    <col min="3" max="3" width="10.140625" style="13" bestFit="1" customWidth="1"/>
    <col min="4" max="4" width="45.85546875" style="38" customWidth="1"/>
    <col min="5" max="5" width="17.28515625" style="2" customWidth="1"/>
    <col min="6" max="6" width="12.5703125" style="4" customWidth="1"/>
    <col min="7" max="7" width="33" style="2" customWidth="1"/>
    <col min="8" max="30" width="9.140625" customWidth="1"/>
  </cols>
  <sheetData>
    <row r="6" spans="1:7" ht="25.5" x14ac:dyDescent="0.2">
      <c r="A6" s="10" t="s">
        <v>54</v>
      </c>
      <c r="B6" s="36" t="s">
        <v>0</v>
      </c>
      <c r="C6" s="37" t="s">
        <v>1</v>
      </c>
      <c r="D6" s="36" t="s">
        <v>41</v>
      </c>
      <c r="E6" s="11" t="s">
        <v>61</v>
      </c>
      <c r="F6" s="12" t="s">
        <v>30</v>
      </c>
      <c r="G6" s="11" t="s">
        <v>62</v>
      </c>
    </row>
    <row r="7" spans="1:7" outlineLevel="1" x14ac:dyDescent="0.2">
      <c r="B7" s="26"/>
      <c r="C7" s="27"/>
      <c r="D7" s="28"/>
      <c r="E7" s="3"/>
      <c r="G7" s="3"/>
    </row>
    <row r="8" spans="1:7" outlineLevel="1" x14ac:dyDescent="0.2">
      <c r="A8" s="5" t="s">
        <v>71</v>
      </c>
      <c r="B8" s="26"/>
      <c r="C8" s="27"/>
      <c r="D8" s="28"/>
      <c r="E8" s="3"/>
      <c r="G8" s="3"/>
    </row>
    <row r="9" spans="1:7" outlineLevel="2" x14ac:dyDescent="0.2">
      <c r="B9" s="28" t="s">
        <v>21</v>
      </c>
      <c r="C9" s="27" t="s">
        <v>100</v>
      </c>
      <c r="D9" s="28" t="s">
        <v>9</v>
      </c>
      <c r="E9" s="3" t="s">
        <v>365</v>
      </c>
      <c r="F9" s="4">
        <v>501.62</v>
      </c>
      <c r="G9" s="3" t="s">
        <v>24</v>
      </c>
    </row>
    <row r="10" spans="1:7" outlineLevel="2" x14ac:dyDescent="0.2">
      <c r="B10" s="28" t="s">
        <v>21</v>
      </c>
      <c r="C10" s="27" t="s">
        <v>151</v>
      </c>
      <c r="D10" s="28" t="s">
        <v>4</v>
      </c>
      <c r="E10" s="3" t="s">
        <v>263</v>
      </c>
      <c r="F10" s="4">
        <v>523.02</v>
      </c>
      <c r="G10" s="3" t="s">
        <v>24</v>
      </c>
    </row>
    <row r="11" spans="1:7" outlineLevel="2" x14ac:dyDescent="0.2">
      <c r="B11" s="28" t="s">
        <v>21</v>
      </c>
      <c r="C11" s="27" t="s">
        <v>193</v>
      </c>
      <c r="D11" s="28" t="s">
        <v>4</v>
      </c>
      <c r="E11" s="3" t="s">
        <v>185</v>
      </c>
      <c r="F11" s="4">
        <v>546.69000000000005</v>
      </c>
      <c r="G11" s="3" t="s">
        <v>24</v>
      </c>
    </row>
    <row r="12" spans="1:7" outlineLevel="2" x14ac:dyDescent="0.2">
      <c r="B12" s="28" t="s">
        <v>21</v>
      </c>
      <c r="C12" s="27" t="s">
        <v>100</v>
      </c>
      <c r="D12" s="28" t="s">
        <v>8</v>
      </c>
      <c r="E12" s="3" t="s">
        <v>366</v>
      </c>
      <c r="F12" s="4">
        <v>555.49</v>
      </c>
      <c r="G12" s="3" t="s">
        <v>24</v>
      </c>
    </row>
    <row r="13" spans="1:7" outlineLevel="2" x14ac:dyDescent="0.2">
      <c r="B13" s="28" t="s">
        <v>21</v>
      </c>
      <c r="C13" s="27" t="s">
        <v>96</v>
      </c>
      <c r="D13" s="28" t="s">
        <v>4</v>
      </c>
      <c r="E13" s="3" t="s">
        <v>186</v>
      </c>
      <c r="F13" s="4">
        <v>577.01</v>
      </c>
      <c r="G13" s="3" t="s">
        <v>24</v>
      </c>
    </row>
    <row r="14" spans="1:7" outlineLevel="2" x14ac:dyDescent="0.2">
      <c r="B14" s="28" t="s">
        <v>21</v>
      </c>
      <c r="C14" s="27" t="s">
        <v>96</v>
      </c>
      <c r="D14" s="28" t="s">
        <v>4</v>
      </c>
      <c r="E14" s="3" t="s">
        <v>186</v>
      </c>
      <c r="F14" s="4">
        <v>591.87</v>
      </c>
      <c r="G14" s="3" t="s">
        <v>24</v>
      </c>
    </row>
    <row r="15" spans="1:7" outlineLevel="2" x14ac:dyDescent="0.2">
      <c r="B15" s="28" t="s">
        <v>21</v>
      </c>
      <c r="C15" s="27" t="s">
        <v>227</v>
      </c>
      <c r="D15" s="28" t="s">
        <v>9</v>
      </c>
      <c r="E15" s="3" t="s">
        <v>254</v>
      </c>
      <c r="F15" s="4">
        <v>608.54</v>
      </c>
      <c r="G15" s="3" t="s">
        <v>24</v>
      </c>
    </row>
    <row r="16" spans="1:7" outlineLevel="2" x14ac:dyDescent="0.2">
      <c r="B16" s="28" t="s">
        <v>21</v>
      </c>
      <c r="C16" s="27" t="s">
        <v>358</v>
      </c>
      <c r="D16" s="28" t="s">
        <v>7</v>
      </c>
      <c r="E16" s="3" t="s">
        <v>367</v>
      </c>
      <c r="F16" s="4">
        <v>730.36</v>
      </c>
      <c r="G16" s="3" t="s">
        <v>24</v>
      </c>
    </row>
    <row r="17" spans="2:7" outlineLevel="2" x14ac:dyDescent="0.2">
      <c r="B17" s="28" t="s">
        <v>21</v>
      </c>
      <c r="C17" s="27" t="s">
        <v>359</v>
      </c>
      <c r="D17" s="28" t="s">
        <v>9</v>
      </c>
      <c r="E17" s="3" t="s">
        <v>368</v>
      </c>
      <c r="F17" s="4">
        <v>853.85</v>
      </c>
      <c r="G17" s="3" t="s">
        <v>24</v>
      </c>
    </row>
    <row r="18" spans="2:7" outlineLevel="2" x14ac:dyDescent="0.2">
      <c r="B18" s="28" t="s">
        <v>21</v>
      </c>
      <c r="C18" s="27" t="s">
        <v>99</v>
      </c>
      <c r="D18" s="28" t="s">
        <v>20</v>
      </c>
      <c r="E18" s="3" t="s">
        <v>369</v>
      </c>
      <c r="F18" s="4">
        <v>884.93</v>
      </c>
      <c r="G18" s="3" t="s">
        <v>24</v>
      </c>
    </row>
    <row r="19" spans="2:7" outlineLevel="2" x14ac:dyDescent="0.2">
      <c r="B19" s="28" t="s">
        <v>21</v>
      </c>
      <c r="C19" s="27" t="s">
        <v>360</v>
      </c>
      <c r="D19" s="28" t="s">
        <v>355</v>
      </c>
      <c r="E19" s="3" t="s">
        <v>370</v>
      </c>
      <c r="F19" s="4">
        <v>884.93</v>
      </c>
      <c r="G19" s="3" t="s">
        <v>24</v>
      </c>
    </row>
    <row r="20" spans="2:7" outlineLevel="2" x14ac:dyDescent="0.2">
      <c r="B20" s="28" t="s">
        <v>21</v>
      </c>
      <c r="C20" s="27" t="s">
        <v>358</v>
      </c>
      <c r="D20" s="28" t="s">
        <v>7</v>
      </c>
      <c r="E20" s="3" t="s">
        <v>367</v>
      </c>
      <c r="F20" s="4">
        <v>918.17</v>
      </c>
      <c r="G20" s="3" t="s">
        <v>24</v>
      </c>
    </row>
    <row r="21" spans="2:7" outlineLevel="2" x14ac:dyDescent="0.2">
      <c r="B21" s="28" t="s">
        <v>21</v>
      </c>
      <c r="C21" s="27" t="s">
        <v>359</v>
      </c>
      <c r="D21" s="28" t="s">
        <v>9</v>
      </c>
      <c r="E21" s="3" t="s">
        <v>368</v>
      </c>
      <c r="F21" s="4">
        <v>931.85</v>
      </c>
      <c r="G21" s="3" t="s">
        <v>24</v>
      </c>
    </row>
    <row r="22" spans="2:7" outlineLevel="2" x14ac:dyDescent="0.2">
      <c r="B22" s="28" t="s">
        <v>21</v>
      </c>
      <c r="C22" s="27" t="s">
        <v>151</v>
      </c>
      <c r="D22" s="28" t="s">
        <v>10</v>
      </c>
      <c r="E22" s="3" t="s">
        <v>371</v>
      </c>
      <c r="F22" s="4">
        <v>975.26</v>
      </c>
      <c r="G22" s="3" t="s">
        <v>24</v>
      </c>
    </row>
    <row r="23" spans="2:7" outlineLevel="2" x14ac:dyDescent="0.2">
      <c r="B23" s="28" t="s">
        <v>21</v>
      </c>
      <c r="C23" s="27" t="s">
        <v>98</v>
      </c>
      <c r="D23" s="28" t="s">
        <v>35</v>
      </c>
      <c r="E23" s="28" t="s">
        <v>378</v>
      </c>
      <c r="F23" s="4">
        <v>1000</v>
      </c>
      <c r="G23" s="3" t="s">
        <v>24</v>
      </c>
    </row>
    <row r="24" spans="2:7" outlineLevel="2" x14ac:dyDescent="0.2">
      <c r="B24" s="28" t="s">
        <v>21</v>
      </c>
      <c r="C24" s="27" t="s">
        <v>96</v>
      </c>
      <c r="D24" s="28" t="s">
        <v>20</v>
      </c>
      <c r="E24" s="3" t="s">
        <v>372</v>
      </c>
      <c r="F24" s="4">
        <v>1070.33</v>
      </c>
      <c r="G24" s="3" t="s">
        <v>24</v>
      </c>
    </row>
    <row r="25" spans="2:7" outlineLevel="2" x14ac:dyDescent="0.2">
      <c r="B25" s="28" t="s">
        <v>21</v>
      </c>
      <c r="C25" s="27" t="s">
        <v>361</v>
      </c>
      <c r="D25" s="28" t="s">
        <v>379</v>
      </c>
      <c r="E25" s="28" t="s">
        <v>380</v>
      </c>
      <c r="F25" s="4">
        <v>1197.53</v>
      </c>
      <c r="G25" s="3" t="s">
        <v>24</v>
      </c>
    </row>
    <row r="26" spans="2:7" outlineLevel="2" x14ac:dyDescent="0.2">
      <c r="B26" s="28" t="s">
        <v>21</v>
      </c>
      <c r="C26" s="27" t="s">
        <v>359</v>
      </c>
      <c r="D26" s="28" t="s">
        <v>8</v>
      </c>
      <c r="E26" s="3" t="s">
        <v>373</v>
      </c>
      <c r="F26" s="4">
        <v>1282.68</v>
      </c>
      <c r="G26" s="3" t="s">
        <v>24</v>
      </c>
    </row>
    <row r="27" spans="2:7" outlineLevel="2" x14ac:dyDescent="0.2">
      <c r="B27" s="28" t="s">
        <v>21</v>
      </c>
      <c r="C27" s="27" t="s">
        <v>359</v>
      </c>
      <c r="D27" s="28" t="s">
        <v>8</v>
      </c>
      <c r="E27" s="3" t="s">
        <v>373</v>
      </c>
      <c r="F27" s="4">
        <v>1310.1199999999999</v>
      </c>
      <c r="G27" s="3" t="s">
        <v>24</v>
      </c>
    </row>
    <row r="28" spans="2:7" outlineLevel="2" x14ac:dyDescent="0.2">
      <c r="B28" s="28" t="s">
        <v>21</v>
      </c>
      <c r="C28" s="27" t="s">
        <v>107</v>
      </c>
      <c r="D28" s="28" t="s">
        <v>356</v>
      </c>
      <c r="E28" s="3" t="s">
        <v>374</v>
      </c>
      <c r="F28" s="4">
        <v>1435.56</v>
      </c>
      <c r="G28" s="3" t="s">
        <v>24</v>
      </c>
    </row>
    <row r="29" spans="2:7" outlineLevel="2" x14ac:dyDescent="0.2">
      <c r="B29" s="28" t="s">
        <v>21</v>
      </c>
      <c r="C29" s="27" t="s">
        <v>92</v>
      </c>
      <c r="D29" s="28" t="s">
        <v>379</v>
      </c>
      <c r="E29" s="28" t="s">
        <v>381</v>
      </c>
      <c r="F29" s="4">
        <v>1476.55</v>
      </c>
      <c r="G29" s="3" t="s">
        <v>24</v>
      </c>
    </row>
    <row r="30" spans="2:7" outlineLevel="2" x14ac:dyDescent="0.2">
      <c r="B30" s="28" t="s">
        <v>21</v>
      </c>
      <c r="C30" s="27" t="s">
        <v>359</v>
      </c>
      <c r="D30" s="28" t="s">
        <v>9</v>
      </c>
      <c r="E30" s="3" t="s">
        <v>368</v>
      </c>
      <c r="F30" s="1">
        <v>1520.3</v>
      </c>
      <c r="G30" s="3" t="s">
        <v>24</v>
      </c>
    </row>
    <row r="31" spans="2:7" outlineLevel="2" x14ac:dyDescent="0.2">
      <c r="B31" s="28" t="s">
        <v>21</v>
      </c>
      <c r="C31" s="27" t="s">
        <v>101</v>
      </c>
      <c r="D31" s="28" t="s">
        <v>357</v>
      </c>
      <c r="E31" s="3" t="s">
        <v>375</v>
      </c>
      <c r="F31" s="4">
        <v>1520.3</v>
      </c>
      <c r="G31" s="3" t="s">
        <v>24</v>
      </c>
    </row>
    <row r="32" spans="2:7" outlineLevel="2" x14ac:dyDescent="0.2">
      <c r="B32" s="28" t="s">
        <v>21</v>
      </c>
      <c r="C32" s="27" t="s">
        <v>96</v>
      </c>
      <c r="D32" s="28" t="s">
        <v>3</v>
      </c>
      <c r="E32" s="3" t="s">
        <v>84</v>
      </c>
      <c r="F32" s="4">
        <v>1764.66</v>
      </c>
      <c r="G32" s="3" t="s">
        <v>24</v>
      </c>
    </row>
    <row r="33" spans="2:7" outlineLevel="2" x14ac:dyDescent="0.2">
      <c r="B33" s="28" t="s">
        <v>21</v>
      </c>
      <c r="C33" s="27" t="s">
        <v>91</v>
      </c>
      <c r="D33" s="28" t="s">
        <v>3</v>
      </c>
      <c r="E33" s="3" t="s">
        <v>78</v>
      </c>
      <c r="F33" s="4">
        <v>2189.19</v>
      </c>
      <c r="G33" s="3" t="s">
        <v>24</v>
      </c>
    </row>
    <row r="34" spans="2:7" outlineLevel="2" x14ac:dyDescent="0.2">
      <c r="B34" s="28" t="s">
        <v>21</v>
      </c>
      <c r="C34" s="27" t="s">
        <v>362</v>
      </c>
      <c r="D34" s="28" t="s">
        <v>379</v>
      </c>
      <c r="E34" s="28" t="s">
        <v>382</v>
      </c>
      <c r="F34" s="4">
        <v>2303.21</v>
      </c>
      <c r="G34" s="3" t="s">
        <v>24</v>
      </c>
    </row>
    <row r="35" spans="2:7" outlineLevel="2" x14ac:dyDescent="0.2">
      <c r="B35" s="28" t="s">
        <v>21</v>
      </c>
      <c r="C35" s="27" t="s">
        <v>335</v>
      </c>
      <c r="D35" s="28" t="s">
        <v>384</v>
      </c>
      <c r="E35" s="28" t="s">
        <v>383</v>
      </c>
      <c r="F35" s="4">
        <v>2375.02</v>
      </c>
      <c r="G35" s="3" t="s">
        <v>24</v>
      </c>
    </row>
    <row r="36" spans="2:7" outlineLevel="2" x14ac:dyDescent="0.2">
      <c r="B36" s="28" t="s">
        <v>21</v>
      </c>
      <c r="C36" s="27" t="s">
        <v>193</v>
      </c>
      <c r="D36" s="28" t="s">
        <v>4</v>
      </c>
      <c r="E36" s="3" t="s">
        <v>185</v>
      </c>
      <c r="F36" s="4">
        <v>2570.0100000000002</v>
      </c>
      <c r="G36" s="3" t="s">
        <v>24</v>
      </c>
    </row>
    <row r="37" spans="2:7" outlineLevel="2" x14ac:dyDescent="0.2">
      <c r="B37" s="28" t="s">
        <v>21</v>
      </c>
      <c r="C37" s="27" t="s">
        <v>92</v>
      </c>
      <c r="D37" s="28" t="s">
        <v>384</v>
      </c>
      <c r="E37" s="3" t="s">
        <v>392</v>
      </c>
      <c r="F37" s="4">
        <v>2789.4</v>
      </c>
      <c r="G37" s="3" t="s">
        <v>24</v>
      </c>
    </row>
    <row r="38" spans="2:7" outlineLevel="2" x14ac:dyDescent="0.2">
      <c r="B38" s="28" t="s">
        <v>21</v>
      </c>
      <c r="C38" s="27" t="s">
        <v>92</v>
      </c>
      <c r="D38" s="28" t="s">
        <v>384</v>
      </c>
      <c r="E38" s="3" t="s">
        <v>393</v>
      </c>
      <c r="F38" s="4">
        <v>3022.73</v>
      </c>
      <c r="G38" s="3" t="s">
        <v>24</v>
      </c>
    </row>
    <row r="39" spans="2:7" outlineLevel="2" x14ac:dyDescent="0.2">
      <c r="B39" s="28" t="s">
        <v>21</v>
      </c>
      <c r="C39" s="27" t="s">
        <v>96</v>
      </c>
      <c r="D39" s="28" t="s">
        <v>20</v>
      </c>
      <c r="E39" s="28" t="s">
        <v>372</v>
      </c>
      <c r="F39" s="4">
        <v>3999.41</v>
      </c>
      <c r="G39" s="3" t="s">
        <v>24</v>
      </c>
    </row>
    <row r="40" spans="2:7" outlineLevel="2" x14ac:dyDescent="0.2">
      <c r="B40" s="28" t="s">
        <v>21</v>
      </c>
      <c r="C40" s="27" t="s">
        <v>333</v>
      </c>
      <c r="D40" s="28" t="s">
        <v>385</v>
      </c>
      <c r="E40" s="28" t="s">
        <v>386</v>
      </c>
      <c r="F40" s="4">
        <v>4273.03</v>
      </c>
      <c r="G40" s="3" t="s">
        <v>24</v>
      </c>
    </row>
    <row r="41" spans="2:7" outlineLevel="2" x14ac:dyDescent="0.2">
      <c r="B41" s="28" t="s">
        <v>21</v>
      </c>
      <c r="C41" s="27" t="s">
        <v>106</v>
      </c>
      <c r="D41" s="28" t="s">
        <v>355</v>
      </c>
      <c r="E41" s="3" t="s">
        <v>376</v>
      </c>
      <c r="F41" s="4">
        <v>5843.64</v>
      </c>
      <c r="G41" s="3" t="s">
        <v>24</v>
      </c>
    </row>
    <row r="42" spans="2:7" outlineLevel="2" x14ac:dyDescent="0.2">
      <c r="B42" s="28" t="s">
        <v>21</v>
      </c>
      <c r="C42" s="27" t="s">
        <v>150</v>
      </c>
      <c r="D42" s="28" t="s">
        <v>387</v>
      </c>
      <c r="E42" s="28" t="s">
        <v>388</v>
      </c>
      <c r="F42" s="4">
        <v>6619.65</v>
      </c>
      <c r="G42" s="3" t="s">
        <v>24</v>
      </c>
    </row>
    <row r="43" spans="2:7" outlineLevel="2" x14ac:dyDescent="0.2">
      <c r="B43" s="28" t="s">
        <v>21</v>
      </c>
      <c r="C43" s="27" t="s">
        <v>363</v>
      </c>
      <c r="D43" s="28" t="s">
        <v>387</v>
      </c>
      <c r="E43" s="28" t="s">
        <v>389</v>
      </c>
      <c r="F43" s="4">
        <v>6629.09</v>
      </c>
      <c r="G43" s="3" t="s">
        <v>24</v>
      </c>
    </row>
    <row r="44" spans="2:7" outlineLevel="2" x14ac:dyDescent="0.2">
      <c r="B44" s="28" t="s">
        <v>21</v>
      </c>
      <c r="C44" s="27" t="s">
        <v>364</v>
      </c>
      <c r="D44" s="28" t="s">
        <v>385</v>
      </c>
      <c r="E44" s="28" t="s">
        <v>390</v>
      </c>
      <c r="F44" s="4">
        <v>14050.32</v>
      </c>
      <c r="G44" s="3" t="s">
        <v>24</v>
      </c>
    </row>
    <row r="45" spans="2:7" outlineLevel="2" x14ac:dyDescent="0.2">
      <c r="B45" s="28" t="s">
        <v>21</v>
      </c>
      <c r="C45" s="27" t="s">
        <v>364</v>
      </c>
      <c r="D45" s="28" t="s">
        <v>385</v>
      </c>
      <c r="E45" s="28" t="s">
        <v>391</v>
      </c>
      <c r="F45" s="4">
        <v>16393.88</v>
      </c>
      <c r="G45" s="3" t="s">
        <v>24</v>
      </c>
    </row>
    <row r="46" spans="2:7" outlineLevel="2" x14ac:dyDescent="0.2">
      <c r="B46" s="28" t="s">
        <v>21</v>
      </c>
      <c r="C46" s="27" t="s">
        <v>107</v>
      </c>
      <c r="D46" s="28" t="s">
        <v>307</v>
      </c>
      <c r="E46" s="3" t="s">
        <v>377</v>
      </c>
      <c r="F46" s="4">
        <v>23926</v>
      </c>
      <c r="G46" s="3" t="s">
        <v>24</v>
      </c>
    </row>
    <row r="47" spans="2:7" outlineLevel="2" x14ac:dyDescent="0.2">
      <c r="B47" s="8" t="s">
        <v>56</v>
      </c>
      <c r="C47" s="27"/>
      <c r="D47" s="28"/>
      <c r="E47" s="3"/>
      <c r="F47" s="4">
        <v>-14890.5</v>
      </c>
      <c r="G47" s="3"/>
    </row>
    <row r="48" spans="2:7" outlineLevel="1" x14ac:dyDescent="0.2">
      <c r="B48" s="26" t="s">
        <v>42</v>
      </c>
      <c r="C48" s="27"/>
      <c r="D48" s="28"/>
      <c r="E48" s="3"/>
      <c r="F48" s="9">
        <f>SUBTOTAL(9,F9:F47)</f>
        <v>105755.70000000001</v>
      </c>
      <c r="G48" s="3"/>
    </row>
    <row r="49" spans="1:7" outlineLevel="1" x14ac:dyDescent="0.2">
      <c r="B49" s="26"/>
      <c r="C49" s="27"/>
      <c r="D49" s="28"/>
      <c r="E49" s="3"/>
      <c r="G49" s="3"/>
    </row>
    <row r="50" spans="1:7" outlineLevel="1" x14ac:dyDescent="0.2">
      <c r="A50" s="7" t="s">
        <v>71</v>
      </c>
      <c r="B50" s="26"/>
      <c r="C50" s="27"/>
      <c r="D50" s="28"/>
      <c r="E50" s="3"/>
      <c r="G50" s="3"/>
    </row>
    <row r="51" spans="1:7" outlineLevel="2" x14ac:dyDescent="0.2">
      <c r="B51" s="28" t="s">
        <v>18</v>
      </c>
      <c r="C51" s="27" t="s">
        <v>150</v>
      </c>
      <c r="D51" s="28" t="s">
        <v>20</v>
      </c>
      <c r="E51" s="3" t="s">
        <v>310</v>
      </c>
      <c r="F51" s="4">
        <v>513.03</v>
      </c>
      <c r="G51" s="3" t="s">
        <v>23</v>
      </c>
    </row>
    <row r="52" spans="1:7" outlineLevel="2" x14ac:dyDescent="0.2">
      <c r="B52" s="28" t="s">
        <v>18</v>
      </c>
      <c r="C52" s="27" t="s">
        <v>329</v>
      </c>
      <c r="D52" s="28" t="s">
        <v>19</v>
      </c>
      <c r="E52" s="3" t="s">
        <v>311</v>
      </c>
      <c r="F52" s="4">
        <v>526.92999999999995</v>
      </c>
      <c r="G52" s="3" t="s">
        <v>23</v>
      </c>
    </row>
    <row r="53" spans="1:7" outlineLevel="2" x14ac:dyDescent="0.2">
      <c r="B53" s="28" t="s">
        <v>18</v>
      </c>
      <c r="C53" s="27" t="s">
        <v>150</v>
      </c>
      <c r="D53" s="28" t="s">
        <v>20</v>
      </c>
      <c r="E53" s="3" t="s">
        <v>310</v>
      </c>
      <c r="F53" s="4">
        <v>580.79999999999995</v>
      </c>
      <c r="G53" s="3" t="s">
        <v>23</v>
      </c>
    </row>
    <row r="54" spans="1:7" outlineLevel="2" x14ac:dyDescent="0.2">
      <c r="B54" s="28" t="s">
        <v>18</v>
      </c>
      <c r="C54" s="27" t="s">
        <v>330</v>
      </c>
      <c r="D54" s="28" t="s">
        <v>307</v>
      </c>
      <c r="E54" s="3" t="s">
        <v>312</v>
      </c>
      <c r="F54" s="4">
        <v>598.28</v>
      </c>
      <c r="G54" s="3" t="s">
        <v>23</v>
      </c>
    </row>
    <row r="55" spans="1:7" outlineLevel="2" x14ac:dyDescent="0.2">
      <c r="B55" s="28" t="s">
        <v>18</v>
      </c>
      <c r="C55" s="27" t="s">
        <v>161</v>
      </c>
      <c r="D55" s="28" t="s">
        <v>307</v>
      </c>
      <c r="E55" s="3" t="s">
        <v>313</v>
      </c>
      <c r="F55" s="4">
        <v>607.96</v>
      </c>
      <c r="G55" s="3" t="s">
        <v>23</v>
      </c>
    </row>
    <row r="56" spans="1:7" outlineLevel="2" x14ac:dyDescent="0.2">
      <c r="B56" s="28" t="s">
        <v>18</v>
      </c>
      <c r="C56" s="27" t="s">
        <v>331</v>
      </c>
      <c r="D56" s="28" t="s">
        <v>308</v>
      </c>
      <c r="E56" s="3" t="s">
        <v>314</v>
      </c>
      <c r="F56" s="4">
        <v>615</v>
      </c>
      <c r="G56" s="3" t="s">
        <v>23</v>
      </c>
    </row>
    <row r="57" spans="1:7" outlineLevel="2" x14ac:dyDescent="0.2">
      <c r="B57" s="28" t="s">
        <v>18</v>
      </c>
      <c r="C57" s="27" t="s">
        <v>332</v>
      </c>
      <c r="D57" s="28" t="s">
        <v>307</v>
      </c>
      <c r="E57" s="3" t="s">
        <v>315</v>
      </c>
      <c r="F57" s="4">
        <v>615</v>
      </c>
      <c r="G57" s="3" t="s">
        <v>23</v>
      </c>
    </row>
    <row r="58" spans="1:7" outlineLevel="2" x14ac:dyDescent="0.2">
      <c r="B58" s="28" t="s">
        <v>18</v>
      </c>
      <c r="C58" s="27" t="s">
        <v>333</v>
      </c>
      <c r="D58" s="28" t="s">
        <v>307</v>
      </c>
      <c r="E58" s="3" t="s">
        <v>316</v>
      </c>
      <c r="F58" s="4">
        <v>615</v>
      </c>
      <c r="G58" s="3" t="s">
        <v>23</v>
      </c>
    </row>
    <row r="59" spans="1:7" outlineLevel="2" x14ac:dyDescent="0.2">
      <c r="B59" s="28" t="s">
        <v>18</v>
      </c>
      <c r="C59" s="27" t="s">
        <v>334</v>
      </c>
      <c r="D59" s="28" t="s">
        <v>19</v>
      </c>
      <c r="E59" s="28" t="s">
        <v>317</v>
      </c>
      <c r="F59" s="4">
        <v>672.8</v>
      </c>
      <c r="G59" s="3" t="s">
        <v>23</v>
      </c>
    </row>
    <row r="60" spans="1:7" outlineLevel="2" x14ac:dyDescent="0.2">
      <c r="B60" s="28" t="s">
        <v>18</v>
      </c>
      <c r="C60" s="27" t="s">
        <v>335</v>
      </c>
      <c r="D60" s="28" t="s">
        <v>307</v>
      </c>
      <c r="E60" s="28" t="s">
        <v>318</v>
      </c>
      <c r="F60" s="4">
        <v>736.29</v>
      </c>
      <c r="G60" s="3" t="s">
        <v>23</v>
      </c>
    </row>
    <row r="61" spans="1:7" outlineLevel="2" x14ac:dyDescent="0.2">
      <c r="B61" s="28" t="s">
        <v>18</v>
      </c>
      <c r="C61" s="27" t="s">
        <v>336</v>
      </c>
      <c r="D61" s="28" t="s">
        <v>349</v>
      </c>
      <c r="E61" s="28" t="s">
        <v>350</v>
      </c>
      <c r="F61" s="4">
        <v>821.78</v>
      </c>
      <c r="G61" s="3" t="s">
        <v>23</v>
      </c>
    </row>
    <row r="62" spans="1:7" outlineLevel="2" x14ac:dyDescent="0.2">
      <c r="B62" s="28" t="s">
        <v>18</v>
      </c>
      <c r="C62" s="27" t="s">
        <v>337</v>
      </c>
      <c r="D62" s="28" t="s">
        <v>19</v>
      </c>
      <c r="E62" s="28" t="s">
        <v>319</v>
      </c>
      <c r="F62" s="4">
        <v>908.09</v>
      </c>
      <c r="G62" s="3" t="s">
        <v>23</v>
      </c>
    </row>
    <row r="63" spans="1:7" outlineLevel="2" x14ac:dyDescent="0.2">
      <c r="B63" s="28" t="s">
        <v>18</v>
      </c>
      <c r="C63" s="27" t="s">
        <v>338</v>
      </c>
      <c r="D63" s="28" t="s">
        <v>307</v>
      </c>
      <c r="E63" s="28" t="s">
        <v>320</v>
      </c>
      <c r="F63" s="4">
        <v>914.38</v>
      </c>
      <c r="G63" s="3" t="s">
        <v>23</v>
      </c>
    </row>
    <row r="64" spans="1:7" outlineLevel="2" x14ac:dyDescent="0.2">
      <c r="B64" s="28" t="s">
        <v>18</v>
      </c>
      <c r="C64" s="27" t="s">
        <v>339</v>
      </c>
      <c r="D64" s="28" t="s">
        <v>19</v>
      </c>
      <c r="E64" s="28" t="s">
        <v>321</v>
      </c>
      <c r="F64" s="4">
        <v>994.11</v>
      </c>
      <c r="G64" s="3" t="s">
        <v>23</v>
      </c>
    </row>
    <row r="65" spans="1:7" outlineLevel="2" x14ac:dyDescent="0.2">
      <c r="B65" s="28" t="s">
        <v>18</v>
      </c>
      <c r="C65" s="27" t="s">
        <v>340</v>
      </c>
      <c r="D65" s="28" t="s">
        <v>19</v>
      </c>
      <c r="E65" s="28" t="s">
        <v>322</v>
      </c>
      <c r="F65" s="4">
        <v>1116.6199999999999</v>
      </c>
      <c r="G65" s="3" t="s">
        <v>23</v>
      </c>
    </row>
    <row r="66" spans="1:7" outlineLevel="2" x14ac:dyDescent="0.2">
      <c r="B66" s="28" t="s">
        <v>18</v>
      </c>
      <c r="C66" s="27" t="s">
        <v>341</v>
      </c>
      <c r="D66" s="28" t="s">
        <v>349</v>
      </c>
      <c r="E66" s="28" t="s">
        <v>351</v>
      </c>
      <c r="F66" s="4">
        <v>1222</v>
      </c>
      <c r="G66" s="3" t="s">
        <v>23</v>
      </c>
    </row>
    <row r="67" spans="1:7" outlineLevel="2" x14ac:dyDescent="0.2">
      <c r="B67" s="28" t="s">
        <v>18</v>
      </c>
      <c r="C67" s="27" t="s">
        <v>342</v>
      </c>
      <c r="D67" s="28" t="s">
        <v>307</v>
      </c>
      <c r="E67" s="28" t="s">
        <v>323</v>
      </c>
      <c r="F67" s="4">
        <v>1468.89</v>
      </c>
      <c r="G67" s="3" t="s">
        <v>23</v>
      </c>
    </row>
    <row r="68" spans="1:7" outlineLevel="2" x14ac:dyDescent="0.2">
      <c r="B68" s="28" t="s">
        <v>18</v>
      </c>
      <c r="C68" s="27" t="s">
        <v>343</v>
      </c>
      <c r="D68" s="28" t="s">
        <v>349</v>
      </c>
      <c r="E68" s="28" t="s">
        <v>352</v>
      </c>
      <c r="F68" s="4">
        <v>1878.05</v>
      </c>
      <c r="G68" s="3" t="s">
        <v>23</v>
      </c>
    </row>
    <row r="69" spans="1:7" outlineLevel="2" x14ac:dyDescent="0.2">
      <c r="B69" s="28" t="s">
        <v>18</v>
      </c>
      <c r="C69" s="27" t="s">
        <v>344</v>
      </c>
      <c r="D69" s="28" t="s">
        <v>307</v>
      </c>
      <c r="E69" s="28" t="s">
        <v>324</v>
      </c>
      <c r="F69" s="4">
        <v>2237.61</v>
      </c>
      <c r="G69" s="3" t="s">
        <v>23</v>
      </c>
    </row>
    <row r="70" spans="1:7" outlineLevel="2" x14ac:dyDescent="0.2">
      <c r="B70" s="28" t="s">
        <v>18</v>
      </c>
      <c r="C70" s="27" t="s">
        <v>345</v>
      </c>
      <c r="D70" s="28" t="s">
        <v>19</v>
      </c>
      <c r="E70" s="28" t="s">
        <v>325</v>
      </c>
      <c r="F70" s="4">
        <v>2839.71</v>
      </c>
      <c r="G70" s="3" t="s">
        <v>23</v>
      </c>
    </row>
    <row r="71" spans="1:7" outlineLevel="2" x14ac:dyDescent="0.2">
      <c r="B71" s="28" t="s">
        <v>18</v>
      </c>
      <c r="C71" s="27" t="s">
        <v>128</v>
      </c>
      <c r="D71" s="28" t="s">
        <v>19</v>
      </c>
      <c r="E71" s="28" t="s">
        <v>326</v>
      </c>
      <c r="F71" s="4">
        <v>3773.55</v>
      </c>
      <c r="G71" s="3" t="s">
        <v>23</v>
      </c>
    </row>
    <row r="72" spans="1:7" outlineLevel="2" x14ac:dyDescent="0.2">
      <c r="B72" s="28" t="s">
        <v>18</v>
      </c>
      <c r="C72" s="27" t="s">
        <v>90</v>
      </c>
      <c r="D72" s="28" t="s">
        <v>349</v>
      </c>
      <c r="E72" s="28" t="s">
        <v>353</v>
      </c>
      <c r="F72" s="4">
        <v>3902.35</v>
      </c>
      <c r="G72" s="3" t="s">
        <v>23</v>
      </c>
    </row>
    <row r="73" spans="1:7" outlineLevel="2" x14ac:dyDescent="0.2">
      <c r="B73" s="28" t="s">
        <v>18</v>
      </c>
      <c r="C73" s="27" t="s">
        <v>346</v>
      </c>
      <c r="D73" s="28" t="s">
        <v>19</v>
      </c>
      <c r="E73" s="28" t="s">
        <v>327</v>
      </c>
      <c r="F73" s="4">
        <v>4271.67</v>
      </c>
      <c r="G73" s="3" t="s">
        <v>23</v>
      </c>
    </row>
    <row r="74" spans="1:7" outlineLevel="2" x14ac:dyDescent="0.2">
      <c r="B74" s="28" t="s">
        <v>18</v>
      </c>
      <c r="C74" s="27" t="s">
        <v>347</v>
      </c>
      <c r="D74" s="28" t="s">
        <v>309</v>
      </c>
      <c r="E74" s="28" t="s">
        <v>328</v>
      </c>
      <c r="F74" s="4">
        <v>4836</v>
      </c>
      <c r="G74" s="3" t="s">
        <v>23</v>
      </c>
    </row>
    <row r="75" spans="1:7" outlineLevel="2" x14ac:dyDescent="0.2">
      <c r="B75" s="28" t="s">
        <v>18</v>
      </c>
      <c r="C75" s="27" t="s">
        <v>348</v>
      </c>
      <c r="D75" s="28" t="s">
        <v>349</v>
      </c>
      <c r="E75" s="28" t="s">
        <v>354</v>
      </c>
      <c r="F75" s="4">
        <v>24528.51</v>
      </c>
      <c r="G75" s="3" t="s">
        <v>23</v>
      </c>
    </row>
    <row r="76" spans="1:7" outlineLevel="2" x14ac:dyDescent="0.2">
      <c r="B76" s="28" t="s">
        <v>56</v>
      </c>
      <c r="C76" s="27"/>
      <c r="D76" s="28"/>
      <c r="E76" s="3"/>
      <c r="F76" s="4">
        <v>3385.95</v>
      </c>
      <c r="G76" s="3"/>
    </row>
    <row r="77" spans="1:7" outlineLevel="1" x14ac:dyDescent="0.2">
      <c r="B77" s="26" t="s">
        <v>43</v>
      </c>
      <c r="C77" s="27"/>
      <c r="D77" s="28"/>
      <c r="E77" s="3"/>
      <c r="F77" s="9">
        <f>SUBTOTAL(9,F51:F76)</f>
        <v>65180.359999999986</v>
      </c>
      <c r="G77" s="3"/>
    </row>
    <row r="78" spans="1:7" outlineLevel="1" x14ac:dyDescent="0.2">
      <c r="B78" s="26"/>
      <c r="C78" s="27"/>
      <c r="D78" s="28"/>
      <c r="E78" s="3"/>
      <c r="G78" s="3"/>
    </row>
    <row r="79" spans="1:7" outlineLevel="1" x14ac:dyDescent="0.2">
      <c r="A79" s="7" t="s">
        <v>72</v>
      </c>
      <c r="B79" s="26"/>
      <c r="C79" s="27"/>
      <c r="D79" s="28"/>
      <c r="E79" s="3"/>
      <c r="G79" s="3"/>
    </row>
    <row r="80" spans="1:7" outlineLevel="2" x14ac:dyDescent="0.2">
      <c r="B80" s="8" t="s">
        <v>57</v>
      </c>
      <c r="C80" s="27"/>
      <c r="D80" s="28"/>
      <c r="E80" s="3"/>
      <c r="F80" s="4">
        <v>211.98</v>
      </c>
      <c r="G80" s="3"/>
    </row>
    <row r="81" spans="1:7" outlineLevel="1" x14ac:dyDescent="0.2">
      <c r="B81" s="26" t="s">
        <v>44</v>
      </c>
      <c r="C81" s="27"/>
      <c r="D81" s="28"/>
      <c r="E81" s="3"/>
      <c r="F81" s="9">
        <f>SUBTOTAL(9,F80)</f>
        <v>211.98</v>
      </c>
      <c r="G81" s="3"/>
    </row>
    <row r="82" spans="1:7" outlineLevel="1" x14ac:dyDescent="0.2">
      <c r="B82" s="26"/>
      <c r="C82" s="27"/>
      <c r="D82" s="28"/>
      <c r="E82" s="3"/>
      <c r="G82" s="3"/>
    </row>
    <row r="83" spans="1:7" outlineLevel="1" x14ac:dyDescent="0.2">
      <c r="A83" s="7" t="s">
        <v>22</v>
      </c>
      <c r="B83" s="26"/>
      <c r="C83" s="27"/>
      <c r="D83" s="28"/>
      <c r="E83" s="3"/>
      <c r="G83" s="3"/>
    </row>
    <row r="84" spans="1:7" outlineLevel="2" x14ac:dyDescent="0.2">
      <c r="B84" s="28" t="s">
        <v>17</v>
      </c>
      <c r="C84" s="27" t="s">
        <v>96</v>
      </c>
      <c r="D84" s="28" t="s">
        <v>4</v>
      </c>
      <c r="E84" s="3" t="s">
        <v>257</v>
      </c>
      <c r="F84" s="4">
        <v>518.83000000000004</v>
      </c>
      <c r="G84" s="3" t="s">
        <v>22</v>
      </c>
    </row>
    <row r="85" spans="1:7" outlineLevel="2" x14ac:dyDescent="0.2">
      <c r="B85" s="28" t="s">
        <v>17</v>
      </c>
      <c r="C85" s="27" t="s">
        <v>154</v>
      </c>
      <c r="D85" s="28" t="s">
        <v>12</v>
      </c>
      <c r="E85" s="3" t="s">
        <v>260</v>
      </c>
      <c r="F85" s="4">
        <v>536.48</v>
      </c>
      <c r="G85" s="3" t="s">
        <v>22</v>
      </c>
    </row>
    <row r="86" spans="1:7" outlineLevel="2" x14ac:dyDescent="0.2">
      <c r="B86" s="28" t="s">
        <v>17</v>
      </c>
      <c r="C86" s="27" t="s">
        <v>151</v>
      </c>
      <c r="D86" s="28" t="s">
        <v>4</v>
      </c>
      <c r="E86" s="3" t="s">
        <v>263</v>
      </c>
      <c r="F86" s="4">
        <v>540.65</v>
      </c>
      <c r="G86" s="3" t="s">
        <v>22</v>
      </c>
    </row>
    <row r="87" spans="1:7" outlineLevel="2" x14ac:dyDescent="0.2">
      <c r="B87" s="28" t="s">
        <v>17</v>
      </c>
      <c r="C87" s="27" t="s">
        <v>151</v>
      </c>
      <c r="D87" s="28" t="s">
        <v>4</v>
      </c>
      <c r="E87" s="3" t="s">
        <v>231</v>
      </c>
      <c r="F87" s="4">
        <v>549.03</v>
      </c>
      <c r="G87" s="3" t="s">
        <v>22</v>
      </c>
    </row>
    <row r="88" spans="1:7" outlineLevel="2" x14ac:dyDescent="0.2">
      <c r="B88" s="28" t="s">
        <v>17</v>
      </c>
      <c r="C88" s="27" t="s">
        <v>96</v>
      </c>
      <c r="D88" s="28" t="s">
        <v>4</v>
      </c>
      <c r="E88" s="3" t="s">
        <v>186</v>
      </c>
      <c r="F88" s="4">
        <v>578.92999999999995</v>
      </c>
      <c r="G88" s="3" t="s">
        <v>22</v>
      </c>
    </row>
    <row r="89" spans="1:7" outlineLevel="2" x14ac:dyDescent="0.2">
      <c r="B89" s="28" t="s">
        <v>17</v>
      </c>
      <c r="C89" s="27" t="s">
        <v>90</v>
      </c>
      <c r="D89" s="28" t="s">
        <v>12</v>
      </c>
      <c r="E89" s="3" t="s">
        <v>266</v>
      </c>
      <c r="F89" s="4">
        <v>583.15</v>
      </c>
      <c r="G89" s="3" t="s">
        <v>22</v>
      </c>
    </row>
    <row r="90" spans="1:7" outlineLevel="2" x14ac:dyDescent="0.2">
      <c r="B90" s="28" t="s">
        <v>17</v>
      </c>
      <c r="C90" s="27" t="s">
        <v>153</v>
      </c>
      <c r="D90" s="28" t="s">
        <v>12</v>
      </c>
      <c r="E90" s="3" t="s">
        <v>272</v>
      </c>
      <c r="F90" s="4">
        <v>626.78</v>
      </c>
      <c r="G90" s="3" t="s">
        <v>22</v>
      </c>
    </row>
    <row r="91" spans="1:7" outlineLevel="2" x14ac:dyDescent="0.2">
      <c r="B91" s="28" t="s">
        <v>17</v>
      </c>
      <c r="C91" s="27" t="s">
        <v>150</v>
      </c>
      <c r="D91" s="28" t="s">
        <v>12</v>
      </c>
      <c r="E91" s="3" t="s">
        <v>274</v>
      </c>
      <c r="F91" s="4">
        <v>682.98</v>
      </c>
      <c r="G91" s="3" t="s">
        <v>22</v>
      </c>
    </row>
    <row r="92" spans="1:7" outlineLevel="2" x14ac:dyDescent="0.2">
      <c r="B92" s="28" t="s">
        <v>17</v>
      </c>
      <c r="C92" s="27" t="s">
        <v>150</v>
      </c>
      <c r="D92" s="28" t="s">
        <v>4</v>
      </c>
      <c r="E92" s="3" t="s">
        <v>251</v>
      </c>
      <c r="F92" s="4">
        <v>786.81</v>
      </c>
      <c r="G92" s="3" t="s">
        <v>22</v>
      </c>
    </row>
    <row r="93" spans="1:7" outlineLevel="2" x14ac:dyDescent="0.2">
      <c r="B93" s="28" t="s">
        <v>17</v>
      </c>
      <c r="C93" s="27" t="s">
        <v>91</v>
      </c>
      <c r="D93" s="28" t="s">
        <v>4</v>
      </c>
      <c r="E93" s="3" t="s">
        <v>261</v>
      </c>
      <c r="F93" s="4">
        <v>794.95</v>
      </c>
      <c r="G93" s="3" t="s">
        <v>22</v>
      </c>
    </row>
    <row r="94" spans="1:7" outlineLevel="2" x14ac:dyDescent="0.2">
      <c r="B94" s="28" t="s">
        <v>17</v>
      </c>
      <c r="C94" s="27" t="s">
        <v>99</v>
      </c>
      <c r="D94" s="28" t="s">
        <v>4</v>
      </c>
      <c r="E94" s="3" t="s">
        <v>267</v>
      </c>
      <c r="F94" s="4">
        <v>811.06</v>
      </c>
      <c r="G94" s="3" t="s">
        <v>22</v>
      </c>
    </row>
    <row r="95" spans="1:7" outlineLevel="2" x14ac:dyDescent="0.2">
      <c r="B95" s="28" t="s">
        <v>17</v>
      </c>
      <c r="C95" s="27" t="s">
        <v>90</v>
      </c>
      <c r="D95" s="28" t="s">
        <v>4</v>
      </c>
      <c r="E95" s="3" t="s">
        <v>259</v>
      </c>
      <c r="F95" s="4">
        <v>832.37</v>
      </c>
      <c r="G95" s="3" t="s">
        <v>22</v>
      </c>
    </row>
    <row r="96" spans="1:7" outlineLevel="2" x14ac:dyDescent="0.2">
      <c r="B96" s="28" t="s">
        <v>17</v>
      </c>
      <c r="C96" s="27" t="s">
        <v>193</v>
      </c>
      <c r="D96" s="28" t="s">
        <v>4</v>
      </c>
      <c r="E96" s="3" t="s">
        <v>185</v>
      </c>
      <c r="F96" s="4">
        <v>838.09</v>
      </c>
      <c r="G96" s="3" t="s">
        <v>22</v>
      </c>
    </row>
    <row r="97" spans="2:7" outlineLevel="2" x14ac:dyDescent="0.2">
      <c r="B97" s="28" t="s">
        <v>17</v>
      </c>
      <c r="C97" s="27" t="s">
        <v>90</v>
      </c>
      <c r="D97" s="28" t="s">
        <v>4</v>
      </c>
      <c r="E97" s="3" t="s">
        <v>248</v>
      </c>
      <c r="F97" s="4">
        <v>844.03</v>
      </c>
      <c r="G97" s="3" t="s">
        <v>22</v>
      </c>
    </row>
    <row r="98" spans="2:7" outlineLevel="2" x14ac:dyDescent="0.2">
      <c r="B98" s="28" t="s">
        <v>17</v>
      </c>
      <c r="C98" s="27" t="s">
        <v>99</v>
      </c>
      <c r="D98" s="28" t="s">
        <v>4</v>
      </c>
      <c r="E98" s="3" t="s">
        <v>221</v>
      </c>
      <c r="F98" s="1">
        <v>900.39</v>
      </c>
      <c r="G98" s="3" t="s">
        <v>22</v>
      </c>
    </row>
    <row r="99" spans="2:7" outlineLevel="2" x14ac:dyDescent="0.2">
      <c r="B99" s="28" t="s">
        <v>17</v>
      </c>
      <c r="C99" s="27" t="s">
        <v>150</v>
      </c>
      <c r="D99" s="28" t="s">
        <v>4</v>
      </c>
      <c r="E99" s="3" t="s">
        <v>239</v>
      </c>
      <c r="F99" s="4">
        <v>954.38</v>
      </c>
      <c r="G99" s="3" t="s">
        <v>22</v>
      </c>
    </row>
    <row r="100" spans="2:7" outlineLevel="2" x14ac:dyDescent="0.2">
      <c r="B100" s="28" t="s">
        <v>17</v>
      </c>
      <c r="C100" s="27" t="s">
        <v>91</v>
      </c>
      <c r="D100" s="28" t="s">
        <v>12</v>
      </c>
      <c r="E100" s="3" t="s">
        <v>269</v>
      </c>
      <c r="F100" s="4">
        <v>1020.75</v>
      </c>
      <c r="G100" s="3" t="s">
        <v>22</v>
      </c>
    </row>
    <row r="101" spans="2:7" outlineLevel="2" x14ac:dyDescent="0.2">
      <c r="B101" s="28" t="s">
        <v>17</v>
      </c>
      <c r="C101" s="27" t="s">
        <v>99</v>
      </c>
      <c r="D101" s="28" t="s">
        <v>12</v>
      </c>
      <c r="E101" s="3" t="s">
        <v>278</v>
      </c>
      <c r="F101" s="4">
        <v>1031.3499999999999</v>
      </c>
      <c r="G101" s="3" t="s">
        <v>22</v>
      </c>
    </row>
    <row r="102" spans="2:7" outlineLevel="2" x14ac:dyDescent="0.2">
      <c r="B102" s="28" t="s">
        <v>17</v>
      </c>
      <c r="C102" s="27" t="s">
        <v>296</v>
      </c>
      <c r="D102" s="28" t="s">
        <v>39</v>
      </c>
      <c r="E102" s="28" t="s">
        <v>301</v>
      </c>
      <c r="F102" s="1">
        <v>1150</v>
      </c>
      <c r="G102" s="3" t="s">
        <v>22</v>
      </c>
    </row>
    <row r="103" spans="2:7" outlineLevel="2" x14ac:dyDescent="0.2">
      <c r="B103" s="28" t="s">
        <v>17</v>
      </c>
      <c r="C103" s="27" t="s">
        <v>193</v>
      </c>
      <c r="D103" s="28" t="s">
        <v>12</v>
      </c>
      <c r="E103" s="3" t="s">
        <v>235</v>
      </c>
      <c r="F103" s="4">
        <v>1309.74</v>
      </c>
      <c r="G103" s="3" t="s">
        <v>22</v>
      </c>
    </row>
    <row r="104" spans="2:7" outlineLevel="2" x14ac:dyDescent="0.2">
      <c r="B104" s="28" t="s">
        <v>17</v>
      </c>
      <c r="C104" s="27" t="s">
        <v>193</v>
      </c>
      <c r="D104" s="28" t="s">
        <v>4</v>
      </c>
      <c r="E104" s="3" t="s">
        <v>249</v>
      </c>
      <c r="F104" s="1">
        <v>1729</v>
      </c>
      <c r="G104" s="3" t="s">
        <v>22</v>
      </c>
    </row>
    <row r="105" spans="2:7" outlineLevel="2" x14ac:dyDescent="0.2">
      <c r="B105" s="28" t="s">
        <v>17</v>
      </c>
      <c r="C105" s="27" t="s">
        <v>300</v>
      </c>
      <c r="D105" s="28" t="s">
        <v>39</v>
      </c>
      <c r="E105" s="3" t="s">
        <v>305</v>
      </c>
      <c r="F105" s="1">
        <v>2030</v>
      </c>
      <c r="G105" s="3" t="s">
        <v>22</v>
      </c>
    </row>
    <row r="106" spans="2:7" outlineLevel="2" x14ac:dyDescent="0.2">
      <c r="B106" s="28" t="s">
        <v>17</v>
      </c>
      <c r="C106" s="27" t="s">
        <v>297</v>
      </c>
      <c r="D106" s="28" t="s">
        <v>33</v>
      </c>
      <c r="E106" s="28" t="s">
        <v>302</v>
      </c>
      <c r="F106" s="4">
        <v>2152.5</v>
      </c>
      <c r="G106" s="3" t="s">
        <v>22</v>
      </c>
    </row>
    <row r="107" spans="2:7" outlineLevel="2" x14ac:dyDescent="0.2">
      <c r="B107" s="28" t="s">
        <v>17</v>
      </c>
      <c r="C107" s="27" t="s">
        <v>298</v>
      </c>
      <c r="D107" s="28" t="s">
        <v>36</v>
      </c>
      <c r="E107" s="28" t="s">
        <v>303</v>
      </c>
      <c r="F107" s="4">
        <v>2200</v>
      </c>
      <c r="G107" s="3" t="s">
        <v>22</v>
      </c>
    </row>
    <row r="108" spans="2:7" outlineLevel="2" x14ac:dyDescent="0.2">
      <c r="B108" s="28" t="s">
        <v>17</v>
      </c>
      <c r="C108" s="27" t="s">
        <v>299</v>
      </c>
      <c r="D108" s="28" t="s">
        <v>33</v>
      </c>
      <c r="E108" s="28" t="s">
        <v>304</v>
      </c>
      <c r="F108" s="1">
        <v>4000</v>
      </c>
      <c r="G108" s="3" t="s">
        <v>22</v>
      </c>
    </row>
    <row r="109" spans="2:7" outlineLevel="2" x14ac:dyDescent="0.2">
      <c r="B109" s="28" t="s">
        <v>17</v>
      </c>
      <c r="C109" s="27" t="s">
        <v>300</v>
      </c>
      <c r="D109" s="28" t="s">
        <v>39</v>
      </c>
      <c r="E109" s="28" t="s">
        <v>306</v>
      </c>
      <c r="F109" s="35">
        <v>4160</v>
      </c>
      <c r="G109" s="3" t="s">
        <v>22</v>
      </c>
    </row>
    <row r="110" spans="2:7" outlineLevel="2" x14ac:dyDescent="0.2">
      <c r="B110" s="8" t="s">
        <v>59</v>
      </c>
      <c r="C110" s="27"/>
      <c r="D110" s="28"/>
      <c r="E110" s="3"/>
      <c r="F110" s="4">
        <v>-4996.08</v>
      </c>
      <c r="G110" s="3"/>
    </row>
    <row r="111" spans="2:7" outlineLevel="1" x14ac:dyDescent="0.2">
      <c r="B111" s="26" t="s">
        <v>45</v>
      </c>
      <c r="C111" s="27"/>
      <c r="D111" s="28"/>
      <c r="E111" s="3"/>
      <c r="F111" s="25">
        <f>SUBTOTAL(9,F84:F110)</f>
        <v>27166.17</v>
      </c>
      <c r="G111" s="3"/>
    </row>
    <row r="112" spans="2:7" outlineLevel="1" x14ac:dyDescent="0.2">
      <c r="B112" s="26"/>
      <c r="C112" s="27"/>
      <c r="D112" s="28"/>
      <c r="E112" s="3"/>
      <c r="F112" s="1"/>
      <c r="G112" s="3"/>
    </row>
    <row r="113" spans="1:7" outlineLevel="1" x14ac:dyDescent="0.2">
      <c r="A113" s="7" t="s">
        <v>63</v>
      </c>
      <c r="B113" s="26"/>
      <c r="C113" s="27"/>
      <c r="D113" s="28"/>
      <c r="E113" s="3"/>
      <c r="F113" s="1"/>
      <c r="G113" s="3"/>
    </row>
    <row r="114" spans="1:7" outlineLevel="2" x14ac:dyDescent="0.2">
      <c r="A114" s="7"/>
      <c r="B114" s="28" t="s">
        <v>11</v>
      </c>
      <c r="C114" s="27" t="s">
        <v>100</v>
      </c>
      <c r="D114" s="28" t="s">
        <v>281</v>
      </c>
      <c r="E114" s="28" t="s">
        <v>282</v>
      </c>
      <c r="F114" s="1">
        <v>500</v>
      </c>
      <c r="G114" s="3" t="s">
        <v>16</v>
      </c>
    </row>
    <row r="115" spans="1:7" outlineLevel="2" x14ac:dyDescent="0.2">
      <c r="A115" s="7"/>
      <c r="B115" s="28" t="s">
        <v>11</v>
      </c>
      <c r="C115" s="27" t="s">
        <v>151</v>
      </c>
      <c r="D115" s="28" t="s">
        <v>4</v>
      </c>
      <c r="E115" s="3" t="s">
        <v>231</v>
      </c>
      <c r="F115" s="1">
        <v>500.83</v>
      </c>
      <c r="G115" s="3" t="s">
        <v>16</v>
      </c>
    </row>
    <row r="116" spans="1:7" outlineLevel="2" x14ac:dyDescent="0.2">
      <c r="A116" s="7"/>
      <c r="B116" s="28" t="s">
        <v>11</v>
      </c>
      <c r="C116" s="27" t="s">
        <v>150</v>
      </c>
      <c r="D116" s="28" t="s">
        <v>4</v>
      </c>
      <c r="E116" s="3" t="s">
        <v>232</v>
      </c>
      <c r="F116" s="1">
        <v>505.77</v>
      </c>
      <c r="G116" s="3" t="s">
        <v>16</v>
      </c>
    </row>
    <row r="117" spans="1:7" outlineLevel="2" x14ac:dyDescent="0.2">
      <c r="A117" s="7"/>
      <c r="B117" s="28" t="s">
        <v>11</v>
      </c>
      <c r="C117" s="27" t="s">
        <v>96</v>
      </c>
      <c r="D117" s="28" t="s">
        <v>4</v>
      </c>
      <c r="E117" s="3" t="s">
        <v>233</v>
      </c>
      <c r="F117" s="1">
        <v>507.35</v>
      </c>
      <c r="G117" s="3" t="s">
        <v>16</v>
      </c>
    </row>
    <row r="118" spans="1:7" outlineLevel="2" x14ac:dyDescent="0.2">
      <c r="A118" s="7"/>
      <c r="B118" s="28" t="s">
        <v>11</v>
      </c>
      <c r="C118" s="27" t="s">
        <v>226</v>
      </c>
      <c r="D118" s="28" t="s">
        <v>37</v>
      </c>
      <c r="E118" s="28" t="s">
        <v>283</v>
      </c>
      <c r="F118" s="1">
        <v>513.75</v>
      </c>
      <c r="G118" s="3" t="s">
        <v>16</v>
      </c>
    </row>
    <row r="119" spans="1:7" outlineLevel="2" x14ac:dyDescent="0.2">
      <c r="A119" s="7"/>
      <c r="B119" s="28" t="s">
        <v>11</v>
      </c>
      <c r="C119" s="27" t="s">
        <v>152</v>
      </c>
      <c r="D119" s="28" t="s">
        <v>4</v>
      </c>
      <c r="E119" s="3" t="s">
        <v>234</v>
      </c>
      <c r="F119" s="1">
        <v>558.6</v>
      </c>
      <c r="G119" s="3" t="s">
        <v>16</v>
      </c>
    </row>
    <row r="120" spans="1:7" outlineLevel="2" x14ac:dyDescent="0.2">
      <c r="A120" s="7"/>
      <c r="B120" s="28" t="s">
        <v>11</v>
      </c>
      <c r="C120" s="27" t="s">
        <v>193</v>
      </c>
      <c r="D120" s="28" t="s">
        <v>12</v>
      </c>
      <c r="E120" s="3" t="s">
        <v>235</v>
      </c>
      <c r="F120" s="1">
        <v>566.04</v>
      </c>
      <c r="G120" s="3" t="s">
        <v>16</v>
      </c>
    </row>
    <row r="121" spans="1:7" outlineLevel="2" x14ac:dyDescent="0.2">
      <c r="A121" s="7"/>
      <c r="B121" s="28" t="s">
        <v>11</v>
      </c>
      <c r="C121" s="27" t="s">
        <v>96</v>
      </c>
      <c r="D121" s="28" t="s">
        <v>4</v>
      </c>
      <c r="E121" s="3" t="s">
        <v>233</v>
      </c>
      <c r="F121" s="1">
        <v>596.44000000000005</v>
      </c>
      <c r="G121" s="3" t="s">
        <v>16</v>
      </c>
    </row>
    <row r="122" spans="1:7" outlineLevel="2" x14ac:dyDescent="0.2">
      <c r="A122" s="7"/>
      <c r="B122" s="28" t="s">
        <v>11</v>
      </c>
      <c r="C122" s="27" t="s">
        <v>152</v>
      </c>
      <c r="D122" s="28" t="s">
        <v>12</v>
      </c>
      <c r="E122" s="3" t="s">
        <v>236</v>
      </c>
      <c r="F122" s="1">
        <v>596.85</v>
      </c>
      <c r="G122" s="3" t="s">
        <v>16</v>
      </c>
    </row>
    <row r="123" spans="1:7" outlineLevel="2" x14ac:dyDescent="0.2">
      <c r="A123" s="7"/>
      <c r="B123" s="28" t="s">
        <v>11</v>
      </c>
      <c r="C123" s="27" t="s">
        <v>154</v>
      </c>
      <c r="D123" s="28" t="s">
        <v>4</v>
      </c>
      <c r="E123" s="3" t="s">
        <v>237</v>
      </c>
      <c r="F123" s="1">
        <v>608.37</v>
      </c>
      <c r="G123" s="3" t="s">
        <v>16</v>
      </c>
    </row>
    <row r="124" spans="1:7" outlineLevel="2" x14ac:dyDescent="0.2">
      <c r="A124" s="7"/>
      <c r="B124" s="28" t="s">
        <v>11</v>
      </c>
      <c r="C124" s="27" t="s">
        <v>194</v>
      </c>
      <c r="D124" s="28" t="s">
        <v>4</v>
      </c>
      <c r="E124" s="3" t="s">
        <v>238</v>
      </c>
      <c r="F124" s="1">
        <v>628.62</v>
      </c>
      <c r="G124" s="3" t="s">
        <v>16</v>
      </c>
    </row>
    <row r="125" spans="1:7" outlineLevel="2" x14ac:dyDescent="0.2">
      <c r="A125" s="7"/>
      <c r="B125" s="28" t="s">
        <v>11</v>
      </c>
      <c r="C125" s="27" t="s">
        <v>150</v>
      </c>
      <c r="D125" s="28" t="s">
        <v>4</v>
      </c>
      <c r="E125" s="3" t="s">
        <v>239</v>
      </c>
      <c r="F125" s="1">
        <v>665.68</v>
      </c>
      <c r="G125" s="3" t="s">
        <v>16</v>
      </c>
    </row>
    <row r="126" spans="1:7" outlineLevel="2" x14ac:dyDescent="0.2">
      <c r="A126" s="7"/>
      <c r="B126" s="28" t="s">
        <v>11</v>
      </c>
      <c r="C126" s="27" t="s">
        <v>91</v>
      </c>
      <c r="D126" s="28" t="s">
        <v>4</v>
      </c>
      <c r="E126" s="3" t="s">
        <v>240</v>
      </c>
      <c r="F126" s="1">
        <v>671.58</v>
      </c>
      <c r="G126" s="3" t="s">
        <v>16</v>
      </c>
    </row>
    <row r="127" spans="1:7" outlineLevel="2" x14ac:dyDescent="0.2">
      <c r="A127" s="7"/>
      <c r="B127" s="28" t="s">
        <v>11</v>
      </c>
      <c r="C127" s="27" t="s">
        <v>152</v>
      </c>
      <c r="D127" s="28" t="s">
        <v>3</v>
      </c>
      <c r="E127" s="3" t="s">
        <v>241</v>
      </c>
      <c r="F127" s="1">
        <v>708.77</v>
      </c>
      <c r="G127" s="3" t="s">
        <v>16</v>
      </c>
    </row>
    <row r="128" spans="1:7" outlineLevel="2" x14ac:dyDescent="0.2">
      <c r="A128" s="7"/>
      <c r="B128" s="28" t="s">
        <v>11</v>
      </c>
      <c r="C128" s="27" t="s">
        <v>154</v>
      </c>
      <c r="D128" s="28" t="s">
        <v>4</v>
      </c>
      <c r="E128" s="3" t="s">
        <v>242</v>
      </c>
      <c r="F128" s="1">
        <v>709.53</v>
      </c>
      <c r="G128" s="3" t="s">
        <v>16</v>
      </c>
    </row>
    <row r="129" spans="1:7" outlineLevel="2" x14ac:dyDescent="0.2">
      <c r="A129" s="7"/>
      <c r="B129" s="28" t="s">
        <v>11</v>
      </c>
      <c r="C129" s="27" t="s">
        <v>154</v>
      </c>
      <c r="D129" s="28" t="s">
        <v>3</v>
      </c>
      <c r="E129" s="3" t="s">
        <v>143</v>
      </c>
      <c r="F129" s="1">
        <v>712.73</v>
      </c>
      <c r="G129" s="3" t="s">
        <v>16</v>
      </c>
    </row>
    <row r="130" spans="1:7" outlineLevel="2" x14ac:dyDescent="0.2">
      <c r="A130" s="7"/>
      <c r="B130" s="28" t="s">
        <v>11</v>
      </c>
      <c r="C130" s="27" t="s">
        <v>154</v>
      </c>
      <c r="D130" s="28" t="s">
        <v>4</v>
      </c>
      <c r="E130" s="3" t="s">
        <v>237</v>
      </c>
      <c r="F130" s="1">
        <v>717.81</v>
      </c>
      <c r="G130" s="3" t="s">
        <v>16</v>
      </c>
    </row>
    <row r="131" spans="1:7" outlineLevel="2" x14ac:dyDescent="0.2">
      <c r="A131" s="7"/>
      <c r="B131" s="28" t="s">
        <v>11</v>
      </c>
      <c r="C131" s="27" t="s">
        <v>90</v>
      </c>
      <c r="D131" s="28" t="s">
        <v>4</v>
      </c>
      <c r="E131" s="3" t="s">
        <v>243</v>
      </c>
      <c r="F131" s="1">
        <v>720.74</v>
      </c>
      <c r="G131" s="3" t="s">
        <v>16</v>
      </c>
    </row>
    <row r="132" spans="1:7" outlineLevel="2" x14ac:dyDescent="0.2">
      <c r="A132" s="7"/>
      <c r="B132" s="28" t="s">
        <v>11</v>
      </c>
      <c r="C132" s="27" t="s">
        <v>91</v>
      </c>
      <c r="D132" s="28" t="s">
        <v>4</v>
      </c>
      <c r="E132" s="3" t="s">
        <v>244</v>
      </c>
      <c r="F132" s="1">
        <v>722.38</v>
      </c>
      <c r="G132" s="3" t="s">
        <v>16</v>
      </c>
    </row>
    <row r="133" spans="1:7" outlineLevel="2" x14ac:dyDescent="0.2">
      <c r="A133" s="7"/>
      <c r="B133" s="28" t="s">
        <v>11</v>
      </c>
      <c r="C133" s="27" t="s">
        <v>193</v>
      </c>
      <c r="D133" s="28" t="s">
        <v>4</v>
      </c>
      <c r="E133" s="3" t="s">
        <v>245</v>
      </c>
      <c r="F133" s="1">
        <v>735.78</v>
      </c>
      <c r="G133" s="3" t="s">
        <v>16</v>
      </c>
    </row>
    <row r="134" spans="1:7" outlineLevel="2" x14ac:dyDescent="0.2">
      <c r="A134" s="7"/>
      <c r="B134" s="28" t="s">
        <v>11</v>
      </c>
      <c r="C134" s="27" t="s">
        <v>150</v>
      </c>
      <c r="D134" s="28" t="s">
        <v>4</v>
      </c>
      <c r="E134" s="3" t="s">
        <v>239</v>
      </c>
      <c r="F134" s="1">
        <v>740.93</v>
      </c>
      <c r="G134" s="3" t="s">
        <v>16</v>
      </c>
    </row>
    <row r="135" spans="1:7" outlineLevel="2" x14ac:dyDescent="0.2">
      <c r="A135" s="7"/>
      <c r="B135" s="28" t="s">
        <v>11</v>
      </c>
      <c r="C135" s="27" t="s">
        <v>194</v>
      </c>
      <c r="D135" s="28" t="s">
        <v>4</v>
      </c>
      <c r="E135" s="3" t="s">
        <v>246</v>
      </c>
      <c r="F135" s="1">
        <v>765.15</v>
      </c>
      <c r="G135" s="3" t="s">
        <v>16</v>
      </c>
    </row>
    <row r="136" spans="1:7" outlineLevel="2" x14ac:dyDescent="0.2">
      <c r="A136" s="7"/>
      <c r="B136" s="28" t="s">
        <v>11</v>
      </c>
      <c r="C136" s="27" t="s">
        <v>152</v>
      </c>
      <c r="D136" s="28" t="s">
        <v>4</v>
      </c>
      <c r="E136" s="3" t="s">
        <v>234</v>
      </c>
      <c r="F136" s="1">
        <v>775.15</v>
      </c>
      <c r="G136" s="3" t="s">
        <v>16</v>
      </c>
    </row>
    <row r="137" spans="1:7" outlineLevel="2" x14ac:dyDescent="0.2">
      <c r="A137" s="7"/>
      <c r="B137" s="28" t="s">
        <v>11</v>
      </c>
      <c r="C137" s="27" t="s">
        <v>154</v>
      </c>
      <c r="D137" s="28" t="s">
        <v>4</v>
      </c>
      <c r="E137" s="3" t="s">
        <v>247</v>
      </c>
      <c r="F137" s="1">
        <v>777.53</v>
      </c>
      <c r="G137" s="3" t="s">
        <v>16</v>
      </c>
    </row>
    <row r="138" spans="1:7" outlineLevel="2" x14ac:dyDescent="0.2">
      <c r="A138" s="7"/>
      <c r="B138" s="28" t="s">
        <v>11</v>
      </c>
      <c r="C138" s="27" t="s">
        <v>90</v>
      </c>
      <c r="D138" s="28" t="s">
        <v>4</v>
      </c>
      <c r="E138" s="3" t="s">
        <v>248</v>
      </c>
      <c r="F138" s="1">
        <v>778.79</v>
      </c>
      <c r="G138" s="3" t="s">
        <v>16</v>
      </c>
    </row>
    <row r="139" spans="1:7" outlineLevel="2" x14ac:dyDescent="0.2">
      <c r="A139" s="7"/>
      <c r="B139" s="28" t="s">
        <v>11</v>
      </c>
      <c r="C139" s="27" t="s">
        <v>150</v>
      </c>
      <c r="D139" s="28" t="s">
        <v>4</v>
      </c>
      <c r="E139" s="3" t="s">
        <v>232</v>
      </c>
      <c r="F139" s="1">
        <v>787.36</v>
      </c>
      <c r="G139" s="3" t="s">
        <v>16</v>
      </c>
    </row>
    <row r="140" spans="1:7" outlineLevel="2" x14ac:dyDescent="0.2">
      <c r="A140" s="7"/>
      <c r="B140" s="28" t="s">
        <v>11</v>
      </c>
      <c r="C140" s="27" t="s">
        <v>193</v>
      </c>
      <c r="D140" s="28" t="s">
        <v>4</v>
      </c>
      <c r="E140" s="3" t="s">
        <v>249</v>
      </c>
      <c r="F140" s="1">
        <v>797.5</v>
      </c>
      <c r="G140" s="3" t="s">
        <v>16</v>
      </c>
    </row>
    <row r="141" spans="1:7" outlineLevel="2" x14ac:dyDescent="0.2">
      <c r="A141" s="7"/>
      <c r="B141" s="28" t="s">
        <v>11</v>
      </c>
      <c r="C141" s="27" t="s">
        <v>107</v>
      </c>
      <c r="D141" s="28" t="s">
        <v>290</v>
      </c>
      <c r="E141" s="3" t="s">
        <v>289</v>
      </c>
      <c r="F141" s="1">
        <v>799</v>
      </c>
      <c r="G141" s="3" t="s">
        <v>16</v>
      </c>
    </row>
    <row r="142" spans="1:7" outlineLevel="2" x14ac:dyDescent="0.2">
      <c r="A142" s="7"/>
      <c r="B142" s="28" t="s">
        <v>11</v>
      </c>
      <c r="C142" s="27" t="s">
        <v>151</v>
      </c>
      <c r="D142" s="28" t="s">
        <v>4</v>
      </c>
      <c r="E142" s="3" t="s">
        <v>250</v>
      </c>
      <c r="F142" s="1">
        <v>804.99</v>
      </c>
      <c r="G142" s="3" t="s">
        <v>16</v>
      </c>
    </row>
    <row r="143" spans="1:7" outlineLevel="2" x14ac:dyDescent="0.2">
      <c r="A143" s="7"/>
      <c r="B143" s="28" t="s">
        <v>11</v>
      </c>
      <c r="C143" s="27" t="s">
        <v>150</v>
      </c>
      <c r="D143" s="28" t="s">
        <v>4</v>
      </c>
      <c r="E143" s="3" t="s">
        <v>251</v>
      </c>
      <c r="F143" s="1">
        <v>815.46</v>
      </c>
      <c r="G143" s="3" t="s">
        <v>16</v>
      </c>
    </row>
    <row r="144" spans="1:7" outlineLevel="2" x14ac:dyDescent="0.2">
      <c r="A144" s="7"/>
      <c r="B144" s="28" t="s">
        <v>11</v>
      </c>
      <c r="C144" s="27" t="s">
        <v>96</v>
      </c>
      <c r="D144" s="28" t="s">
        <v>4</v>
      </c>
      <c r="E144" s="3" t="s">
        <v>186</v>
      </c>
      <c r="F144" s="1">
        <v>851.44</v>
      </c>
      <c r="G144" s="3" t="s">
        <v>16</v>
      </c>
    </row>
    <row r="145" spans="1:7" outlineLevel="2" x14ac:dyDescent="0.2">
      <c r="A145" s="7"/>
      <c r="B145" s="28" t="s">
        <v>11</v>
      </c>
      <c r="C145" s="27" t="s">
        <v>150</v>
      </c>
      <c r="D145" s="28" t="s">
        <v>4</v>
      </c>
      <c r="E145" s="3" t="s">
        <v>251</v>
      </c>
      <c r="F145" s="1">
        <v>862.67</v>
      </c>
      <c r="G145" s="3" t="s">
        <v>16</v>
      </c>
    </row>
    <row r="146" spans="1:7" outlineLevel="2" x14ac:dyDescent="0.2">
      <c r="A146" s="7"/>
      <c r="B146" s="28" t="s">
        <v>11</v>
      </c>
      <c r="C146" s="27" t="s">
        <v>95</v>
      </c>
      <c r="D146" s="28" t="s">
        <v>4</v>
      </c>
      <c r="E146" s="3" t="s">
        <v>252</v>
      </c>
      <c r="F146" s="1">
        <v>863.3</v>
      </c>
      <c r="G146" s="3" t="s">
        <v>16</v>
      </c>
    </row>
    <row r="147" spans="1:7" outlineLevel="2" x14ac:dyDescent="0.2">
      <c r="A147" s="7"/>
      <c r="B147" s="28" t="s">
        <v>11</v>
      </c>
      <c r="C147" s="27" t="s">
        <v>99</v>
      </c>
      <c r="D147" s="28" t="s">
        <v>4</v>
      </c>
      <c r="E147" s="3" t="s">
        <v>253</v>
      </c>
      <c r="F147" s="1">
        <v>868.78</v>
      </c>
      <c r="G147" s="3" t="s">
        <v>16</v>
      </c>
    </row>
    <row r="148" spans="1:7" outlineLevel="2" x14ac:dyDescent="0.2">
      <c r="A148" s="7"/>
      <c r="B148" s="28" t="s">
        <v>11</v>
      </c>
      <c r="C148" s="27" t="s">
        <v>90</v>
      </c>
      <c r="D148" s="28" t="s">
        <v>4</v>
      </c>
      <c r="E148" s="3" t="s">
        <v>243</v>
      </c>
      <c r="F148" s="1">
        <v>978.81</v>
      </c>
      <c r="G148" s="3" t="s">
        <v>16</v>
      </c>
    </row>
    <row r="149" spans="1:7" outlineLevel="2" x14ac:dyDescent="0.2">
      <c r="A149" s="7"/>
      <c r="B149" s="28" t="s">
        <v>11</v>
      </c>
      <c r="C149" s="27" t="s">
        <v>91</v>
      </c>
      <c r="D149" s="28" t="s">
        <v>4</v>
      </c>
      <c r="E149" s="3" t="s">
        <v>240</v>
      </c>
      <c r="F149" s="1">
        <v>992.54</v>
      </c>
      <c r="G149" s="3" t="s">
        <v>16</v>
      </c>
    </row>
    <row r="150" spans="1:7" outlineLevel="3" x14ac:dyDescent="0.2">
      <c r="B150" s="28" t="s">
        <v>11</v>
      </c>
      <c r="C150" s="27" t="s">
        <v>227</v>
      </c>
      <c r="D150" s="28" t="s">
        <v>9</v>
      </c>
      <c r="E150" s="3" t="s">
        <v>254</v>
      </c>
      <c r="F150" s="4">
        <v>1044.5999999999999</v>
      </c>
      <c r="G150" s="3" t="s">
        <v>16</v>
      </c>
    </row>
    <row r="151" spans="1:7" outlineLevel="2" x14ac:dyDescent="0.2">
      <c r="B151" s="28" t="s">
        <v>11</v>
      </c>
      <c r="C151" s="27" t="s">
        <v>153</v>
      </c>
      <c r="D151" s="28" t="s">
        <v>4</v>
      </c>
      <c r="E151" s="3" t="s">
        <v>255</v>
      </c>
      <c r="F151" s="4">
        <v>1124.8900000000001</v>
      </c>
      <c r="G151" s="3" t="s">
        <v>16</v>
      </c>
    </row>
    <row r="152" spans="1:7" outlineLevel="2" x14ac:dyDescent="0.2">
      <c r="B152" s="28" t="s">
        <v>11</v>
      </c>
      <c r="C152" s="27" t="s">
        <v>91</v>
      </c>
      <c r="D152" s="28" t="s">
        <v>4</v>
      </c>
      <c r="E152" s="3" t="s">
        <v>244</v>
      </c>
      <c r="F152" s="4">
        <v>1128.48</v>
      </c>
      <c r="G152" s="3" t="s">
        <v>16</v>
      </c>
    </row>
    <row r="153" spans="1:7" outlineLevel="2" x14ac:dyDescent="0.2">
      <c r="B153" s="28" t="s">
        <v>11</v>
      </c>
      <c r="C153" s="27" t="s">
        <v>95</v>
      </c>
      <c r="D153" s="28" t="s">
        <v>4</v>
      </c>
      <c r="E153" s="3" t="s">
        <v>256</v>
      </c>
      <c r="F153" s="4">
        <v>1163.9000000000001</v>
      </c>
      <c r="G153" s="3" t="s">
        <v>16</v>
      </c>
    </row>
    <row r="154" spans="1:7" outlineLevel="2" x14ac:dyDescent="0.2">
      <c r="B154" s="28" t="s">
        <v>11</v>
      </c>
      <c r="C154" s="27" t="s">
        <v>96</v>
      </c>
      <c r="D154" s="28" t="s">
        <v>4</v>
      </c>
      <c r="E154" s="3" t="s">
        <v>257</v>
      </c>
      <c r="F154" s="4">
        <v>1181.43</v>
      </c>
      <c r="G154" s="3" t="s">
        <v>16</v>
      </c>
    </row>
    <row r="155" spans="1:7" outlineLevel="2" x14ac:dyDescent="0.2">
      <c r="B155" s="28" t="s">
        <v>11</v>
      </c>
      <c r="C155" s="27" t="s">
        <v>95</v>
      </c>
      <c r="D155" s="28" t="s">
        <v>4</v>
      </c>
      <c r="E155" s="3" t="s">
        <v>256</v>
      </c>
      <c r="F155" s="4">
        <v>1185.98</v>
      </c>
      <c r="G155" s="3" t="s">
        <v>16</v>
      </c>
    </row>
    <row r="156" spans="1:7" outlineLevel="2" x14ac:dyDescent="0.2">
      <c r="B156" s="28" t="s">
        <v>11</v>
      </c>
      <c r="C156" s="27" t="s">
        <v>193</v>
      </c>
      <c r="D156" s="28" t="s">
        <v>4</v>
      </c>
      <c r="E156" s="3" t="s">
        <v>245</v>
      </c>
      <c r="F156" s="4">
        <v>1191.99</v>
      </c>
      <c r="G156" s="3" t="s">
        <v>16</v>
      </c>
    </row>
    <row r="157" spans="1:7" outlineLevel="2" x14ac:dyDescent="0.2">
      <c r="B157" s="28" t="s">
        <v>11</v>
      </c>
      <c r="C157" s="27" t="s">
        <v>154</v>
      </c>
      <c r="D157" s="28" t="s">
        <v>4</v>
      </c>
      <c r="E157" s="3" t="s">
        <v>242</v>
      </c>
      <c r="F157" s="4">
        <v>1211.1500000000001</v>
      </c>
      <c r="G157" s="3" t="s">
        <v>16</v>
      </c>
    </row>
    <row r="158" spans="1:7" outlineLevel="2" x14ac:dyDescent="0.2">
      <c r="B158" s="28" t="s">
        <v>11</v>
      </c>
      <c r="C158" s="27" t="s">
        <v>150</v>
      </c>
      <c r="D158" s="28" t="s">
        <v>4</v>
      </c>
      <c r="E158" s="3" t="s">
        <v>232</v>
      </c>
      <c r="F158" s="4">
        <v>1212.48</v>
      </c>
      <c r="G158" s="3" t="s">
        <v>16</v>
      </c>
    </row>
    <row r="159" spans="1:7" outlineLevel="2" x14ac:dyDescent="0.2">
      <c r="B159" s="28" t="s">
        <v>11</v>
      </c>
      <c r="C159" s="27" t="s">
        <v>152</v>
      </c>
      <c r="D159" s="28" t="s">
        <v>3</v>
      </c>
      <c r="E159" s="3" t="s">
        <v>258</v>
      </c>
      <c r="F159" s="4">
        <v>1233.56</v>
      </c>
      <c r="G159" s="3" t="s">
        <v>16</v>
      </c>
    </row>
    <row r="160" spans="1:7" outlineLevel="2" x14ac:dyDescent="0.2">
      <c r="B160" s="28" t="s">
        <v>11</v>
      </c>
      <c r="C160" s="27" t="s">
        <v>154</v>
      </c>
      <c r="D160" s="28" t="s">
        <v>3</v>
      </c>
      <c r="E160" s="3" t="s">
        <v>145</v>
      </c>
      <c r="F160" s="4">
        <v>1240.43</v>
      </c>
      <c r="G160" s="3" t="s">
        <v>16</v>
      </c>
    </row>
    <row r="161" spans="2:7" outlineLevel="2" x14ac:dyDescent="0.2">
      <c r="B161" s="28" t="s">
        <v>11</v>
      </c>
      <c r="C161" s="27" t="s">
        <v>90</v>
      </c>
      <c r="D161" s="28" t="s">
        <v>4</v>
      </c>
      <c r="E161" s="3" t="s">
        <v>259</v>
      </c>
      <c r="F161" s="4">
        <v>1253.78</v>
      </c>
      <c r="G161" s="3" t="s">
        <v>16</v>
      </c>
    </row>
    <row r="162" spans="2:7" outlineLevel="2" x14ac:dyDescent="0.2">
      <c r="B162" s="28" t="s">
        <v>11</v>
      </c>
      <c r="C162" s="27" t="s">
        <v>154</v>
      </c>
      <c r="D162" s="28" t="s">
        <v>12</v>
      </c>
      <c r="E162" s="3" t="s">
        <v>260</v>
      </c>
      <c r="F162" s="4">
        <v>1291.5</v>
      </c>
      <c r="G162" s="3" t="s">
        <v>16</v>
      </c>
    </row>
    <row r="163" spans="2:7" outlineLevel="2" x14ac:dyDescent="0.2">
      <c r="B163" s="28" t="s">
        <v>11</v>
      </c>
      <c r="C163" s="27" t="s">
        <v>91</v>
      </c>
      <c r="D163" s="28" t="s">
        <v>4</v>
      </c>
      <c r="E163" s="3" t="s">
        <v>261</v>
      </c>
      <c r="F163" s="4">
        <v>1298.73</v>
      </c>
      <c r="G163" s="3" t="s">
        <v>16</v>
      </c>
    </row>
    <row r="164" spans="2:7" outlineLevel="2" x14ac:dyDescent="0.2">
      <c r="B164" s="28" t="s">
        <v>11</v>
      </c>
      <c r="C164" s="27" t="s">
        <v>150</v>
      </c>
      <c r="D164" s="28" t="s">
        <v>4</v>
      </c>
      <c r="E164" s="3" t="s">
        <v>251</v>
      </c>
      <c r="F164" s="4">
        <v>1342.98</v>
      </c>
      <c r="G164" s="3" t="s">
        <v>16</v>
      </c>
    </row>
    <row r="165" spans="2:7" outlineLevel="2" x14ac:dyDescent="0.2">
      <c r="B165" s="28" t="s">
        <v>11</v>
      </c>
      <c r="C165" s="27" t="s">
        <v>152</v>
      </c>
      <c r="D165" s="28" t="s">
        <v>4</v>
      </c>
      <c r="E165" s="3" t="s">
        <v>262</v>
      </c>
      <c r="F165" s="4">
        <v>1349.09</v>
      </c>
      <c r="G165" s="3" t="s">
        <v>16</v>
      </c>
    </row>
    <row r="166" spans="2:7" outlineLevel="2" x14ac:dyDescent="0.2">
      <c r="B166" s="28" t="s">
        <v>11</v>
      </c>
      <c r="C166" s="27" t="s">
        <v>154</v>
      </c>
      <c r="D166" s="28" t="s">
        <v>4</v>
      </c>
      <c r="E166" s="3" t="s">
        <v>237</v>
      </c>
      <c r="F166" s="4">
        <v>1353.19</v>
      </c>
      <c r="G166" s="3" t="s">
        <v>16</v>
      </c>
    </row>
    <row r="167" spans="2:7" outlineLevel="2" x14ac:dyDescent="0.2">
      <c r="B167" s="28" t="s">
        <v>11</v>
      </c>
      <c r="C167" s="27" t="s">
        <v>151</v>
      </c>
      <c r="D167" s="28" t="s">
        <v>4</v>
      </c>
      <c r="E167" s="3" t="s">
        <v>263</v>
      </c>
      <c r="F167" s="4">
        <v>1356.14</v>
      </c>
      <c r="G167" s="3" t="s">
        <v>16</v>
      </c>
    </row>
    <row r="168" spans="2:7" outlineLevel="2" x14ac:dyDescent="0.2">
      <c r="B168" s="28" t="s">
        <v>11</v>
      </c>
      <c r="C168" s="27" t="s">
        <v>151</v>
      </c>
      <c r="D168" s="28" t="s">
        <v>4</v>
      </c>
      <c r="E168" s="3" t="s">
        <v>250</v>
      </c>
      <c r="F168" s="4">
        <v>1422.32</v>
      </c>
      <c r="G168" s="3" t="s">
        <v>16</v>
      </c>
    </row>
    <row r="169" spans="2:7" outlineLevel="2" x14ac:dyDescent="0.2">
      <c r="B169" s="28" t="s">
        <v>11</v>
      </c>
      <c r="C169" s="27" t="s">
        <v>99</v>
      </c>
      <c r="D169" s="28" t="s">
        <v>4</v>
      </c>
      <c r="E169" s="3" t="s">
        <v>221</v>
      </c>
      <c r="F169" s="4">
        <v>1452.9</v>
      </c>
      <c r="G169" s="3" t="s">
        <v>16</v>
      </c>
    </row>
    <row r="170" spans="2:7" outlineLevel="2" x14ac:dyDescent="0.2">
      <c r="B170" s="28" t="s">
        <v>11</v>
      </c>
      <c r="C170" s="27" t="s">
        <v>96</v>
      </c>
      <c r="D170" s="28" t="s">
        <v>4</v>
      </c>
      <c r="E170" s="3" t="s">
        <v>233</v>
      </c>
      <c r="F170" s="4">
        <v>1720.82</v>
      </c>
      <c r="G170" s="3" t="s">
        <v>16</v>
      </c>
    </row>
    <row r="171" spans="2:7" outlineLevel="2" x14ac:dyDescent="0.2">
      <c r="B171" s="28" t="s">
        <v>11</v>
      </c>
      <c r="C171" s="27" t="s">
        <v>107</v>
      </c>
      <c r="D171" s="28" t="s">
        <v>291</v>
      </c>
      <c r="E171" s="3" t="s">
        <v>292</v>
      </c>
      <c r="F171" s="4">
        <v>1848</v>
      </c>
      <c r="G171" s="3" t="s">
        <v>16</v>
      </c>
    </row>
    <row r="172" spans="2:7" outlineLevel="2" x14ac:dyDescent="0.2">
      <c r="B172" s="28" t="s">
        <v>11</v>
      </c>
      <c r="C172" s="27" t="s">
        <v>153</v>
      </c>
      <c r="D172" s="28" t="s">
        <v>4</v>
      </c>
      <c r="E172" s="3" t="s">
        <v>264</v>
      </c>
      <c r="F172" s="4">
        <v>1898.12</v>
      </c>
      <c r="G172" s="3" t="s">
        <v>16</v>
      </c>
    </row>
    <row r="173" spans="2:7" outlineLevel="2" x14ac:dyDescent="0.2">
      <c r="B173" s="28" t="s">
        <v>11</v>
      </c>
      <c r="C173" s="27" t="s">
        <v>95</v>
      </c>
      <c r="D173" s="28" t="s">
        <v>4</v>
      </c>
      <c r="E173" s="3" t="s">
        <v>184</v>
      </c>
      <c r="F173" s="4">
        <v>2016.84</v>
      </c>
      <c r="G173" s="3" t="s">
        <v>16</v>
      </c>
    </row>
    <row r="174" spans="2:7" outlineLevel="2" x14ac:dyDescent="0.2">
      <c r="B174" s="28" t="s">
        <v>11</v>
      </c>
      <c r="C174" s="27" t="s">
        <v>193</v>
      </c>
      <c r="D174" s="28" t="s">
        <v>4</v>
      </c>
      <c r="E174" s="3" t="s">
        <v>185</v>
      </c>
      <c r="F174" s="4">
        <v>2056.79</v>
      </c>
      <c r="G174" s="3" t="s">
        <v>16</v>
      </c>
    </row>
    <row r="175" spans="2:7" outlineLevel="2" x14ac:dyDescent="0.2">
      <c r="B175" s="28" t="s">
        <v>11</v>
      </c>
      <c r="C175" s="27" t="s">
        <v>96</v>
      </c>
      <c r="D175" s="28" t="s">
        <v>4</v>
      </c>
      <c r="E175" s="3" t="s">
        <v>257</v>
      </c>
      <c r="F175" s="4">
        <v>2073.58</v>
      </c>
      <c r="G175" s="3" t="s">
        <v>16</v>
      </c>
    </row>
    <row r="176" spans="2:7" outlineLevel="2" x14ac:dyDescent="0.2">
      <c r="B176" s="28" t="s">
        <v>11</v>
      </c>
      <c r="C176" s="27" t="s">
        <v>150</v>
      </c>
      <c r="D176" s="28" t="s">
        <v>4</v>
      </c>
      <c r="E176" s="3" t="s">
        <v>239</v>
      </c>
      <c r="F176" s="4">
        <v>2123.5500000000002</v>
      </c>
      <c r="G176" s="3" t="s">
        <v>16</v>
      </c>
    </row>
    <row r="177" spans="2:7" outlineLevel="2" x14ac:dyDescent="0.2">
      <c r="B177" s="28" t="s">
        <v>11</v>
      </c>
      <c r="C177" s="27" t="s">
        <v>194</v>
      </c>
      <c r="D177" s="28" t="s">
        <v>4</v>
      </c>
      <c r="E177" s="3" t="s">
        <v>238</v>
      </c>
      <c r="F177" s="4">
        <v>2153.54</v>
      </c>
      <c r="G177" s="3" t="s">
        <v>16</v>
      </c>
    </row>
    <row r="178" spans="2:7" outlineLevel="2" x14ac:dyDescent="0.2">
      <c r="B178" s="28" t="s">
        <v>11</v>
      </c>
      <c r="C178" s="27" t="s">
        <v>96</v>
      </c>
      <c r="D178" s="28" t="s">
        <v>4</v>
      </c>
      <c r="E178" s="3" t="s">
        <v>257</v>
      </c>
      <c r="F178" s="4">
        <v>2187.04</v>
      </c>
      <c r="G178" s="3" t="s">
        <v>16</v>
      </c>
    </row>
    <row r="179" spans="2:7" outlineLevel="2" x14ac:dyDescent="0.2">
      <c r="B179" s="28" t="s">
        <v>11</v>
      </c>
      <c r="C179" s="27" t="s">
        <v>151</v>
      </c>
      <c r="D179" s="28" t="s">
        <v>4</v>
      </c>
      <c r="E179" s="3" t="s">
        <v>263</v>
      </c>
      <c r="F179" s="4">
        <v>2523.96</v>
      </c>
      <c r="G179" s="3" t="s">
        <v>16</v>
      </c>
    </row>
    <row r="180" spans="2:7" outlineLevel="2" x14ac:dyDescent="0.2">
      <c r="B180" s="28" t="s">
        <v>11</v>
      </c>
      <c r="C180" s="27" t="s">
        <v>154</v>
      </c>
      <c r="D180" s="28" t="s">
        <v>12</v>
      </c>
      <c r="E180" s="3" t="s">
        <v>260</v>
      </c>
      <c r="F180" s="4">
        <v>2582.9899999999998</v>
      </c>
      <c r="G180" s="3" t="s">
        <v>16</v>
      </c>
    </row>
    <row r="181" spans="2:7" outlineLevel="2" x14ac:dyDescent="0.2">
      <c r="B181" s="28" t="s">
        <v>11</v>
      </c>
      <c r="C181" s="27" t="s">
        <v>154</v>
      </c>
      <c r="D181" s="28" t="s">
        <v>12</v>
      </c>
      <c r="E181" s="3" t="s">
        <v>260</v>
      </c>
      <c r="F181" s="4">
        <v>2582.9899999999998</v>
      </c>
      <c r="G181" s="3" t="s">
        <v>16</v>
      </c>
    </row>
    <row r="182" spans="2:7" outlineLevel="2" x14ac:dyDescent="0.2">
      <c r="B182" s="28" t="s">
        <v>11</v>
      </c>
      <c r="C182" s="27" t="s">
        <v>152</v>
      </c>
      <c r="D182" s="28" t="s">
        <v>12</v>
      </c>
      <c r="E182" s="3" t="s">
        <v>236</v>
      </c>
      <c r="F182" s="4">
        <v>2592.23</v>
      </c>
      <c r="G182" s="3" t="s">
        <v>16</v>
      </c>
    </row>
    <row r="183" spans="2:7" outlineLevel="2" x14ac:dyDescent="0.2">
      <c r="B183" s="28" t="s">
        <v>11</v>
      </c>
      <c r="C183" s="27" t="s">
        <v>194</v>
      </c>
      <c r="D183" s="28" t="s">
        <v>16</v>
      </c>
      <c r="E183" s="3" t="s">
        <v>27</v>
      </c>
      <c r="F183" s="4">
        <v>2793.89</v>
      </c>
      <c r="G183" s="3" t="s">
        <v>16</v>
      </c>
    </row>
    <row r="184" spans="2:7" outlineLevel="2" x14ac:dyDescent="0.2">
      <c r="B184" s="28" t="s">
        <v>11</v>
      </c>
      <c r="C184" s="27" t="s">
        <v>91</v>
      </c>
      <c r="D184" s="28" t="s">
        <v>4</v>
      </c>
      <c r="E184" s="3" t="s">
        <v>261</v>
      </c>
      <c r="F184" s="4">
        <v>2813.73</v>
      </c>
      <c r="G184" s="3" t="s">
        <v>16</v>
      </c>
    </row>
    <row r="185" spans="2:7" outlineLevel="2" x14ac:dyDescent="0.2">
      <c r="B185" s="28" t="s">
        <v>11</v>
      </c>
      <c r="C185" s="27" t="s">
        <v>152</v>
      </c>
      <c r="D185" s="28" t="s">
        <v>12</v>
      </c>
      <c r="E185" s="3" t="s">
        <v>236</v>
      </c>
      <c r="F185" s="4">
        <v>2836.41</v>
      </c>
      <c r="G185" s="3" t="s">
        <v>16</v>
      </c>
    </row>
    <row r="186" spans="2:7" outlineLevel="2" x14ac:dyDescent="0.2">
      <c r="B186" s="28" t="s">
        <v>11</v>
      </c>
      <c r="C186" s="27" t="s">
        <v>90</v>
      </c>
      <c r="D186" s="28" t="s">
        <v>4</v>
      </c>
      <c r="E186" s="3" t="s">
        <v>248</v>
      </c>
      <c r="F186" s="4">
        <v>2847.17</v>
      </c>
      <c r="G186" s="3" t="s">
        <v>16</v>
      </c>
    </row>
    <row r="187" spans="2:7" outlineLevel="2" x14ac:dyDescent="0.2">
      <c r="B187" s="28" t="s">
        <v>11</v>
      </c>
      <c r="C187" s="27" t="s">
        <v>96</v>
      </c>
      <c r="D187" s="28" t="s">
        <v>4</v>
      </c>
      <c r="E187" s="3" t="s">
        <v>186</v>
      </c>
      <c r="F187" s="4">
        <v>2887.88</v>
      </c>
      <c r="G187" s="3" t="s">
        <v>16</v>
      </c>
    </row>
    <row r="188" spans="2:7" outlineLevel="2" x14ac:dyDescent="0.2">
      <c r="B188" s="28" t="s">
        <v>11</v>
      </c>
      <c r="C188" s="27" t="s">
        <v>154</v>
      </c>
      <c r="D188" s="28" t="s">
        <v>3</v>
      </c>
      <c r="E188" s="3" t="s">
        <v>149</v>
      </c>
      <c r="F188" s="4">
        <v>3046.72</v>
      </c>
      <c r="G188" s="3" t="s">
        <v>16</v>
      </c>
    </row>
    <row r="189" spans="2:7" outlineLevel="2" x14ac:dyDescent="0.2">
      <c r="B189" s="28" t="s">
        <v>11</v>
      </c>
      <c r="C189" s="27" t="s">
        <v>152</v>
      </c>
      <c r="D189" s="28" t="s">
        <v>3</v>
      </c>
      <c r="E189" s="3" t="s">
        <v>141</v>
      </c>
      <c r="F189" s="4">
        <v>3057.56</v>
      </c>
      <c r="G189" s="3" t="s">
        <v>16</v>
      </c>
    </row>
    <row r="190" spans="2:7" outlineLevel="2" x14ac:dyDescent="0.2">
      <c r="B190" s="28" t="s">
        <v>11</v>
      </c>
      <c r="C190" s="27" t="s">
        <v>90</v>
      </c>
      <c r="D190" s="28" t="s">
        <v>16</v>
      </c>
      <c r="E190" s="3" t="s">
        <v>27</v>
      </c>
      <c r="F190" s="4">
        <v>3066.73</v>
      </c>
      <c r="G190" s="3" t="s">
        <v>16</v>
      </c>
    </row>
    <row r="191" spans="2:7" outlineLevel="2" x14ac:dyDescent="0.2">
      <c r="B191" s="28" t="s">
        <v>11</v>
      </c>
      <c r="C191" s="27" t="s">
        <v>99</v>
      </c>
      <c r="D191" s="28" t="s">
        <v>4</v>
      </c>
      <c r="E191" s="3" t="s">
        <v>253</v>
      </c>
      <c r="F191" s="4">
        <v>3088.87</v>
      </c>
      <c r="G191" s="3" t="s">
        <v>16</v>
      </c>
    </row>
    <row r="192" spans="2:7" outlineLevel="2" x14ac:dyDescent="0.2">
      <c r="B192" s="28" t="s">
        <v>11</v>
      </c>
      <c r="C192" s="27" t="s">
        <v>102</v>
      </c>
      <c r="D192" s="28" t="s">
        <v>284</v>
      </c>
      <c r="E192" s="28" t="s">
        <v>285</v>
      </c>
      <c r="F192" s="4">
        <v>3200</v>
      </c>
      <c r="G192" s="3" t="s">
        <v>16</v>
      </c>
    </row>
    <row r="193" spans="2:7" outlineLevel="2" x14ac:dyDescent="0.2">
      <c r="B193" s="28" t="s">
        <v>11</v>
      </c>
      <c r="C193" s="27" t="s">
        <v>151</v>
      </c>
      <c r="D193" s="28" t="s">
        <v>4</v>
      </c>
      <c r="E193" s="3" t="s">
        <v>231</v>
      </c>
      <c r="F193" s="4">
        <v>3301.94</v>
      </c>
      <c r="G193" s="3" t="s">
        <v>16</v>
      </c>
    </row>
    <row r="194" spans="2:7" outlineLevel="2" x14ac:dyDescent="0.2">
      <c r="B194" s="28" t="s">
        <v>11</v>
      </c>
      <c r="C194" s="27" t="s">
        <v>150</v>
      </c>
      <c r="D194" s="28" t="s">
        <v>4</v>
      </c>
      <c r="E194" s="3" t="s">
        <v>239</v>
      </c>
      <c r="F194" s="4">
        <v>3305.86</v>
      </c>
      <c r="G194" s="3" t="s">
        <v>16</v>
      </c>
    </row>
    <row r="195" spans="2:7" outlineLevel="2" x14ac:dyDescent="0.2">
      <c r="B195" s="28" t="s">
        <v>11</v>
      </c>
      <c r="C195" s="27" t="s">
        <v>154</v>
      </c>
      <c r="D195" s="28" t="s">
        <v>4</v>
      </c>
      <c r="E195" s="3" t="s">
        <v>242</v>
      </c>
      <c r="F195" s="4">
        <v>3323.69</v>
      </c>
      <c r="G195" s="3" t="s">
        <v>16</v>
      </c>
    </row>
    <row r="196" spans="2:7" outlineLevel="2" x14ac:dyDescent="0.2">
      <c r="B196" s="28" t="s">
        <v>11</v>
      </c>
      <c r="C196" s="27" t="s">
        <v>152</v>
      </c>
      <c r="D196" s="28" t="s">
        <v>4</v>
      </c>
      <c r="E196" s="3" t="s">
        <v>265</v>
      </c>
      <c r="F196" s="4">
        <v>3343.92</v>
      </c>
      <c r="G196" s="3" t="s">
        <v>16</v>
      </c>
    </row>
    <row r="197" spans="2:7" outlineLevel="2" x14ac:dyDescent="0.2">
      <c r="B197" s="28" t="s">
        <v>11</v>
      </c>
      <c r="C197" s="27" t="s">
        <v>90</v>
      </c>
      <c r="D197" s="28" t="s">
        <v>12</v>
      </c>
      <c r="E197" s="3" t="s">
        <v>266</v>
      </c>
      <c r="F197" s="4">
        <v>3494.29</v>
      </c>
      <c r="G197" s="3" t="s">
        <v>16</v>
      </c>
    </row>
    <row r="198" spans="2:7" outlineLevel="2" x14ac:dyDescent="0.2">
      <c r="B198" s="28" t="s">
        <v>11</v>
      </c>
      <c r="C198" s="27" t="s">
        <v>99</v>
      </c>
      <c r="D198" s="28" t="s">
        <v>4</v>
      </c>
      <c r="E198" s="3" t="s">
        <v>267</v>
      </c>
      <c r="F198" s="4">
        <v>3583.85</v>
      </c>
      <c r="G198" s="3" t="s">
        <v>16</v>
      </c>
    </row>
    <row r="199" spans="2:7" outlineLevel="2" x14ac:dyDescent="0.2">
      <c r="B199" s="28" t="s">
        <v>11</v>
      </c>
      <c r="C199" s="27" t="s">
        <v>194</v>
      </c>
      <c r="D199" s="28" t="s">
        <v>4</v>
      </c>
      <c r="E199" s="3" t="s">
        <v>187</v>
      </c>
      <c r="F199" s="4">
        <v>3612.97</v>
      </c>
      <c r="G199" s="3" t="s">
        <v>16</v>
      </c>
    </row>
    <row r="200" spans="2:7" outlineLevel="2" x14ac:dyDescent="0.2">
      <c r="B200" s="28" t="s">
        <v>11</v>
      </c>
      <c r="C200" s="27" t="s">
        <v>151</v>
      </c>
      <c r="D200" s="28" t="s">
        <v>12</v>
      </c>
      <c r="E200" s="3" t="s">
        <v>268</v>
      </c>
      <c r="F200" s="4">
        <v>3940.32</v>
      </c>
      <c r="G200" s="3" t="s">
        <v>16</v>
      </c>
    </row>
    <row r="201" spans="2:7" outlineLevel="2" x14ac:dyDescent="0.2">
      <c r="B201" s="28" t="s">
        <v>11</v>
      </c>
      <c r="C201" s="27" t="s">
        <v>91</v>
      </c>
      <c r="D201" s="28" t="s">
        <v>12</v>
      </c>
      <c r="E201" s="3" t="s">
        <v>269</v>
      </c>
      <c r="F201" s="4">
        <v>3968.81</v>
      </c>
      <c r="G201" s="3" t="s">
        <v>16</v>
      </c>
    </row>
    <row r="202" spans="2:7" outlineLevel="2" x14ac:dyDescent="0.2">
      <c r="B202" s="28" t="s">
        <v>11</v>
      </c>
      <c r="C202" s="27" t="s">
        <v>95</v>
      </c>
      <c r="D202" s="28" t="s">
        <v>12</v>
      </c>
      <c r="E202" s="3" t="s">
        <v>270</v>
      </c>
      <c r="F202" s="4">
        <v>4411.8900000000003</v>
      </c>
      <c r="G202" s="3" t="s">
        <v>16</v>
      </c>
    </row>
    <row r="203" spans="2:7" outlineLevel="2" x14ac:dyDescent="0.2">
      <c r="B203" s="28" t="s">
        <v>11</v>
      </c>
      <c r="C203" s="27" t="s">
        <v>154</v>
      </c>
      <c r="D203" s="28" t="s">
        <v>16</v>
      </c>
      <c r="E203" s="3" t="s">
        <v>27</v>
      </c>
      <c r="F203" s="4">
        <v>4454.62</v>
      </c>
      <c r="G203" s="3" t="s">
        <v>16</v>
      </c>
    </row>
    <row r="204" spans="2:7" outlineLevel="2" x14ac:dyDescent="0.2">
      <c r="B204" s="28" t="s">
        <v>11</v>
      </c>
      <c r="C204" s="27" t="s">
        <v>95</v>
      </c>
      <c r="D204" s="28" t="s">
        <v>4</v>
      </c>
      <c r="E204" s="3" t="s">
        <v>252</v>
      </c>
      <c r="F204" s="4">
        <v>4626.75</v>
      </c>
      <c r="G204" s="3" t="s">
        <v>16</v>
      </c>
    </row>
    <row r="205" spans="2:7" outlineLevel="2" x14ac:dyDescent="0.2">
      <c r="B205" s="28" t="s">
        <v>11</v>
      </c>
      <c r="C205" s="27" t="s">
        <v>153</v>
      </c>
      <c r="D205" s="28" t="s">
        <v>4</v>
      </c>
      <c r="E205" s="3" t="s">
        <v>271</v>
      </c>
      <c r="F205" s="4">
        <v>4746.41</v>
      </c>
      <c r="G205" s="3" t="s">
        <v>16</v>
      </c>
    </row>
    <row r="206" spans="2:7" outlineLevel="2" x14ac:dyDescent="0.2">
      <c r="B206" s="28" t="s">
        <v>11</v>
      </c>
      <c r="C206" s="27" t="s">
        <v>193</v>
      </c>
      <c r="D206" s="28" t="s">
        <v>4</v>
      </c>
      <c r="E206" s="3" t="s">
        <v>249</v>
      </c>
      <c r="F206" s="4">
        <v>4763.8999999999996</v>
      </c>
      <c r="G206" s="3" t="s">
        <v>16</v>
      </c>
    </row>
    <row r="207" spans="2:7" outlineLevel="2" x14ac:dyDescent="0.2">
      <c r="B207" s="28" t="s">
        <v>11</v>
      </c>
      <c r="C207" s="27" t="s">
        <v>96</v>
      </c>
      <c r="D207" s="28" t="s">
        <v>3</v>
      </c>
      <c r="E207" s="3" t="s">
        <v>80</v>
      </c>
      <c r="F207" s="4">
        <v>4781.3500000000004</v>
      </c>
      <c r="G207" s="3" t="s">
        <v>16</v>
      </c>
    </row>
    <row r="208" spans="2:7" outlineLevel="2" x14ac:dyDescent="0.2">
      <c r="B208" s="28" t="s">
        <v>11</v>
      </c>
      <c r="C208" s="27" t="s">
        <v>153</v>
      </c>
      <c r="D208" s="28" t="s">
        <v>12</v>
      </c>
      <c r="E208" s="3" t="s">
        <v>272</v>
      </c>
      <c r="F208" s="4">
        <v>4952.6099999999997</v>
      </c>
      <c r="G208" s="3" t="s">
        <v>16</v>
      </c>
    </row>
    <row r="209" spans="2:7" outlineLevel="2" x14ac:dyDescent="0.2">
      <c r="B209" s="28" t="s">
        <v>11</v>
      </c>
      <c r="C209" s="27" t="s">
        <v>154</v>
      </c>
      <c r="D209" s="28" t="s">
        <v>12</v>
      </c>
      <c r="E209" s="3" t="s">
        <v>260</v>
      </c>
      <c r="F209" s="4">
        <v>4961.82</v>
      </c>
      <c r="G209" s="3" t="s">
        <v>16</v>
      </c>
    </row>
    <row r="210" spans="2:7" outlineLevel="2" x14ac:dyDescent="0.2">
      <c r="B210" s="28" t="s">
        <v>11</v>
      </c>
      <c r="C210" s="27" t="s">
        <v>152</v>
      </c>
      <c r="D210" s="28" t="s">
        <v>40</v>
      </c>
      <c r="E210" s="3" t="s">
        <v>273</v>
      </c>
      <c r="F210" s="1">
        <v>4999.88</v>
      </c>
      <c r="G210" s="3" t="s">
        <v>16</v>
      </c>
    </row>
    <row r="211" spans="2:7" outlineLevel="2" x14ac:dyDescent="0.2">
      <c r="B211" s="28" t="s">
        <v>11</v>
      </c>
      <c r="C211" s="27" t="s">
        <v>228</v>
      </c>
      <c r="D211" s="28" t="s">
        <v>40</v>
      </c>
      <c r="E211" s="28" t="s">
        <v>286</v>
      </c>
      <c r="F211" s="4">
        <v>4999.88</v>
      </c>
      <c r="G211" s="3" t="s">
        <v>16</v>
      </c>
    </row>
    <row r="212" spans="2:7" outlineLevel="2" x14ac:dyDescent="0.2">
      <c r="B212" s="28" t="s">
        <v>11</v>
      </c>
      <c r="C212" s="27" t="s">
        <v>154</v>
      </c>
      <c r="D212" s="28" t="s">
        <v>3</v>
      </c>
      <c r="E212" s="3" t="s">
        <v>145</v>
      </c>
      <c r="F212" s="4">
        <v>4999.88</v>
      </c>
      <c r="G212" s="3" t="s">
        <v>16</v>
      </c>
    </row>
    <row r="213" spans="2:7" outlineLevel="2" x14ac:dyDescent="0.2">
      <c r="B213" s="28" t="s">
        <v>11</v>
      </c>
      <c r="C213" s="27" t="s">
        <v>193</v>
      </c>
      <c r="D213" s="28" t="s">
        <v>12</v>
      </c>
      <c r="E213" s="3" t="s">
        <v>235</v>
      </c>
      <c r="F213" s="1">
        <v>5016.45</v>
      </c>
      <c r="G213" s="3" t="s">
        <v>16</v>
      </c>
    </row>
    <row r="214" spans="2:7" outlineLevel="2" x14ac:dyDescent="0.2">
      <c r="B214" s="28" t="s">
        <v>11</v>
      </c>
      <c r="C214" s="27" t="s">
        <v>99</v>
      </c>
      <c r="D214" s="28" t="s">
        <v>4</v>
      </c>
      <c r="E214" s="3" t="s">
        <v>221</v>
      </c>
      <c r="F214" s="4">
        <v>5165.84</v>
      </c>
      <c r="G214" s="3" t="s">
        <v>16</v>
      </c>
    </row>
    <row r="215" spans="2:7" outlineLevel="2" x14ac:dyDescent="0.2">
      <c r="B215" s="28" t="s">
        <v>11</v>
      </c>
      <c r="C215" s="27" t="s">
        <v>96</v>
      </c>
      <c r="D215" s="28" t="s">
        <v>16</v>
      </c>
      <c r="E215" s="3" t="s">
        <v>27</v>
      </c>
      <c r="F215" s="4">
        <v>5769.62</v>
      </c>
      <c r="G215" s="3" t="s">
        <v>16</v>
      </c>
    </row>
    <row r="216" spans="2:7" outlineLevel="2" x14ac:dyDescent="0.2">
      <c r="B216" s="28" t="s">
        <v>11</v>
      </c>
      <c r="C216" s="27" t="s">
        <v>150</v>
      </c>
      <c r="D216" s="28" t="s">
        <v>12</v>
      </c>
      <c r="E216" s="3" t="s">
        <v>274</v>
      </c>
      <c r="F216" s="4">
        <v>6168.27</v>
      </c>
      <c r="G216" s="3" t="s">
        <v>16</v>
      </c>
    </row>
    <row r="217" spans="2:7" outlineLevel="2" x14ac:dyDescent="0.2">
      <c r="B217" s="28" t="s">
        <v>11</v>
      </c>
      <c r="C217" s="27" t="s">
        <v>96</v>
      </c>
      <c r="D217" s="28" t="s">
        <v>4</v>
      </c>
      <c r="E217" s="3" t="s">
        <v>257</v>
      </c>
      <c r="F217" s="4">
        <v>7033.11</v>
      </c>
      <c r="G217" s="3" t="s">
        <v>16</v>
      </c>
    </row>
    <row r="218" spans="2:7" outlineLevel="2" x14ac:dyDescent="0.2">
      <c r="B218" s="28" t="s">
        <v>11</v>
      </c>
      <c r="C218" s="27" t="s">
        <v>96</v>
      </c>
      <c r="D218" s="28" t="s">
        <v>3</v>
      </c>
      <c r="E218" s="3" t="s">
        <v>84</v>
      </c>
      <c r="F218" s="4">
        <v>8023.97</v>
      </c>
      <c r="G218" s="3" t="s">
        <v>16</v>
      </c>
    </row>
    <row r="219" spans="2:7" outlineLevel="2" x14ac:dyDescent="0.2">
      <c r="B219" s="28" t="s">
        <v>11</v>
      </c>
      <c r="C219" s="27" t="s">
        <v>194</v>
      </c>
      <c r="D219" s="28" t="s">
        <v>12</v>
      </c>
      <c r="E219" s="3" t="s">
        <v>275</v>
      </c>
      <c r="F219" s="4">
        <v>8388.5499999999993</v>
      </c>
      <c r="G219" s="3" t="s">
        <v>16</v>
      </c>
    </row>
    <row r="220" spans="2:7" outlineLevel="2" x14ac:dyDescent="0.2">
      <c r="B220" s="28" t="s">
        <v>11</v>
      </c>
      <c r="C220" s="27" t="s">
        <v>194</v>
      </c>
      <c r="D220" s="28" t="s">
        <v>4</v>
      </c>
      <c r="E220" s="3" t="s">
        <v>246</v>
      </c>
      <c r="F220" s="4">
        <v>8984.48</v>
      </c>
      <c r="G220" s="3" t="s">
        <v>16</v>
      </c>
    </row>
    <row r="221" spans="2:7" outlineLevel="2" x14ac:dyDescent="0.2">
      <c r="B221" s="28" t="s">
        <v>11</v>
      </c>
      <c r="C221" s="27" t="s">
        <v>96</v>
      </c>
      <c r="D221" s="28" t="s">
        <v>12</v>
      </c>
      <c r="E221" s="3" t="s">
        <v>276</v>
      </c>
      <c r="F221" s="4">
        <v>10611.33</v>
      </c>
      <c r="G221" s="3" t="s">
        <v>16</v>
      </c>
    </row>
    <row r="222" spans="2:7" outlineLevel="2" x14ac:dyDescent="0.2">
      <c r="B222" s="28" t="s">
        <v>11</v>
      </c>
      <c r="C222" s="27" t="s">
        <v>99</v>
      </c>
      <c r="D222" s="28" t="s">
        <v>4</v>
      </c>
      <c r="E222" s="3" t="s">
        <v>267</v>
      </c>
      <c r="F222" s="4">
        <v>12742.4</v>
      </c>
      <c r="G222" s="3" t="s">
        <v>16</v>
      </c>
    </row>
    <row r="223" spans="2:7" outlineLevel="2" x14ac:dyDescent="0.2">
      <c r="B223" s="28" t="s">
        <v>11</v>
      </c>
      <c r="C223" s="27" t="s">
        <v>193</v>
      </c>
      <c r="D223" s="28" t="s">
        <v>3</v>
      </c>
      <c r="E223" s="3" t="s">
        <v>277</v>
      </c>
      <c r="F223" s="4">
        <v>13144.75</v>
      </c>
      <c r="G223" s="3" t="s">
        <v>16</v>
      </c>
    </row>
    <row r="224" spans="2:7" outlineLevel="2" x14ac:dyDescent="0.2">
      <c r="B224" s="28" t="s">
        <v>11</v>
      </c>
      <c r="C224" s="27" t="s">
        <v>99</v>
      </c>
      <c r="D224" s="28" t="s">
        <v>12</v>
      </c>
      <c r="E224" s="3" t="s">
        <v>278</v>
      </c>
      <c r="F224" s="4">
        <v>13789.74</v>
      </c>
      <c r="G224" s="3" t="s">
        <v>16</v>
      </c>
    </row>
    <row r="225" spans="1:7" outlineLevel="2" x14ac:dyDescent="0.2">
      <c r="B225" s="28" t="s">
        <v>11</v>
      </c>
      <c r="C225" s="27" t="s">
        <v>229</v>
      </c>
      <c r="D225" s="28" t="s">
        <v>288</v>
      </c>
      <c r="E225" s="28" t="s">
        <v>287</v>
      </c>
      <c r="F225" s="4">
        <v>15050</v>
      </c>
      <c r="G225" s="3" t="s">
        <v>16</v>
      </c>
    </row>
    <row r="226" spans="1:7" outlineLevel="2" x14ac:dyDescent="0.2">
      <c r="B226" s="28" t="s">
        <v>11</v>
      </c>
      <c r="C226" s="27" t="s">
        <v>96</v>
      </c>
      <c r="D226" s="28" t="s">
        <v>12</v>
      </c>
      <c r="E226" s="3" t="s">
        <v>276</v>
      </c>
      <c r="F226" s="4">
        <v>16567.37</v>
      </c>
      <c r="G226" s="3" t="s">
        <v>16</v>
      </c>
    </row>
    <row r="227" spans="1:7" outlineLevel="2" x14ac:dyDescent="0.2">
      <c r="B227" s="28" t="s">
        <v>11</v>
      </c>
      <c r="C227" s="27" t="s">
        <v>96</v>
      </c>
      <c r="D227" s="28" t="s">
        <v>3</v>
      </c>
      <c r="E227" s="3" t="s">
        <v>86</v>
      </c>
      <c r="F227" s="4">
        <v>19541.64</v>
      </c>
      <c r="G227" s="3" t="s">
        <v>16</v>
      </c>
    </row>
    <row r="228" spans="1:7" outlineLevel="2" x14ac:dyDescent="0.2">
      <c r="B228" s="28" t="s">
        <v>11</v>
      </c>
      <c r="C228" s="27" t="s">
        <v>193</v>
      </c>
      <c r="D228" s="28" t="s">
        <v>3</v>
      </c>
      <c r="E228" s="3" t="s">
        <v>279</v>
      </c>
      <c r="F228" s="4">
        <v>22681.57</v>
      </c>
      <c r="G228" s="3" t="s">
        <v>16</v>
      </c>
    </row>
    <row r="229" spans="1:7" outlineLevel="2" x14ac:dyDescent="0.2">
      <c r="B229" s="28" t="s">
        <v>11</v>
      </c>
      <c r="C229" s="27" t="s">
        <v>107</v>
      </c>
      <c r="D229" s="28" t="s">
        <v>288</v>
      </c>
      <c r="E229" s="28" t="s">
        <v>293</v>
      </c>
      <c r="F229" s="4">
        <v>25050</v>
      </c>
      <c r="G229" s="3" t="s">
        <v>16</v>
      </c>
    </row>
    <row r="230" spans="1:7" outlineLevel="2" x14ac:dyDescent="0.2">
      <c r="B230" s="28" t="s">
        <v>11</v>
      </c>
      <c r="C230" s="27" t="s">
        <v>193</v>
      </c>
      <c r="D230" s="28" t="s">
        <v>12</v>
      </c>
      <c r="E230" s="3" t="s">
        <v>235</v>
      </c>
      <c r="F230" s="4">
        <v>44297.51</v>
      </c>
      <c r="G230" s="3" t="s">
        <v>16</v>
      </c>
    </row>
    <row r="231" spans="1:7" outlineLevel="2" x14ac:dyDescent="0.2">
      <c r="B231" s="28" t="s">
        <v>11</v>
      </c>
      <c r="C231" s="27" t="s">
        <v>193</v>
      </c>
      <c r="D231" s="28" t="s">
        <v>3</v>
      </c>
      <c r="E231" s="3" t="s">
        <v>280</v>
      </c>
      <c r="F231" s="4">
        <v>52535.03</v>
      </c>
      <c r="G231" s="3" t="s">
        <v>16</v>
      </c>
    </row>
    <row r="232" spans="1:7" outlineLevel="2" x14ac:dyDescent="0.2">
      <c r="B232" s="28" t="s">
        <v>11</v>
      </c>
      <c r="C232" s="27" t="s">
        <v>230</v>
      </c>
      <c r="D232" s="28" t="s">
        <v>294</v>
      </c>
      <c r="E232" s="28" t="s">
        <v>295</v>
      </c>
      <c r="F232" s="1">
        <v>88361.34</v>
      </c>
      <c r="G232" s="3" t="s">
        <v>16</v>
      </c>
    </row>
    <row r="233" spans="1:7" outlineLevel="2" x14ac:dyDescent="0.2">
      <c r="B233" s="8" t="s">
        <v>64</v>
      </c>
      <c r="C233" s="27"/>
      <c r="D233" s="28"/>
      <c r="E233" s="3"/>
      <c r="F233" s="4">
        <v>-346717.5</v>
      </c>
      <c r="G233" s="3"/>
    </row>
    <row r="234" spans="1:7" outlineLevel="1" x14ac:dyDescent="0.2">
      <c r="B234" s="26" t="s">
        <v>46</v>
      </c>
      <c r="C234" s="27"/>
      <c r="D234" s="28"/>
      <c r="E234" s="3"/>
      <c r="F234" s="25">
        <f>SUBTOTAL(9,F114:F233)</f>
        <v>235526.05999999994</v>
      </c>
      <c r="G234" s="3"/>
    </row>
    <row r="235" spans="1:7" outlineLevel="1" x14ac:dyDescent="0.2">
      <c r="B235" s="26"/>
      <c r="C235" s="27"/>
      <c r="D235" s="28"/>
      <c r="E235" s="3"/>
      <c r="F235" s="1"/>
      <c r="G235" s="3"/>
    </row>
    <row r="236" spans="1:7" outlineLevel="1" x14ac:dyDescent="0.2">
      <c r="A236" s="7" t="s">
        <v>58</v>
      </c>
      <c r="B236" s="26"/>
      <c r="C236" s="27"/>
      <c r="D236" s="28"/>
      <c r="E236" s="3"/>
      <c r="F236" s="1"/>
      <c r="G236" s="3"/>
    </row>
    <row r="237" spans="1:7" outlineLevel="2" x14ac:dyDescent="0.2">
      <c r="B237" s="28" t="s">
        <v>6</v>
      </c>
      <c r="C237" s="27" t="s">
        <v>99</v>
      </c>
      <c r="D237" s="28" t="s">
        <v>4</v>
      </c>
      <c r="E237" s="3" t="s">
        <v>221</v>
      </c>
      <c r="F237" s="1">
        <v>698.1</v>
      </c>
      <c r="G237" s="3" t="s">
        <v>15</v>
      </c>
    </row>
    <row r="238" spans="1:7" outlineLevel="2" x14ac:dyDescent="0.2">
      <c r="B238" s="28" t="s">
        <v>6</v>
      </c>
      <c r="C238" s="27" t="s">
        <v>218</v>
      </c>
      <c r="D238" s="28" t="s">
        <v>34</v>
      </c>
      <c r="E238" s="3" t="s">
        <v>222</v>
      </c>
      <c r="F238" s="1">
        <v>698.4</v>
      </c>
      <c r="G238" s="3" t="s">
        <v>15</v>
      </c>
    </row>
    <row r="239" spans="1:7" outlineLevel="2" x14ac:dyDescent="0.2">
      <c r="B239" s="28" t="s">
        <v>6</v>
      </c>
      <c r="C239" s="27" t="s">
        <v>102</v>
      </c>
      <c r="D239" s="28" t="s">
        <v>34</v>
      </c>
      <c r="E239" s="3" t="s">
        <v>223</v>
      </c>
      <c r="F239" s="4">
        <v>727.5</v>
      </c>
      <c r="G239" s="3" t="s">
        <v>15</v>
      </c>
    </row>
    <row r="240" spans="1:7" outlineLevel="2" x14ac:dyDescent="0.2">
      <c r="B240" s="28" t="s">
        <v>6</v>
      </c>
      <c r="C240" s="27" t="s">
        <v>219</v>
      </c>
      <c r="D240" s="28" t="s">
        <v>34</v>
      </c>
      <c r="E240" s="3" t="s">
        <v>224</v>
      </c>
      <c r="F240" s="1">
        <v>1273.42</v>
      </c>
      <c r="G240" s="3" t="s">
        <v>15</v>
      </c>
    </row>
    <row r="241" spans="1:7" outlineLevel="2" x14ac:dyDescent="0.2">
      <c r="B241" s="28" t="s">
        <v>6</v>
      </c>
      <c r="C241" s="27" t="s">
        <v>220</v>
      </c>
      <c r="D241" s="28" t="s">
        <v>34</v>
      </c>
      <c r="E241" s="3" t="s">
        <v>225</v>
      </c>
      <c r="F241" s="4">
        <v>3407.8</v>
      </c>
      <c r="G241" s="3" t="s">
        <v>15</v>
      </c>
    </row>
    <row r="242" spans="1:7" outlineLevel="2" x14ac:dyDescent="0.2">
      <c r="B242" s="8" t="s">
        <v>55</v>
      </c>
      <c r="C242" s="27"/>
      <c r="D242" s="28"/>
      <c r="E242" s="3"/>
      <c r="F242" s="4">
        <v>2688.8</v>
      </c>
      <c r="G242" s="3"/>
    </row>
    <row r="243" spans="1:7" s="13" customFormat="1" outlineLevel="1" x14ac:dyDescent="0.2">
      <c r="B243" s="26" t="s">
        <v>47</v>
      </c>
      <c r="C243" s="27"/>
      <c r="D243" s="28"/>
      <c r="E243" s="28"/>
      <c r="F243" s="29">
        <f>SUBTOTAL(9,F237:F242)</f>
        <v>9494.02</v>
      </c>
      <c r="G243" s="8"/>
    </row>
    <row r="244" spans="1:7" s="13" customFormat="1" outlineLevel="1" x14ac:dyDescent="0.2">
      <c r="B244" s="26"/>
      <c r="C244" s="27"/>
      <c r="D244" s="28"/>
      <c r="E244" s="28"/>
      <c r="F244" s="29"/>
      <c r="G244" s="8"/>
    </row>
    <row r="245" spans="1:7" s="13" customFormat="1" outlineLevel="1" x14ac:dyDescent="0.2">
      <c r="A245" s="7" t="s">
        <v>58</v>
      </c>
      <c r="B245" s="26"/>
      <c r="C245" s="27"/>
      <c r="D245" s="28"/>
      <c r="E245" s="28"/>
      <c r="F245" s="29"/>
      <c r="G245" s="8"/>
    </row>
    <row r="246" spans="1:7" s="13" customFormat="1" outlineLevel="2" x14ac:dyDescent="0.2">
      <c r="B246" s="8" t="s">
        <v>55</v>
      </c>
      <c r="C246" s="27"/>
      <c r="D246" s="28"/>
      <c r="E246" s="28"/>
      <c r="F246" s="4">
        <v>30.58</v>
      </c>
      <c r="G246" s="8"/>
    </row>
    <row r="247" spans="1:7" s="13" customFormat="1" outlineLevel="1" x14ac:dyDescent="0.2">
      <c r="B247" s="26" t="s">
        <v>217</v>
      </c>
      <c r="C247" s="27"/>
      <c r="D247" s="28"/>
      <c r="E247" s="28"/>
      <c r="F247" s="9">
        <f>SUBTOTAL(9,F246:F246)</f>
        <v>30.58</v>
      </c>
      <c r="G247" s="8"/>
    </row>
    <row r="248" spans="1:7" outlineLevel="1" x14ac:dyDescent="0.2">
      <c r="B248" s="26"/>
      <c r="C248" s="27"/>
      <c r="D248" s="28"/>
      <c r="E248" s="3"/>
      <c r="F248" s="9"/>
      <c r="G248" s="3"/>
    </row>
    <row r="249" spans="1:7" outlineLevel="1" x14ac:dyDescent="0.2">
      <c r="A249" s="7" t="s">
        <v>60</v>
      </c>
      <c r="B249" s="26"/>
      <c r="C249" s="27"/>
      <c r="D249" s="28"/>
      <c r="E249" s="3"/>
      <c r="F249" s="1"/>
      <c r="G249" s="3"/>
    </row>
    <row r="250" spans="1:7" outlineLevel="2" x14ac:dyDescent="0.2">
      <c r="B250" s="28" t="s">
        <v>5</v>
      </c>
      <c r="C250" s="27" t="s">
        <v>95</v>
      </c>
      <c r="D250" s="28" t="s">
        <v>4</v>
      </c>
      <c r="E250" s="3" t="s">
        <v>184</v>
      </c>
      <c r="F250" s="4">
        <v>1008.51</v>
      </c>
      <c r="G250" s="3" t="s">
        <v>14</v>
      </c>
    </row>
    <row r="251" spans="1:7" outlineLevel="2" x14ac:dyDescent="0.2">
      <c r="B251" s="28" t="s">
        <v>5</v>
      </c>
      <c r="C251" s="27" t="s">
        <v>193</v>
      </c>
      <c r="D251" s="28" t="s">
        <v>4</v>
      </c>
      <c r="E251" s="3" t="s">
        <v>185</v>
      </c>
      <c r="F251" s="4">
        <v>1014.04</v>
      </c>
      <c r="G251" s="3" t="s">
        <v>14</v>
      </c>
    </row>
    <row r="252" spans="1:7" outlineLevel="2" x14ac:dyDescent="0.2">
      <c r="B252" s="28" t="s">
        <v>5</v>
      </c>
      <c r="C252" s="27" t="s">
        <v>96</v>
      </c>
      <c r="D252" s="28" t="s">
        <v>4</v>
      </c>
      <c r="E252" s="3" t="s">
        <v>186</v>
      </c>
      <c r="F252" s="4">
        <v>1730.32</v>
      </c>
      <c r="G252" s="3" t="s">
        <v>14</v>
      </c>
    </row>
    <row r="253" spans="1:7" outlineLevel="2" x14ac:dyDescent="0.2">
      <c r="B253" s="28" t="s">
        <v>5</v>
      </c>
      <c r="C253" s="27" t="s">
        <v>194</v>
      </c>
      <c r="D253" s="28" t="s">
        <v>4</v>
      </c>
      <c r="E253" s="3" t="s">
        <v>187</v>
      </c>
      <c r="F253" s="4">
        <v>3472.35</v>
      </c>
      <c r="G253" s="3" t="s">
        <v>14</v>
      </c>
    </row>
    <row r="254" spans="1:7" outlineLevel="2" x14ac:dyDescent="0.2">
      <c r="B254" s="28" t="s">
        <v>5</v>
      </c>
      <c r="C254" s="27" t="s">
        <v>195</v>
      </c>
      <c r="D254" s="28" t="s">
        <v>32</v>
      </c>
      <c r="E254" s="3" t="s">
        <v>204</v>
      </c>
      <c r="F254" s="4">
        <v>4549.53</v>
      </c>
      <c r="G254" s="3" t="s">
        <v>14</v>
      </c>
    </row>
    <row r="255" spans="1:7" outlineLevel="2" x14ac:dyDescent="0.2">
      <c r="B255" s="28" t="s">
        <v>5</v>
      </c>
      <c r="C255" s="27" t="s">
        <v>196</v>
      </c>
      <c r="D255" s="28" t="s">
        <v>32</v>
      </c>
      <c r="E255" s="3" t="s">
        <v>205</v>
      </c>
      <c r="F255" s="4">
        <v>4549.53</v>
      </c>
      <c r="G255" s="3" t="s">
        <v>14</v>
      </c>
    </row>
    <row r="256" spans="1:7" outlineLevel="2" x14ac:dyDescent="0.2">
      <c r="B256" s="28" t="s">
        <v>5</v>
      </c>
      <c r="C256" s="27" t="s">
        <v>197</v>
      </c>
      <c r="D256" s="28" t="s">
        <v>32</v>
      </c>
      <c r="E256" s="3" t="s">
        <v>206</v>
      </c>
      <c r="F256" s="4">
        <v>4549.53</v>
      </c>
      <c r="G256" s="3" t="s">
        <v>14</v>
      </c>
    </row>
    <row r="257" spans="2:7" outlineLevel="2" x14ac:dyDescent="0.2">
      <c r="B257" s="28" t="s">
        <v>5</v>
      </c>
      <c r="C257" s="27" t="s">
        <v>198</v>
      </c>
      <c r="D257" s="28" t="s">
        <v>32</v>
      </c>
      <c r="E257" s="3" t="s">
        <v>207</v>
      </c>
      <c r="F257" s="4">
        <v>4549.53</v>
      </c>
      <c r="G257" s="3" t="s">
        <v>14</v>
      </c>
    </row>
    <row r="258" spans="2:7" outlineLevel="2" x14ac:dyDescent="0.2">
      <c r="B258" s="28" t="s">
        <v>5</v>
      </c>
      <c r="C258" s="27" t="s">
        <v>152</v>
      </c>
      <c r="D258" s="28" t="s">
        <v>14</v>
      </c>
      <c r="E258" s="3" t="s">
        <v>188</v>
      </c>
      <c r="F258" s="1">
        <v>4550.902</v>
      </c>
      <c r="G258" s="3" t="s">
        <v>14</v>
      </c>
    </row>
    <row r="259" spans="2:7" outlineLevel="2" x14ac:dyDescent="0.2">
      <c r="B259" s="28" t="s">
        <v>5</v>
      </c>
      <c r="C259" s="27" t="s">
        <v>154</v>
      </c>
      <c r="D259" s="28" t="s">
        <v>32</v>
      </c>
      <c r="E259" s="3" t="s">
        <v>189</v>
      </c>
      <c r="F259" s="4">
        <v>4550.91</v>
      </c>
      <c r="G259" s="3" t="s">
        <v>14</v>
      </c>
    </row>
    <row r="260" spans="2:7" outlineLevel="2" x14ac:dyDescent="0.2">
      <c r="B260" s="28" t="s">
        <v>5</v>
      </c>
      <c r="C260" s="27" t="s">
        <v>154</v>
      </c>
      <c r="D260" s="28" t="s">
        <v>32</v>
      </c>
      <c r="E260" s="3" t="s">
        <v>189</v>
      </c>
      <c r="F260" s="1">
        <v>4550.91</v>
      </c>
      <c r="G260" s="3" t="s">
        <v>14</v>
      </c>
    </row>
    <row r="261" spans="2:7" outlineLevel="2" x14ac:dyDescent="0.2">
      <c r="B261" s="28" t="s">
        <v>5</v>
      </c>
      <c r="C261" s="27" t="s">
        <v>99</v>
      </c>
      <c r="D261" s="28" t="s">
        <v>32</v>
      </c>
      <c r="E261" s="3" t="s">
        <v>190</v>
      </c>
      <c r="F261" s="1">
        <v>4550.91</v>
      </c>
      <c r="G261" s="3" t="s">
        <v>14</v>
      </c>
    </row>
    <row r="262" spans="2:7" outlineLevel="2" x14ac:dyDescent="0.2">
      <c r="B262" s="28" t="s">
        <v>5</v>
      </c>
      <c r="C262" s="27" t="s">
        <v>199</v>
      </c>
      <c r="D262" s="28" t="s">
        <v>32</v>
      </c>
      <c r="E262" s="3" t="s">
        <v>208</v>
      </c>
      <c r="F262" s="1">
        <v>4550.91</v>
      </c>
      <c r="G262" s="3" t="s">
        <v>14</v>
      </c>
    </row>
    <row r="263" spans="2:7" outlineLevel="2" x14ac:dyDescent="0.2">
      <c r="B263" s="28" t="s">
        <v>5</v>
      </c>
      <c r="C263" s="27" t="s">
        <v>202</v>
      </c>
      <c r="D263" s="28" t="s">
        <v>32</v>
      </c>
      <c r="E263" s="3" t="s">
        <v>211</v>
      </c>
      <c r="F263" s="1">
        <v>4550.91</v>
      </c>
      <c r="G263" s="3" t="s">
        <v>14</v>
      </c>
    </row>
    <row r="264" spans="2:7" outlineLevel="2" x14ac:dyDescent="0.2">
      <c r="B264" s="28" t="s">
        <v>5</v>
      </c>
      <c r="C264" s="27" t="s">
        <v>202</v>
      </c>
      <c r="D264" s="28" t="s">
        <v>32</v>
      </c>
      <c r="E264" s="3" t="s">
        <v>212</v>
      </c>
      <c r="F264" s="1">
        <v>4550.91</v>
      </c>
      <c r="G264" s="3" t="s">
        <v>14</v>
      </c>
    </row>
    <row r="265" spans="2:7" outlineLevel="2" x14ac:dyDescent="0.2">
      <c r="B265" s="28" t="s">
        <v>5</v>
      </c>
      <c r="C265" s="27" t="s">
        <v>202</v>
      </c>
      <c r="D265" s="28" t="s">
        <v>32</v>
      </c>
      <c r="E265" s="3" t="s">
        <v>213</v>
      </c>
      <c r="F265" s="1">
        <v>4550.91</v>
      </c>
      <c r="G265" s="3" t="s">
        <v>14</v>
      </c>
    </row>
    <row r="266" spans="2:7" outlineLevel="2" x14ac:dyDescent="0.2">
      <c r="B266" s="28" t="s">
        <v>5</v>
      </c>
      <c r="C266" s="27" t="s">
        <v>203</v>
      </c>
      <c r="D266" s="28" t="s">
        <v>32</v>
      </c>
      <c r="E266" s="3" t="s">
        <v>214</v>
      </c>
      <c r="F266" s="1">
        <v>4550.91</v>
      </c>
      <c r="G266" s="3" t="s">
        <v>14</v>
      </c>
    </row>
    <row r="267" spans="2:7" outlineLevel="2" x14ac:dyDescent="0.2">
      <c r="B267" s="28" t="s">
        <v>5</v>
      </c>
      <c r="C267" s="27" t="s">
        <v>203</v>
      </c>
      <c r="D267" s="28" t="s">
        <v>32</v>
      </c>
      <c r="E267" s="3" t="s">
        <v>215</v>
      </c>
      <c r="F267" s="1">
        <v>4550.91</v>
      </c>
      <c r="G267" s="3" t="s">
        <v>14</v>
      </c>
    </row>
    <row r="268" spans="2:7" outlineLevel="2" x14ac:dyDescent="0.2">
      <c r="B268" s="28" t="s">
        <v>5</v>
      </c>
      <c r="C268" s="27" t="s">
        <v>200</v>
      </c>
      <c r="D268" s="28" t="s">
        <v>31</v>
      </c>
      <c r="E268" s="3" t="s">
        <v>209</v>
      </c>
      <c r="F268" s="1">
        <v>6252.18</v>
      </c>
      <c r="G268" s="3" t="s">
        <v>14</v>
      </c>
    </row>
    <row r="269" spans="2:7" outlineLevel="2" x14ac:dyDescent="0.2">
      <c r="B269" s="28" t="s">
        <v>5</v>
      </c>
      <c r="C269" s="27" t="s">
        <v>96</v>
      </c>
      <c r="D269" s="28" t="s">
        <v>183</v>
      </c>
      <c r="E269" s="3" t="s">
        <v>191</v>
      </c>
      <c r="F269" s="1">
        <v>6310</v>
      </c>
      <c r="G269" s="3" t="s">
        <v>14</v>
      </c>
    </row>
    <row r="270" spans="2:7" outlineLevel="2" x14ac:dyDescent="0.2">
      <c r="B270" s="28" t="s">
        <v>5</v>
      </c>
      <c r="C270" s="27" t="s">
        <v>96</v>
      </c>
      <c r="D270" s="28" t="s">
        <v>76</v>
      </c>
      <c r="E270" s="3" t="s">
        <v>192</v>
      </c>
      <c r="F270" s="1">
        <v>6311.18</v>
      </c>
      <c r="G270" s="3" t="s">
        <v>14</v>
      </c>
    </row>
    <row r="271" spans="2:7" outlineLevel="2" x14ac:dyDescent="0.2">
      <c r="B271" s="28" t="s">
        <v>5</v>
      </c>
      <c r="C271" s="27" t="s">
        <v>154</v>
      </c>
      <c r="D271" s="28" t="s">
        <v>31</v>
      </c>
      <c r="E271" s="3" t="s">
        <v>189</v>
      </c>
      <c r="F271" s="1">
        <v>6339.76</v>
      </c>
      <c r="G271" s="3" t="s">
        <v>14</v>
      </c>
    </row>
    <row r="272" spans="2:7" outlineLevel="2" x14ac:dyDescent="0.2">
      <c r="B272" s="28" t="s">
        <v>5</v>
      </c>
      <c r="C272" s="27" t="s">
        <v>201</v>
      </c>
      <c r="D272" s="28" t="s">
        <v>31</v>
      </c>
      <c r="E272" s="3" t="s">
        <v>210</v>
      </c>
      <c r="F272" s="1">
        <v>6339.76</v>
      </c>
      <c r="G272" s="3" t="s">
        <v>14</v>
      </c>
    </row>
    <row r="273" spans="1:7" outlineLevel="2" x14ac:dyDescent="0.2">
      <c r="B273" s="28" t="s">
        <v>5</v>
      </c>
      <c r="C273" s="27" t="s">
        <v>99</v>
      </c>
      <c r="D273" s="28" t="s">
        <v>32</v>
      </c>
      <c r="E273" s="3" t="s">
        <v>190</v>
      </c>
      <c r="F273" s="1">
        <v>11026.18</v>
      </c>
      <c r="G273" s="3" t="s">
        <v>14</v>
      </c>
    </row>
    <row r="274" spans="1:7" outlineLevel="2" x14ac:dyDescent="0.2">
      <c r="B274" s="28" t="s">
        <v>5</v>
      </c>
      <c r="C274" s="27" t="s">
        <v>203</v>
      </c>
      <c r="D274" s="28" t="s">
        <v>32</v>
      </c>
      <c r="E274" s="3" t="s">
        <v>216</v>
      </c>
      <c r="F274" s="1">
        <v>11026.18</v>
      </c>
      <c r="G274" s="3" t="s">
        <v>14</v>
      </c>
    </row>
    <row r="275" spans="1:7" outlineLevel="2" x14ac:dyDescent="0.2">
      <c r="B275" s="28" t="s">
        <v>5</v>
      </c>
      <c r="C275" s="27" t="s">
        <v>96</v>
      </c>
      <c r="D275" s="28" t="s">
        <v>32</v>
      </c>
      <c r="E275" s="3" t="s">
        <v>191</v>
      </c>
      <c r="F275" s="4">
        <v>20122</v>
      </c>
      <c r="G275" s="3" t="s">
        <v>14</v>
      </c>
    </row>
    <row r="276" spans="1:7" outlineLevel="2" x14ac:dyDescent="0.2">
      <c r="B276" s="8" t="s">
        <v>55</v>
      </c>
      <c r="C276" s="27"/>
      <c r="D276" s="28"/>
      <c r="E276" s="3"/>
      <c r="F276" s="4">
        <v>-62877.18</v>
      </c>
      <c r="G276" s="3"/>
    </row>
    <row r="277" spans="1:7" outlineLevel="1" x14ac:dyDescent="0.2">
      <c r="B277" s="26" t="s">
        <v>48</v>
      </c>
      <c r="C277" s="27"/>
      <c r="D277" s="28"/>
      <c r="E277" s="3"/>
      <c r="F277" s="25">
        <f>SUBTOTAL(9,F250:F276)</f>
        <v>81782.491999999998</v>
      </c>
      <c r="G277" s="3"/>
    </row>
    <row r="278" spans="1:7" outlineLevel="1" x14ac:dyDescent="0.2">
      <c r="B278" s="26"/>
      <c r="C278" s="27"/>
      <c r="D278" s="28"/>
      <c r="E278" s="3"/>
      <c r="F278" s="1"/>
      <c r="G278" s="3"/>
    </row>
    <row r="279" spans="1:7" outlineLevel="1" x14ac:dyDescent="0.2">
      <c r="A279" s="7" t="s">
        <v>58</v>
      </c>
      <c r="B279" s="26"/>
      <c r="C279" s="27"/>
      <c r="D279" s="28"/>
      <c r="E279" s="3"/>
      <c r="F279" s="1"/>
      <c r="G279" s="3"/>
    </row>
    <row r="280" spans="1:7" outlineLevel="2" x14ac:dyDescent="0.2">
      <c r="B280" s="8" t="s">
        <v>55</v>
      </c>
      <c r="C280" s="27"/>
      <c r="D280" s="28"/>
      <c r="E280" s="3"/>
      <c r="F280" s="4">
        <v>620.39</v>
      </c>
      <c r="G280" s="3"/>
    </row>
    <row r="281" spans="1:7" outlineLevel="1" x14ac:dyDescent="0.2">
      <c r="B281" s="26" t="s">
        <v>49</v>
      </c>
      <c r="C281" s="27"/>
      <c r="D281" s="28"/>
      <c r="E281" s="3"/>
      <c r="F281" s="9">
        <f>SUBTOTAL(9,F280:F280)</f>
        <v>620.39</v>
      </c>
      <c r="G281" s="3"/>
    </row>
    <row r="282" spans="1:7" outlineLevel="1" x14ac:dyDescent="0.2">
      <c r="B282" s="26"/>
      <c r="C282" s="27"/>
      <c r="D282" s="28"/>
      <c r="E282" s="3"/>
      <c r="G282" s="3"/>
    </row>
    <row r="283" spans="1:7" outlineLevel="1" x14ac:dyDescent="0.2">
      <c r="A283" s="7" t="s">
        <v>58</v>
      </c>
      <c r="B283" s="26"/>
      <c r="C283" s="27"/>
      <c r="D283" s="28"/>
      <c r="E283" s="3"/>
      <c r="G283" s="3"/>
    </row>
    <row r="284" spans="1:7" outlineLevel="2" x14ac:dyDescent="0.2">
      <c r="A284" s="7"/>
      <c r="B284" s="28" t="s">
        <v>178</v>
      </c>
      <c r="C284" s="27" t="s">
        <v>181</v>
      </c>
      <c r="D284" s="28" t="s">
        <v>37</v>
      </c>
      <c r="E284" s="3" t="s">
        <v>182</v>
      </c>
      <c r="F284" s="4">
        <v>514.46</v>
      </c>
      <c r="G284" s="3" t="s">
        <v>179</v>
      </c>
    </row>
    <row r="285" spans="1:7" outlineLevel="2" x14ac:dyDescent="0.2">
      <c r="B285" s="28" t="s">
        <v>178</v>
      </c>
      <c r="C285" s="27" t="s">
        <v>99</v>
      </c>
      <c r="D285" s="28" t="s">
        <v>3</v>
      </c>
      <c r="E285" s="3" t="s">
        <v>87</v>
      </c>
      <c r="F285" s="4">
        <v>600.17999999999995</v>
      </c>
      <c r="G285" s="3" t="s">
        <v>179</v>
      </c>
    </row>
    <row r="286" spans="1:7" outlineLevel="2" x14ac:dyDescent="0.2">
      <c r="B286" s="8" t="s">
        <v>55</v>
      </c>
      <c r="C286" s="27"/>
      <c r="D286" s="28"/>
      <c r="E286" s="3"/>
      <c r="F286" s="4">
        <v>337.58</v>
      </c>
      <c r="G286" s="3"/>
    </row>
    <row r="287" spans="1:7" outlineLevel="1" x14ac:dyDescent="0.2">
      <c r="A287" s="13"/>
      <c r="B287" s="26" t="s">
        <v>180</v>
      </c>
      <c r="C287" s="27"/>
      <c r="D287" s="28"/>
      <c r="E287" s="3"/>
      <c r="F287" s="9">
        <f>SUBTOTAL(9,F284:F286)</f>
        <v>1452.2199999999998</v>
      </c>
      <c r="G287" s="3"/>
    </row>
    <row r="288" spans="1:7" outlineLevel="1" x14ac:dyDescent="0.2">
      <c r="B288" s="8"/>
      <c r="C288" s="27"/>
      <c r="D288" s="28"/>
      <c r="E288" s="3"/>
      <c r="G288" s="3"/>
    </row>
    <row r="289" spans="1:7" outlineLevel="1" x14ac:dyDescent="0.2">
      <c r="A289" s="7" t="s">
        <v>58</v>
      </c>
      <c r="B289" s="26"/>
      <c r="C289" s="27"/>
      <c r="D289" s="28"/>
      <c r="E289" s="3"/>
      <c r="G289" s="3"/>
    </row>
    <row r="290" spans="1:7" outlineLevel="2" x14ac:dyDescent="0.2">
      <c r="B290" s="28" t="s">
        <v>28</v>
      </c>
      <c r="C290" s="27" t="s">
        <v>160</v>
      </c>
      <c r="D290" s="28" t="s">
        <v>163</v>
      </c>
      <c r="E290" s="3" t="s">
        <v>176</v>
      </c>
      <c r="F290" s="4">
        <v>660</v>
      </c>
      <c r="G290" s="3" t="s">
        <v>29</v>
      </c>
    </row>
    <row r="291" spans="1:7" outlineLevel="2" x14ac:dyDescent="0.2">
      <c r="B291" s="28" t="s">
        <v>28</v>
      </c>
      <c r="C291" s="27" t="s">
        <v>96</v>
      </c>
      <c r="D291" s="28" t="s">
        <v>3</v>
      </c>
      <c r="E291" s="3" t="s">
        <v>80</v>
      </c>
      <c r="F291" s="4">
        <v>1256.42</v>
      </c>
      <c r="G291" s="3" t="s">
        <v>29</v>
      </c>
    </row>
    <row r="292" spans="1:7" outlineLevel="2" x14ac:dyDescent="0.2">
      <c r="B292" s="28" t="s">
        <v>28</v>
      </c>
      <c r="C292" s="27" t="s">
        <v>96</v>
      </c>
      <c r="D292" s="28" t="s">
        <v>3</v>
      </c>
      <c r="E292" s="3" t="s">
        <v>84</v>
      </c>
      <c r="F292" s="4">
        <v>2108.52</v>
      </c>
      <c r="G292" s="3" t="s">
        <v>29</v>
      </c>
    </row>
    <row r="293" spans="1:7" outlineLevel="2" x14ac:dyDescent="0.2">
      <c r="B293" s="28" t="s">
        <v>28</v>
      </c>
      <c r="C293" s="27" t="s">
        <v>96</v>
      </c>
      <c r="D293" s="28" t="s">
        <v>3</v>
      </c>
      <c r="E293" s="3" t="s">
        <v>86</v>
      </c>
      <c r="F293" s="4">
        <v>5135.07</v>
      </c>
      <c r="G293" s="3" t="s">
        <v>29</v>
      </c>
    </row>
    <row r="294" spans="1:7" outlineLevel="2" x14ac:dyDescent="0.2">
      <c r="B294" s="28" t="s">
        <v>28</v>
      </c>
      <c r="C294" s="27" t="s">
        <v>175</v>
      </c>
      <c r="D294" s="28" t="s">
        <v>37</v>
      </c>
      <c r="E294" s="3" t="s">
        <v>177</v>
      </c>
      <c r="F294" s="4">
        <v>8500</v>
      </c>
      <c r="G294" s="3" t="s">
        <v>29</v>
      </c>
    </row>
    <row r="295" spans="1:7" outlineLevel="2" x14ac:dyDescent="0.2">
      <c r="B295" s="8" t="s">
        <v>55</v>
      </c>
      <c r="C295" s="27"/>
      <c r="D295" s="28"/>
      <c r="E295" s="3"/>
      <c r="F295" s="4">
        <f>-8200+140</f>
        <v>-8060</v>
      </c>
      <c r="G295" s="3"/>
    </row>
    <row r="296" spans="1:7" outlineLevel="1" x14ac:dyDescent="0.2">
      <c r="B296" s="26" t="s">
        <v>50</v>
      </c>
      <c r="C296" s="27"/>
      <c r="D296" s="28"/>
      <c r="E296" s="3"/>
      <c r="F296" s="25">
        <f>SUBTOTAL(9,F290:F295)</f>
        <v>9600.010000000002</v>
      </c>
      <c r="G296" s="3"/>
    </row>
    <row r="297" spans="1:7" outlineLevel="1" x14ac:dyDescent="0.2">
      <c r="B297" s="26"/>
      <c r="C297" s="27"/>
      <c r="D297" s="28"/>
      <c r="E297" s="3"/>
      <c r="F297" s="1"/>
      <c r="G297" s="3"/>
    </row>
    <row r="298" spans="1:7" outlineLevel="1" x14ac:dyDescent="0.2">
      <c r="A298" s="7" t="s">
        <v>58</v>
      </c>
      <c r="B298" s="26"/>
      <c r="C298" s="27"/>
      <c r="D298" s="28"/>
      <c r="E298" s="3"/>
      <c r="G298" s="3"/>
    </row>
    <row r="299" spans="1:7" outlineLevel="2" x14ac:dyDescent="0.2">
      <c r="A299" s="7"/>
      <c r="B299" s="28" t="s">
        <v>133</v>
      </c>
      <c r="C299" s="27" t="s">
        <v>150</v>
      </c>
      <c r="D299" s="28" t="s">
        <v>3</v>
      </c>
      <c r="E299" s="3" t="s">
        <v>136</v>
      </c>
      <c r="F299" s="4">
        <v>506.93</v>
      </c>
      <c r="G299" s="3" t="s">
        <v>135</v>
      </c>
    </row>
    <row r="300" spans="1:7" outlineLevel="2" x14ac:dyDescent="0.2">
      <c r="A300" s="7"/>
      <c r="B300" s="28" t="s">
        <v>133</v>
      </c>
      <c r="C300" s="27" t="s">
        <v>151</v>
      </c>
      <c r="D300" s="28" t="s">
        <v>3</v>
      </c>
      <c r="E300" s="3" t="s">
        <v>137</v>
      </c>
      <c r="F300" s="4">
        <v>515.73</v>
      </c>
      <c r="G300" s="3" t="s">
        <v>135</v>
      </c>
    </row>
    <row r="301" spans="1:7" outlineLevel="2" x14ac:dyDescent="0.2">
      <c r="A301" s="7"/>
      <c r="B301" s="28" t="s">
        <v>133</v>
      </c>
      <c r="C301" s="27" t="s">
        <v>91</v>
      </c>
      <c r="D301" s="28" t="s">
        <v>3</v>
      </c>
      <c r="E301" s="3" t="s">
        <v>138</v>
      </c>
      <c r="F301" s="4">
        <v>800.58</v>
      </c>
      <c r="G301" s="3" t="s">
        <v>135</v>
      </c>
    </row>
    <row r="302" spans="1:7" outlineLevel="2" x14ac:dyDescent="0.2">
      <c r="A302" s="7"/>
      <c r="B302" s="28" t="s">
        <v>133</v>
      </c>
      <c r="C302" s="27" t="s">
        <v>150</v>
      </c>
      <c r="D302" s="28" t="s">
        <v>3</v>
      </c>
      <c r="E302" s="3" t="s">
        <v>139</v>
      </c>
      <c r="F302" s="4">
        <v>864.65</v>
      </c>
      <c r="G302" s="3" t="s">
        <v>135</v>
      </c>
    </row>
    <row r="303" spans="1:7" outlineLevel="2" x14ac:dyDescent="0.2">
      <c r="A303" s="7"/>
      <c r="B303" s="28" t="s">
        <v>133</v>
      </c>
      <c r="C303" s="27" t="s">
        <v>151</v>
      </c>
      <c r="D303" s="28" t="s">
        <v>3</v>
      </c>
      <c r="E303" s="3" t="s">
        <v>140</v>
      </c>
      <c r="F303" s="4">
        <v>868.83</v>
      </c>
      <c r="G303" s="3" t="s">
        <v>135</v>
      </c>
    </row>
    <row r="304" spans="1:7" outlineLevel="2" x14ac:dyDescent="0.2">
      <c r="A304" s="7"/>
      <c r="B304" s="28" t="s">
        <v>133</v>
      </c>
      <c r="C304" s="27" t="s">
        <v>152</v>
      </c>
      <c r="D304" s="28" t="s">
        <v>3</v>
      </c>
      <c r="E304" s="3" t="s">
        <v>141</v>
      </c>
      <c r="F304" s="4">
        <v>917.29</v>
      </c>
      <c r="G304" s="3" t="s">
        <v>135</v>
      </c>
    </row>
    <row r="305" spans="1:7" outlineLevel="2" x14ac:dyDescent="0.2">
      <c r="A305" s="7"/>
      <c r="B305" s="28" t="s">
        <v>133</v>
      </c>
      <c r="C305" s="27" t="s">
        <v>161</v>
      </c>
      <c r="D305" s="28" t="s">
        <v>163</v>
      </c>
      <c r="E305" s="3" t="s">
        <v>170</v>
      </c>
      <c r="F305" s="34">
        <v>1000</v>
      </c>
      <c r="G305" s="3" t="s">
        <v>135</v>
      </c>
    </row>
    <row r="306" spans="1:7" outlineLevel="2" x14ac:dyDescent="0.2">
      <c r="A306" s="7"/>
      <c r="B306" s="28" t="s">
        <v>133</v>
      </c>
      <c r="C306" s="27" t="s">
        <v>153</v>
      </c>
      <c r="D306" s="28" t="s">
        <v>3</v>
      </c>
      <c r="E306" s="3" t="s">
        <v>142</v>
      </c>
      <c r="F306" s="4">
        <v>1013.48</v>
      </c>
      <c r="G306" s="3" t="s">
        <v>135</v>
      </c>
    </row>
    <row r="307" spans="1:7" outlineLevel="2" x14ac:dyDescent="0.2">
      <c r="A307" s="7"/>
      <c r="B307" s="28" t="s">
        <v>133</v>
      </c>
      <c r="C307" s="27" t="s">
        <v>154</v>
      </c>
      <c r="D307" s="28" t="s">
        <v>3</v>
      </c>
      <c r="E307" s="3" t="s">
        <v>143</v>
      </c>
      <c r="F307" s="4">
        <v>1140.4000000000001</v>
      </c>
      <c r="G307" s="3" t="s">
        <v>135</v>
      </c>
    </row>
    <row r="308" spans="1:7" outlineLevel="2" x14ac:dyDescent="0.2">
      <c r="A308" s="7"/>
      <c r="B308" s="28" t="s">
        <v>133</v>
      </c>
      <c r="C308" s="27" t="s">
        <v>152</v>
      </c>
      <c r="D308" s="28" t="s">
        <v>3</v>
      </c>
      <c r="E308" s="3" t="s">
        <v>141</v>
      </c>
      <c r="F308" s="4">
        <v>1223.05</v>
      </c>
      <c r="G308" s="3" t="s">
        <v>135</v>
      </c>
    </row>
    <row r="309" spans="1:7" outlineLevel="2" x14ac:dyDescent="0.2">
      <c r="A309" s="7"/>
      <c r="B309" s="28" t="s">
        <v>133</v>
      </c>
      <c r="C309" s="27" t="s">
        <v>91</v>
      </c>
      <c r="D309" s="28" t="s">
        <v>3</v>
      </c>
      <c r="E309" s="3" t="s">
        <v>78</v>
      </c>
      <c r="F309" s="4">
        <v>1345.24</v>
      </c>
      <c r="G309" s="3" t="s">
        <v>135</v>
      </c>
    </row>
    <row r="310" spans="1:7" outlineLevel="2" x14ac:dyDescent="0.2">
      <c r="A310" s="7"/>
      <c r="B310" s="28" t="s">
        <v>133</v>
      </c>
      <c r="C310" s="27" t="s">
        <v>155</v>
      </c>
      <c r="D310" s="28" t="s">
        <v>163</v>
      </c>
      <c r="E310" s="3" t="s">
        <v>162</v>
      </c>
      <c r="F310" s="34">
        <v>1500</v>
      </c>
      <c r="G310" s="3" t="s">
        <v>135</v>
      </c>
    </row>
    <row r="311" spans="1:7" outlineLevel="2" x14ac:dyDescent="0.2">
      <c r="A311" s="7"/>
      <c r="B311" s="28" t="s">
        <v>133</v>
      </c>
      <c r="C311" s="27" t="s">
        <v>160</v>
      </c>
      <c r="D311" s="28" t="s">
        <v>163</v>
      </c>
      <c r="E311" s="3" t="s">
        <v>173</v>
      </c>
      <c r="F311" s="34">
        <v>1500</v>
      </c>
      <c r="G311" s="3" t="s">
        <v>135</v>
      </c>
    </row>
    <row r="312" spans="1:7" outlineLevel="2" x14ac:dyDescent="0.2">
      <c r="A312" s="7"/>
      <c r="B312" s="28" t="s">
        <v>133</v>
      </c>
      <c r="C312" s="27" t="s">
        <v>153</v>
      </c>
      <c r="D312" s="28" t="s">
        <v>3</v>
      </c>
      <c r="E312" s="3" t="s">
        <v>144</v>
      </c>
      <c r="F312" s="34">
        <v>1710.16</v>
      </c>
      <c r="G312" s="3" t="s">
        <v>135</v>
      </c>
    </row>
    <row r="313" spans="1:7" outlineLevel="2" x14ac:dyDescent="0.2">
      <c r="A313" s="7"/>
      <c r="B313" s="28" t="s">
        <v>133</v>
      </c>
      <c r="C313" s="27" t="s">
        <v>154</v>
      </c>
      <c r="D313" s="28" t="s">
        <v>3</v>
      </c>
      <c r="E313" s="3" t="s">
        <v>145</v>
      </c>
      <c r="F313" s="34">
        <v>1984.73</v>
      </c>
      <c r="G313" s="3" t="s">
        <v>135</v>
      </c>
    </row>
    <row r="314" spans="1:7" outlineLevel="2" x14ac:dyDescent="0.2">
      <c r="A314" s="7"/>
      <c r="B314" s="28" t="s">
        <v>133</v>
      </c>
      <c r="C314" s="27" t="s">
        <v>160</v>
      </c>
      <c r="D314" s="28" t="s">
        <v>163</v>
      </c>
      <c r="E314" s="3" t="s">
        <v>174</v>
      </c>
      <c r="F314" s="34">
        <v>2000</v>
      </c>
      <c r="G314" s="3" t="s">
        <v>135</v>
      </c>
    </row>
    <row r="315" spans="1:7" outlineLevel="2" x14ac:dyDescent="0.2">
      <c r="A315" s="7"/>
      <c r="B315" s="28" t="s">
        <v>133</v>
      </c>
      <c r="C315" s="27" t="s">
        <v>156</v>
      </c>
      <c r="D315" s="28" t="s">
        <v>163</v>
      </c>
      <c r="E315" s="3" t="s">
        <v>165</v>
      </c>
      <c r="F315" s="34">
        <v>2000</v>
      </c>
      <c r="G315" s="3" t="s">
        <v>135</v>
      </c>
    </row>
    <row r="316" spans="1:7" outlineLevel="2" x14ac:dyDescent="0.2">
      <c r="A316" s="7"/>
      <c r="B316" s="28" t="s">
        <v>133</v>
      </c>
      <c r="C316" s="27" t="s">
        <v>155</v>
      </c>
      <c r="D316" s="28" t="s">
        <v>163</v>
      </c>
      <c r="E316" s="3" t="s">
        <v>164</v>
      </c>
      <c r="F316" s="34">
        <v>2000</v>
      </c>
      <c r="G316" s="3" t="s">
        <v>135</v>
      </c>
    </row>
    <row r="317" spans="1:7" outlineLevel="2" x14ac:dyDescent="0.2">
      <c r="A317" s="7"/>
      <c r="B317" s="28" t="s">
        <v>133</v>
      </c>
      <c r="C317" s="27" t="s">
        <v>151</v>
      </c>
      <c r="D317" s="28" t="s">
        <v>3</v>
      </c>
      <c r="E317" s="3" t="s">
        <v>146</v>
      </c>
      <c r="F317" s="4">
        <v>2115.44</v>
      </c>
      <c r="G317" s="3" t="s">
        <v>135</v>
      </c>
    </row>
    <row r="318" spans="1:7" outlineLevel="2" x14ac:dyDescent="0.2">
      <c r="A318" s="7"/>
      <c r="B318" s="28" t="s">
        <v>133</v>
      </c>
      <c r="C318" s="27" t="s">
        <v>150</v>
      </c>
      <c r="D318" s="28" t="s">
        <v>3</v>
      </c>
      <c r="E318" s="3" t="s">
        <v>147</v>
      </c>
      <c r="F318" s="4">
        <v>2128.42</v>
      </c>
      <c r="G318" s="3" t="s">
        <v>135</v>
      </c>
    </row>
    <row r="319" spans="1:7" outlineLevel="2" x14ac:dyDescent="0.2">
      <c r="A319" s="7"/>
      <c r="B319" s="28" t="s">
        <v>133</v>
      </c>
      <c r="C319" s="27" t="s">
        <v>161</v>
      </c>
      <c r="D319" s="28" t="s">
        <v>163</v>
      </c>
      <c r="E319" s="3" t="s">
        <v>171</v>
      </c>
      <c r="F319" s="34">
        <v>3250</v>
      </c>
      <c r="G319" s="3" t="s">
        <v>135</v>
      </c>
    </row>
    <row r="320" spans="1:7" outlineLevel="2" x14ac:dyDescent="0.2">
      <c r="A320" s="7"/>
      <c r="B320" s="28" t="s">
        <v>133</v>
      </c>
      <c r="C320" s="27" t="s">
        <v>91</v>
      </c>
      <c r="D320" s="28" t="s">
        <v>3</v>
      </c>
      <c r="E320" s="3" t="s">
        <v>83</v>
      </c>
      <c r="F320" s="4">
        <v>3354.18</v>
      </c>
      <c r="G320" s="3" t="s">
        <v>135</v>
      </c>
    </row>
    <row r="321" spans="1:7" outlineLevel="2" x14ac:dyDescent="0.2">
      <c r="A321" s="7"/>
      <c r="B321" s="28" t="s">
        <v>133</v>
      </c>
      <c r="C321" s="27" t="s">
        <v>157</v>
      </c>
      <c r="D321" s="28" t="s">
        <v>163</v>
      </c>
      <c r="E321" s="3" t="s">
        <v>166</v>
      </c>
      <c r="F321" s="4">
        <v>3500</v>
      </c>
      <c r="G321" s="3" t="s">
        <v>135</v>
      </c>
    </row>
    <row r="322" spans="1:7" outlineLevel="2" x14ac:dyDescent="0.2">
      <c r="A322" s="7"/>
      <c r="B322" s="28" t="s">
        <v>133</v>
      </c>
      <c r="C322" s="27" t="s">
        <v>105</v>
      </c>
      <c r="D322" s="28" t="s">
        <v>163</v>
      </c>
      <c r="E322" s="3" t="s">
        <v>167</v>
      </c>
      <c r="F322" s="4">
        <v>3500</v>
      </c>
      <c r="G322" s="3" t="s">
        <v>135</v>
      </c>
    </row>
    <row r="323" spans="1:7" outlineLevel="2" x14ac:dyDescent="0.2">
      <c r="A323" s="7"/>
      <c r="B323" s="28" t="s">
        <v>133</v>
      </c>
      <c r="C323" s="27" t="s">
        <v>158</v>
      </c>
      <c r="D323" s="28" t="s">
        <v>163</v>
      </c>
      <c r="E323" s="3" t="s">
        <v>168</v>
      </c>
      <c r="F323" s="4">
        <v>3500</v>
      </c>
      <c r="G323" s="3" t="s">
        <v>135</v>
      </c>
    </row>
    <row r="324" spans="1:7" outlineLevel="2" x14ac:dyDescent="0.2">
      <c r="A324" s="7"/>
      <c r="B324" s="28" t="s">
        <v>133</v>
      </c>
      <c r="C324" s="27" t="s">
        <v>159</v>
      </c>
      <c r="D324" s="28" t="s">
        <v>163</v>
      </c>
      <c r="E324" s="3" t="s">
        <v>169</v>
      </c>
      <c r="F324" s="4">
        <v>3500</v>
      </c>
      <c r="G324" s="3" t="s">
        <v>135</v>
      </c>
    </row>
    <row r="325" spans="1:7" outlineLevel="2" x14ac:dyDescent="0.2">
      <c r="A325" s="7"/>
      <c r="B325" s="28" t="s">
        <v>133</v>
      </c>
      <c r="C325" s="27" t="s">
        <v>161</v>
      </c>
      <c r="D325" s="28" t="s">
        <v>163</v>
      </c>
      <c r="E325" s="3" t="s">
        <v>172</v>
      </c>
      <c r="F325" s="34">
        <v>3750</v>
      </c>
      <c r="G325" s="3" t="s">
        <v>135</v>
      </c>
    </row>
    <row r="326" spans="1:7" outlineLevel="2" x14ac:dyDescent="0.2">
      <c r="A326" s="7"/>
      <c r="B326" s="28" t="s">
        <v>133</v>
      </c>
      <c r="C326" s="27" t="s">
        <v>153</v>
      </c>
      <c r="D326" s="28" t="s">
        <v>3</v>
      </c>
      <c r="E326" s="3" t="s">
        <v>148</v>
      </c>
      <c r="F326" s="4">
        <v>4276.3599999999997</v>
      </c>
      <c r="G326" s="3" t="s">
        <v>135</v>
      </c>
    </row>
    <row r="327" spans="1:7" outlineLevel="2" x14ac:dyDescent="0.2">
      <c r="A327" s="7"/>
      <c r="B327" s="28" t="s">
        <v>133</v>
      </c>
      <c r="C327" s="27" t="s">
        <v>154</v>
      </c>
      <c r="D327" s="28" t="s">
        <v>3</v>
      </c>
      <c r="E327" s="3" t="s">
        <v>149</v>
      </c>
      <c r="F327" s="4">
        <v>4874.87</v>
      </c>
      <c r="G327" s="3" t="s">
        <v>135</v>
      </c>
    </row>
    <row r="328" spans="1:7" outlineLevel="2" x14ac:dyDescent="0.2">
      <c r="A328" s="7"/>
      <c r="B328" s="8" t="s">
        <v>55</v>
      </c>
      <c r="C328" s="27"/>
      <c r="D328" s="28"/>
      <c r="E328" s="3"/>
      <c r="F328" s="4">
        <v>-29640.33</v>
      </c>
      <c r="G328" s="3"/>
    </row>
    <row r="329" spans="1:7" outlineLevel="1" x14ac:dyDescent="0.2">
      <c r="A329" s="7"/>
      <c r="B329" s="26" t="s">
        <v>134</v>
      </c>
      <c r="C329" s="27"/>
      <c r="D329" s="28"/>
      <c r="E329" s="3"/>
      <c r="F329" s="25">
        <f>SUBTOTAL(9,F299:F328)</f>
        <v>31000.010000000002</v>
      </c>
      <c r="G329" s="3"/>
    </row>
    <row r="330" spans="1:7" outlineLevel="1" x14ac:dyDescent="0.2">
      <c r="B330" s="26"/>
      <c r="C330" s="27"/>
      <c r="D330" s="28"/>
      <c r="E330" s="3"/>
      <c r="F330" s="1"/>
      <c r="G330" s="3"/>
    </row>
    <row r="331" spans="1:7" outlineLevel="1" x14ac:dyDescent="0.2">
      <c r="A331" s="7" t="s">
        <v>58</v>
      </c>
      <c r="B331" s="26"/>
      <c r="C331" s="27"/>
      <c r="D331" s="28"/>
      <c r="E331" s="3"/>
      <c r="F331" s="1"/>
      <c r="G331" s="3"/>
    </row>
    <row r="332" spans="1:7" outlineLevel="2" x14ac:dyDescent="0.2">
      <c r="A332" s="7"/>
      <c r="B332" s="28" t="s">
        <v>2</v>
      </c>
      <c r="C332" s="27" t="s">
        <v>128</v>
      </c>
      <c r="D332" s="28" t="s">
        <v>129</v>
      </c>
      <c r="E332" s="3" t="s">
        <v>131</v>
      </c>
      <c r="F332" s="1">
        <v>600</v>
      </c>
      <c r="G332" s="3" t="s">
        <v>13</v>
      </c>
    </row>
    <row r="333" spans="1:7" outlineLevel="3" x14ac:dyDescent="0.2">
      <c r="B333" s="28" t="s">
        <v>2</v>
      </c>
      <c r="C333" s="27" t="s">
        <v>96</v>
      </c>
      <c r="D333" s="28" t="s">
        <v>3</v>
      </c>
      <c r="E333" s="3" t="s">
        <v>86</v>
      </c>
      <c r="F333" s="4">
        <v>1087.43</v>
      </c>
      <c r="G333" s="3" t="s">
        <v>13</v>
      </c>
    </row>
    <row r="334" spans="1:7" outlineLevel="3" x14ac:dyDescent="0.2">
      <c r="B334" s="28" t="s">
        <v>2</v>
      </c>
      <c r="C334" s="27" t="s">
        <v>100</v>
      </c>
      <c r="D334" s="28" t="s">
        <v>130</v>
      </c>
      <c r="E334" s="3" t="s">
        <v>132</v>
      </c>
      <c r="F334" s="4">
        <v>1800</v>
      </c>
      <c r="G334" s="3" t="s">
        <v>13</v>
      </c>
    </row>
    <row r="335" spans="1:7" outlineLevel="3" x14ac:dyDescent="0.2">
      <c r="B335" s="8" t="s">
        <v>55</v>
      </c>
      <c r="C335" s="27"/>
      <c r="D335" s="28"/>
      <c r="E335" s="3"/>
      <c r="F335" s="4">
        <v>-1055.26</v>
      </c>
      <c r="G335" s="3"/>
    </row>
    <row r="336" spans="1:7" outlineLevel="1" x14ac:dyDescent="0.2">
      <c r="B336" s="26" t="s">
        <v>51</v>
      </c>
      <c r="C336" s="27"/>
      <c r="D336" s="28"/>
      <c r="E336" s="3"/>
      <c r="F336" s="9">
        <f>SUBTOTAL(9,F332:F335)</f>
        <v>2432.17</v>
      </c>
      <c r="G336" s="3"/>
    </row>
    <row r="337" spans="1:7" outlineLevel="1" x14ac:dyDescent="0.2">
      <c r="B337" s="26"/>
      <c r="C337" s="27"/>
      <c r="D337" s="28"/>
      <c r="E337" s="3"/>
      <c r="G337" s="3"/>
    </row>
    <row r="338" spans="1:7" outlineLevel="1" x14ac:dyDescent="0.2">
      <c r="A338" s="7" t="s">
        <v>58</v>
      </c>
      <c r="B338" s="26"/>
      <c r="C338" s="27"/>
      <c r="D338" s="28"/>
      <c r="E338" s="3"/>
      <c r="G338" s="3"/>
    </row>
    <row r="339" spans="1:7" outlineLevel="2" x14ac:dyDescent="0.2">
      <c r="A339" s="7"/>
      <c r="B339" s="28" t="s">
        <v>25</v>
      </c>
      <c r="C339" s="27" t="s">
        <v>92</v>
      </c>
      <c r="D339" s="28" t="s">
        <v>114</v>
      </c>
      <c r="E339" s="3" t="s">
        <v>118</v>
      </c>
      <c r="F339" s="4">
        <v>500</v>
      </c>
      <c r="G339" s="3" t="s">
        <v>26</v>
      </c>
    </row>
    <row r="340" spans="1:7" outlineLevel="2" x14ac:dyDescent="0.2">
      <c r="A340" s="7"/>
      <c r="B340" s="28" t="s">
        <v>25</v>
      </c>
      <c r="C340" s="27" t="s">
        <v>88</v>
      </c>
      <c r="D340" s="28" t="s">
        <v>37</v>
      </c>
      <c r="E340" s="3" t="s">
        <v>75</v>
      </c>
      <c r="F340" s="4">
        <v>500</v>
      </c>
      <c r="G340" s="3" t="s">
        <v>26</v>
      </c>
    </row>
    <row r="341" spans="1:7" outlineLevel="2" x14ac:dyDescent="0.2">
      <c r="A341" s="7"/>
      <c r="B341" s="28" t="s">
        <v>25</v>
      </c>
      <c r="C341" s="27" t="s">
        <v>89</v>
      </c>
      <c r="D341" s="28" t="s">
        <v>37</v>
      </c>
      <c r="E341" s="3" t="s">
        <v>108</v>
      </c>
      <c r="F341" s="4">
        <v>600</v>
      </c>
      <c r="G341" s="3" t="s">
        <v>26</v>
      </c>
    </row>
    <row r="342" spans="1:7" outlineLevel="2" x14ac:dyDescent="0.2">
      <c r="A342" s="7"/>
      <c r="B342" s="28" t="s">
        <v>25</v>
      </c>
      <c r="C342" s="27" t="s">
        <v>90</v>
      </c>
      <c r="D342" s="28" t="s">
        <v>3</v>
      </c>
      <c r="E342" s="3" t="s">
        <v>77</v>
      </c>
      <c r="F342" s="4">
        <v>624.07000000000005</v>
      </c>
      <c r="G342" s="3" t="s">
        <v>26</v>
      </c>
    </row>
    <row r="343" spans="1:7" outlineLevel="2" x14ac:dyDescent="0.2">
      <c r="A343" s="7"/>
      <c r="B343" s="28" t="s">
        <v>25</v>
      </c>
      <c r="C343" s="27" t="s">
        <v>91</v>
      </c>
      <c r="D343" s="28" t="s">
        <v>3</v>
      </c>
      <c r="E343" s="3" t="s">
        <v>78</v>
      </c>
      <c r="F343" s="4">
        <v>690.96</v>
      </c>
      <c r="G343" s="3" t="s">
        <v>26</v>
      </c>
    </row>
    <row r="344" spans="1:7" outlineLevel="2" x14ac:dyDescent="0.2">
      <c r="A344" s="7"/>
      <c r="B344" s="28" t="s">
        <v>25</v>
      </c>
      <c r="C344" s="27" t="s">
        <v>92</v>
      </c>
      <c r="D344" s="28" t="s">
        <v>109</v>
      </c>
      <c r="E344" s="3" t="s">
        <v>111</v>
      </c>
      <c r="F344" s="4">
        <v>790.85</v>
      </c>
      <c r="G344" s="3" t="s">
        <v>26</v>
      </c>
    </row>
    <row r="345" spans="1:7" outlineLevel="2" x14ac:dyDescent="0.2">
      <c r="A345" s="7"/>
      <c r="B345" s="28" t="s">
        <v>25</v>
      </c>
      <c r="C345" s="27" t="s">
        <v>93</v>
      </c>
      <c r="D345" s="28" t="s">
        <v>110</v>
      </c>
      <c r="E345" s="3" t="s">
        <v>112</v>
      </c>
      <c r="F345" s="4">
        <v>813.07</v>
      </c>
      <c r="G345" s="3" t="s">
        <v>26</v>
      </c>
    </row>
    <row r="346" spans="1:7" outlineLevel="2" x14ac:dyDescent="0.2">
      <c r="A346" s="7"/>
      <c r="B346" s="28" t="s">
        <v>25</v>
      </c>
      <c r="C346" s="27" t="s">
        <v>94</v>
      </c>
      <c r="D346" s="28" t="s">
        <v>109</v>
      </c>
      <c r="E346" s="3" t="s">
        <v>113</v>
      </c>
      <c r="F346" s="4">
        <v>946.02</v>
      </c>
      <c r="G346" s="3" t="s">
        <v>26</v>
      </c>
    </row>
    <row r="347" spans="1:7" outlineLevel="2" x14ac:dyDescent="0.2">
      <c r="A347" s="7"/>
      <c r="B347" s="28" t="s">
        <v>25</v>
      </c>
      <c r="C347" s="27" t="s">
        <v>95</v>
      </c>
      <c r="D347" s="28" t="s">
        <v>3</v>
      </c>
      <c r="E347" s="3" t="s">
        <v>79</v>
      </c>
      <c r="F347" s="4">
        <v>1007.42</v>
      </c>
      <c r="G347" s="3" t="s">
        <v>26</v>
      </c>
    </row>
    <row r="348" spans="1:7" outlineLevel="2" x14ac:dyDescent="0.2">
      <c r="A348" s="7"/>
      <c r="B348" s="28" t="s">
        <v>25</v>
      </c>
      <c r="C348" s="27" t="s">
        <v>95</v>
      </c>
      <c r="D348" s="28" t="s">
        <v>3</v>
      </c>
      <c r="E348" s="3" t="s">
        <v>79</v>
      </c>
      <c r="F348" s="4">
        <v>1029.28</v>
      </c>
      <c r="G348" s="3" t="s">
        <v>26</v>
      </c>
    </row>
    <row r="349" spans="1:7" outlineLevel="2" x14ac:dyDescent="0.2">
      <c r="A349" s="7"/>
      <c r="B349" s="28" t="s">
        <v>25</v>
      </c>
      <c r="C349" s="27" t="s">
        <v>96</v>
      </c>
      <c r="D349" s="28" t="s">
        <v>3</v>
      </c>
      <c r="E349" s="3" t="s">
        <v>80</v>
      </c>
      <c r="F349" s="4">
        <v>1199.95</v>
      </c>
      <c r="G349" s="3" t="s">
        <v>26</v>
      </c>
    </row>
    <row r="350" spans="1:7" outlineLevel="2" x14ac:dyDescent="0.2">
      <c r="A350" s="7"/>
      <c r="B350" s="28" t="s">
        <v>25</v>
      </c>
      <c r="C350" s="27" t="s">
        <v>97</v>
      </c>
      <c r="D350" s="28" t="s">
        <v>114</v>
      </c>
      <c r="E350" s="3" t="s">
        <v>115</v>
      </c>
      <c r="F350" s="4">
        <v>1218</v>
      </c>
      <c r="G350" s="3" t="s">
        <v>26</v>
      </c>
    </row>
    <row r="351" spans="1:7" outlineLevel="2" x14ac:dyDescent="0.2">
      <c r="A351" s="7"/>
      <c r="B351" s="28" t="s">
        <v>25</v>
      </c>
      <c r="C351" s="27" t="s">
        <v>90</v>
      </c>
      <c r="D351" s="28" t="s">
        <v>3</v>
      </c>
      <c r="E351" s="3" t="s">
        <v>81</v>
      </c>
      <c r="F351" s="4">
        <v>1417.18</v>
      </c>
      <c r="G351" s="3" t="s">
        <v>26</v>
      </c>
    </row>
    <row r="352" spans="1:7" outlineLevel="2" x14ac:dyDescent="0.2">
      <c r="A352" s="7"/>
      <c r="B352" s="28" t="s">
        <v>25</v>
      </c>
      <c r="C352" s="27" t="s">
        <v>98</v>
      </c>
      <c r="D352" s="28" t="s">
        <v>38</v>
      </c>
      <c r="E352" s="3" t="s">
        <v>116</v>
      </c>
      <c r="F352" s="4">
        <v>1500</v>
      </c>
      <c r="G352" s="3" t="s">
        <v>26</v>
      </c>
    </row>
    <row r="353" spans="1:7" outlineLevel="2" x14ac:dyDescent="0.2">
      <c r="A353" s="7"/>
      <c r="B353" s="28" t="s">
        <v>25</v>
      </c>
      <c r="C353" s="27" t="s">
        <v>99</v>
      </c>
      <c r="D353" s="28" t="s">
        <v>3</v>
      </c>
      <c r="E353" s="3" t="s">
        <v>82</v>
      </c>
      <c r="F353" s="4">
        <v>1516.8</v>
      </c>
      <c r="G353" s="3" t="s">
        <v>26</v>
      </c>
    </row>
    <row r="354" spans="1:7" outlineLevel="2" x14ac:dyDescent="0.2">
      <c r="A354" s="7"/>
      <c r="B354" s="28" t="s">
        <v>25</v>
      </c>
      <c r="C354" s="27" t="s">
        <v>92</v>
      </c>
      <c r="D354" s="28" t="s">
        <v>114</v>
      </c>
      <c r="E354" s="3" t="s">
        <v>117</v>
      </c>
      <c r="F354" s="4">
        <v>1200</v>
      </c>
      <c r="G354" s="3" t="s">
        <v>26</v>
      </c>
    </row>
    <row r="355" spans="1:7" outlineLevel="2" x14ac:dyDescent="0.2">
      <c r="A355" s="7"/>
      <c r="B355" s="28" t="s">
        <v>25</v>
      </c>
      <c r="C355" s="27" t="s">
        <v>91</v>
      </c>
      <c r="D355" s="28" t="s">
        <v>3</v>
      </c>
      <c r="E355" s="3" t="s">
        <v>83</v>
      </c>
      <c r="F355" s="4">
        <v>1722.83</v>
      </c>
      <c r="G355" s="3" t="s">
        <v>26</v>
      </c>
    </row>
    <row r="356" spans="1:7" outlineLevel="2" x14ac:dyDescent="0.2">
      <c r="A356" s="7"/>
      <c r="B356" s="28" t="s">
        <v>25</v>
      </c>
      <c r="C356" s="27" t="s">
        <v>96</v>
      </c>
      <c r="D356" s="28" t="s">
        <v>3</v>
      </c>
      <c r="E356" s="3" t="s">
        <v>84</v>
      </c>
      <c r="F356" s="4">
        <v>2013.71</v>
      </c>
      <c r="G356" s="3" t="s">
        <v>26</v>
      </c>
    </row>
    <row r="357" spans="1:7" outlineLevel="2" x14ac:dyDescent="0.2">
      <c r="A357" s="7"/>
      <c r="B357" s="28" t="s">
        <v>25</v>
      </c>
      <c r="C357" s="27" t="s">
        <v>100</v>
      </c>
      <c r="D357" s="28" t="s">
        <v>37</v>
      </c>
      <c r="E357" s="3" t="s">
        <v>119</v>
      </c>
      <c r="F357" s="4">
        <v>2000</v>
      </c>
      <c r="G357" s="3" t="s">
        <v>26</v>
      </c>
    </row>
    <row r="358" spans="1:7" outlineLevel="2" x14ac:dyDescent="0.2">
      <c r="A358" s="7"/>
      <c r="B358" s="28" t="s">
        <v>25</v>
      </c>
      <c r="C358" s="27" t="s">
        <v>101</v>
      </c>
      <c r="D358" s="28" t="s">
        <v>37</v>
      </c>
      <c r="E358" s="3" t="s">
        <v>120</v>
      </c>
      <c r="F358" s="4">
        <v>2238.83</v>
      </c>
      <c r="G358" s="3" t="s">
        <v>26</v>
      </c>
    </row>
    <row r="359" spans="1:7" outlineLevel="2" x14ac:dyDescent="0.2">
      <c r="A359" s="7"/>
      <c r="B359" s="28" t="s">
        <v>25</v>
      </c>
      <c r="C359" s="27" t="s">
        <v>102</v>
      </c>
      <c r="D359" s="28" t="s">
        <v>114</v>
      </c>
      <c r="E359" s="3" t="s">
        <v>121</v>
      </c>
      <c r="F359" s="4">
        <v>2400</v>
      </c>
      <c r="G359" s="3" t="s">
        <v>26</v>
      </c>
    </row>
    <row r="360" spans="1:7" outlineLevel="2" x14ac:dyDescent="0.2">
      <c r="A360" s="7"/>
      <c r="B360" s="28" t="s">
        <v>25</v>
      </c>
      <c r="C360" s="27" t="s">
        <v>103</v>
      </c>
      <c r="D360" s="28" t="s">
        <v>114</v>
      </c>
      <c r="E360" s="3" t="s">
        <v>122</v>
      </c>
      <c r="F360" s="4">
        <v>2400</v>
      </c>
      <c r="G360" s="3" t="s">
        <v>26</v>
      </c>
    </row>
    <row r="361" spans="1:7" outlineLevel="2" x14ac:dyDescent="0.2">
      <c r="A361" s="7"/>
      <c r="B361" s="28" t="s">
        <v>25</v>
      </c>
      <c r="C361" s="27" t="s">
        <v>104</v>
      </c>
      <c r="D361" s="28" t="s">
        <v>114</v>
      </c>
      <c r="E361" s="3" t="s">
        <v>123</v>
      </c>
      <c r="F361" s="4">
        <v>2400</v>
      </c>
      <c r="G361" s="3" t="s">
        <v>26</v>
      </c>
    </row>
    <row r="362" spans="1:7" outlineLevel="2" x14ac:dyDescent="0.2">
      <c r="A362" s="7"/>
      <c r="B362" s="28" t="s">
        <v>25</v>
      </c>
      <c r="C362" s="27" t="s">
        <v>99</v>
      </c>
      <c r="D362" s="28" t="s">
        <v>3</v>
      </c>
      <c r="E362" s="3" t="s">
        <v>85</v>
      </c>
      <c r="F362" s="4">
        <v>2536.69</v>
      </c>
      <c r="G362" s="3" t="s">
        <v>26</v>
      </c>
    </row>
    <row r="363" spans="1:7" outlineLevel="2" x14ac:dyDescent="0.2">
      <c r="A363" s="7"/>
      <c r="B363" s="28" t="s">
        <v>25</v>
      </c>
      <c r="C363" s="27" t="s">
        <v>105</v>
      </c>
      <c r="D363" s="28" t="s">
        <v>38</v>
      </c>
      <c r="E363" s="3" t="s">
        <v>124</v>
      </c>
      <c r="F363" s="4">
        <v>2825</v>
      </c>
      <c r="G363" s="3" t="s">
        <v>26</v>
      </c>
    </row>
    <row r="364" spans="1:7" outlineLevel="2" x14ac:dyDescent="0.2">
      <c r="A364" s="7"/>
      <c r="B364" s="28" t="s">
        <v>25</v>
      </c>
      <c r="C364" s="27" t="s">
        <v>102</v>
      </c>
      <c r="D364" s="28" t="s">
        <v>38</v>
      </c>
      <c r="E364" s="3" t="s">
        <v>125</v>
      </c>
      <c r="F364" s="4">
        <v>3000</v>
      </c>
      <c r="G364" s="3" t="s">
        <v>26</v>
      </c>
    </row>
    <row r="365" spans="1:7" outlineLevel="2" x14ac:dyDescent="0.2">
      <c r="A365" s="7"/>
      <c r="B365" s="28" t="s">
        <v>25</v>
      </c>
      <c r="C365" s="27" t="s">
        <v>96</v>
      </c>
      <c r="D365" s="28" t="s">
        <v>3</v>
      </c>
      <c r="E365" s="3" t="s">
        <v>80</v>
      </c>
      <c r="F365" s="4">
        <v>3743.76</v>
      </c>
      <c r="G365" s="3" t="s">
        <v>26</v>
      </c>
    </row>
    <row r="366" spans="1:7" outlineLevel="2" x14ac:dyDescent="0.2">
      <c r="A366" s="7"/>
      <c r="B366" s="28" t="s">
        <v>25</v>
      </c>
      <c r="C366" s="27" t="s">
        <v>96</v>
      </c>
      <c r="D366" s="28" t="s">
        <v>3</v>
      </c>
      <c r="E366" s="3" t="s">
        <v>86</v>
      </c>
      <c r="F366" s="4">
        <v>4904.3</v>
      </c>
      <c r="G366" s="3" t="s">
        <v>26</v>
      </c>
    </row>
    <row r="367" spans="1:7" outlineLevel="2" x14ac:dyDescent="0.2">
      <c r="A367" s="7"/>
      <c r="B367" s="28" t="s">
        <v>25</v>
      </c>
      <c r="C367" s="27" t="s">
        <v>99</v>
      </c>
      <c r="D367" s="28" t="s">
        <v>3</v>
      </c>
      <c r="E367" s="3" t="s">
        <v>87</v>
      </c>
      <c r="F367" s="4">
        <v>6257.18</v>
      </c>
      <c r="G367" s="3" t="s">
        <v>26</v>
      </c>
    </row>
    <row r="368" spans="1:7" outlineLevel="2" x14ac:dyDescent="0.2">
      <c r="A368" s="7"/>
      <c r="B368" s="28" t="s">
        <v>25</v>
      </c>
      <c r="C368" s="27" t="s">
        <v>96</v>
      </c>
      <c r="D368" s="28" t="s">
        <v>3</v>
      </c>
      <c r="E368" s="3" t="s">
        <v>84</v>
      </c>
      <c r="F368" s="4">
        <v>6282.76</v>
      </c>
      <c r="G368" s="3" t="s">
        <v>26</v>
      </c>
    </row>
    <row r="369" spans="1:7" outlineLevel="2" x14ac:dyDescent="0.2">
      <c r="A369" s="7"/>
      <c r="B369" s="28" t="s">
        <v>25</v>
      </c>
      <c r="C369" s="27" t="s">
        <v>106</v>
      </c>
      <c r="D369" s="28" t="s">
        <v>109</v>
      </c>
      <c r="E369" s="3" t="s">
        <v>126</v>
      </c>
      <c r="F369" s="4">
        <v>10310.67</v>
      </c>
      <c r="G369" s="3" t="s">
        <v>26</v>
      </c>
    </row>
    <row r="370" spans="1:7" outlineLevel="2" x14ac:dyDescent="0.2">
      <c r="A370" s="7"/>
      <c r="B370" s="28" t="s">
        <v>25</v>
      </c>
      <c r="C370" s="27" t="s">
        <v>96</v>
      </c>
      <c r="D370" s="28" t="s">
        <v>3</v>
      </c>
      <c r="E370" s="3" t="s">
        <v>86</v>
      </c>
      <c r="F370" s="4">
        <v>15300.98</v>
      </c>
      <c r="G370" s="3" t="s">
        <v>26</v>
      </c>
    </row>
    <row r="371" spans="1:7" outlineLevel="2" x14ac:dyDescent="0.2">
      <c r="A371" s="7"/>
      <c r="B371" s="28" t="s">
        <v>25</v>
      </c>
      <c r="C371" s="27" t="s">
        <v>107</v>
      </c>
      <c r="D371" s="28" t="s">
        <v>109</v>
      </c>
      <c r="E371" s="3" t="s">
        <v>127</v>
      </c>
      <c r="F371" s="4">
        <v>25327.5</v>
      </c>
      <c r="G371" s="3" t="s">
        <v>26</v>
      </c>
    </row>
    <row r="372" spans="1:7" outlineLevel="3" x14ac:dyDescent="0.2">
      <c r="B372" s="8" t="s">
        <v>55</v>
      </c>
      <c r="C372" s="27"/>
      <c r="D372" s="28"/>
      <c r="E372" s="3"/>
      <c r="F372" s="4">
        <f>-51497.77+100</f>
        <v>-51397.77</v>
      </c>
      <c r="G372" s="3"/>
    </row>
    <row r="373" spans="1:7" s="13" customFormat="1" outlineLevel="1" x14ac:dyDescent="0.2">
      <c r="B373" s="26" t="s">
        <v>52</v>
      </c>
      <c r="C373" s="27"/>
      <c r="D373" s="28"/>
      <c r="E373" s="28"/>
      <c r="F373" s="30">
        <f>SUBTOTAL(9,F339:F372)</f>
        <v>59820.040000000015</v>
      </c>
      <c r="G373" s="8"/>
    </row>
    <row r="374" spans="1:7" outlineLevel="1" x14ac:dyDescent="0.2">
      <c r="B374" s="26"/>
      <c r="C374" s="27"/>
      <c r="D374" s="28"/>
      <c r="E374" s="3"/>
      <c r="G374" s="3"/>
    </row>
    <row r="375" spans="1:7" outlineLevel="1" x14ac:dyDescent="0.2">
      <c r="B375" s="26"/>
      <c r="C375" s="27"/>
      <c r="D375" s="28"/>
      <c r="E375" s="3"/>
    </row>
    <row r="376" spans="1:7" outlineLevel="1" x14ac:dyDescent="0.2">
      <c r="B376" s="26"/>
      <c r="C376" s="27"/>
      <c r="D376" s="28"/>
      <c r="E376" s="3"/>
      <c r="G376" s="3"/>
    </row>
    <row r="377" spans="1:7" x14ac:dyDescent="0.2">
      <c r="B377" s="26" t="s">
        <v>53</v>
      </c>
      <c r="C377" s="27"/>
      <c r="D377" s="28"/>
      <c r="E377" s="3"/>
      <c r="F377" s="9">
        <f>SUBTOTAL(9,F7:F373)</f>
        <v>630072.20199999982</v>
      </c>
      <c r="G377" s="3"/>
    </row>
  </sheetData>
  <sortState ref="B8:V2411">
    <sortCondition descending="1" ref="B8:B2411"/>
    <sortCondition ref="F8:F2411"/>
  </sortState>
  <printOptions gridLines="1" gridLinesSet="0"/>
  <pageMargins left="0.75" right="0.75" top="1" bottom="1" header="0.5" footer="0.5"/>
  <pageSetup orientation="portrait" r:id="rId1"/>
  <headerFooter alignWithMargins="0">
    <oddHeader>&amp;F</oddHeader>
    <oddFooter>Page &amp;P</oddFooter>
  </headerFooter>
  <ignoredErrors>
    <ignoredError sqref="B372:B378 B289:B290 B331:B338 B294:B297 B268:B273 B248:B262 B275:B282 B172:B243 B106:B113 B150:B170 B76:B88 B96:B104 B39:B40 B46:B58 B9:B36 B41:B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Holmes</dc:creator>
  <cp:lastModifiedBy>s290792</cp:lastModifiedBy>
  <cp:lastPrinted>2020-07-03T00:15:26Z</cp:lastPrinted>
  <dcterms:created xsi:type="dcterms:W3CDTF">2017-07-10T21:00:25Z</dcterms:created>
  <dcterms:modified xsi:type="dcterms:W3CDTF">2020-07-21T12:56:53Z</dcterms:modified>
</cp:coreProperties>
</file>