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:\internal\Tax Accounting\RATE CASES\Kentucky Rate Case\2020 Base Case\Data Requests\Staff\"/>
    </mc:Choice>
  </mc:AlternateContent>
  <bookViews>
    <workbookView xWindow="480" yWindow="30" windowWidth="15570" windowHeight="11760" tabRatio="723"/>
  </bookViews>
  <sheets>
    <sheet name="44b" sheetId="7" r:id="rId1"/>
  </sheets>
  <definedNames>
    <definedName name="_xlnm.Print_Area" localSheetId="0">'44b'!$A$1:$G$20</definedName>
  </definedNames>
  <calcPr calcId="162913" iterate="1" iterateCount="200" iterateDelta="0.01"/>
</workbook>
</file>

<file path=xl/calcChain.xml><?xml version="1.0" encoding="utf-8"?>
<calcChain xmlns="http://schemas.openxmlformats.org/spreadsheetml/2006/main">
  <c r="G11" i="7" l="1"/>
  <c r="F11" i="7"/>
  <c r="E11" i="7"/>
  <c r="C16" i="7" l="1"/>
  <c r="E16" i="7"/>
  <c r="F16" i="7"/>
  <c r="G16" i="7"/>
  <c r="G14" i="7" l="1"/>
  <c r="C14" i="7"/>
  <c r="C15" i="7" l="1"/>
  <c r="E15" i="7" l="1"/>
  <c r="E17" i="7" s="1"/>
  <c r="C17" i="7"/>
  <c r="G15" i="7" l="1"/>
  <c r="G17" i="7" s="1"/>
  <c r="F12" i="7" l="1"/>
  <c r="F15" i="7" s="1"/>
  <c r="F17" i="7" s="1"/>
  <c r="D15" i="7"/>
  <c r="D17" i="7" s="1"/>
</calcChain>
</file>

<file path=xl/sharedStrings.xml><?xml version="1.0" encoding="utf-8"?>
<sst xmlns="http://schemas.openxmlformats.org/spreadsheetml/2006/main" count="30" uniqueCount="29">
  <si>
    <t>KENTUCKY POWER COMPANY</t>
  </si>
  <si>
    <t>Line No.</t>
  </si>
  <si>
    <t>Charged Expense</t>
  </si>
  <si>
    <t>Charged to Construction</t>
  </si>
  <si>
    <t>Charged to Other Accounts</t>
  </si>
  <si>
    <t>Amounts Accrued</t>
  </si>
  <si>
    <t>Amount Paid</t>
  </si>
  <si>
    <t xml:space="preserve">Item </t>
  </si>
  <si>
    <t>(a)</t>
  </si>
  <si>
    <t>(b)</t>
  </si>
  <si>
    <t xml:space="preserve"> </t>
  </si>
  <si>
    <t>(c)</t>
  </si>
  <si>
    <t>(d)</t>
  </si>
  <si>
    <t>(e)</t>
  </si>
  <si>
    <t>(f)</t>
  </si>
  <si>
    <t>Kentucky Retail</t>
  </si>
  <si>
    <t>(a) State Income</t>
  </si>
  <si>
    <t>(b) Franchise Fees</t>
  </si>
  <si>
    <t>(d) Payroll (employer's portion)</t>
  </si>
  <si>
    <t>(e) Other Taxes</t>
  </si>
  <si>
    <t>1.</t>
  </si>
  <si>
    <t>2.</t>
  </si>
  <si>
    <t>3.</t>
  </si>
  <si>
    <t>Total Retail [Ln 1(a) - Ln 1(e)]</t>
  </si>
  <si>
    <t>Other Jurisdictions</t>
  </si>
  <si>
    <t>Total per books (Ln 2 and L3)</t>
  </si>
  <si>
    <t>TWELVE MONTHS ENDED December 31, 2019</t>
  </si>
  <si>
    <t>(c) Ad Valorem</t>
  </si>
  <si>
    <t>KPSC CASE NO. 2020-00174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</si>
</sst>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5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/>
    <xf numFmtId="164" fontId="0" fillId="0" borderId="0" xfId="0" applyNumberFormat="1"/>
    <xf numFmtId="0" fontId="0" fillId="0" borderId="0" xfId="0" applyBorder="1"/>
    <xf numFmtId="43" fontId="0" fillId="0" borderId="0" xfId="8" applyFont="1" applyBorder="1"/>
    <xf numFmtId="43" fontId="0" fillId="0" borderId="0" xfId="0" applyNumberFormat="1" applyBorder="1"/>
    <xf numFmtId="44" fontId="0" fillId="0" borderId="0" xfId="0" applyNumberFormat="1" applyBorder="1"/>
    <xf numFmtId="37" fontId="0" fillId="0" borderId="0" xfId="0" applyNumberFormat="1" applyFill="1"/>
    <xf numFmtId="37" fontId="0" fillId="0" borderId="0" xfId="0" applyNumberFormat="1"/>
    <xf numFmtId="37" fontId="0" fillId="0" borderId="1" xfId="0" applyNumberFormat="1" applyFill="1" applyBorder="1"/>
    <xf numFmtId="37" fontId="0" fillId="0" borderId="2" xfId="0" applyNumberFormat="1" applyBorder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9">
    <cellStyle name="Comma" xfId="8" builtinId="3"/>
    <cellStyle name="Comma 2" xfId="2"/>
    <cellStyle name="Comma 2 2" xfId="7"/>
    <cellStyle name="Normal" xfId="0" builtinId="0"/>
    <cellStyle name="Normal 2" xfId="1"/>
    <cellStyle name="Normal 2 2" xfId="6"/>
    <cellStyle name="Normal 3" xfId="4"/>
    <cellStyle name="Normal 4" xf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Normal="100" workbookViewId="0">
      <selection activeCell="I14" sqref="I14"/>
    </sheetView>
  </sheetViews>
  <sheetFormatPr defaultRowHeight="12.5" x14ac:dyDescent="0.25"/>
  <cols>
    <col min="1" max="1" width="7.7265625" bestFit="1" customWidth="1"/>
    <col min="2" max="2" width="26.54296875" bestFit="1" customWidth="1"/>
    <col min="3" max="3" width="17.54296875" customWidth="1"/>
    <col min="4" max="4" width="21" bestFit="1" customWidth="1"/>
    <col min="5" max="5" width="26.453125" customWidth="1"/>
    <col min="6" max="6" width="15.54296875" bestFit="1" customWidth="1"/>
    <col min="7" max="7" width="15.1796875" bestFit="1" customWidth="1"/>
    <col min="10" max="10" width="13.81640625" bestFit="1" customWidth="1"/>
  </cols>
  <sheetData>
    <row r="1" spans="1:7" x14ac:dyDescent="0.25">
      <c r="A1" s="15" t="s">
        <v>0</v>
      </c>
      <c r="B1" s="16"/>
      <c r="C1" s="16"/>
      <c r="D1" s="16"/>
      <c r="E1" s="16"/>
      <c r="F1" s="16"/>
      <c r="G1" s="16"/>
    </row>
    <row r="2" spans="1:7" x14ac:dyDescent="0.25">
      <c r="A2" s="15" t="s">
        <v>28</v>
      </c>
      <c r="B2" s="15"/>
      <c r="C2" s="15"/>
      <c r="D2" s="15"/>
      <c r="E2" s="15"/>
      <c r="F2" s="15"/>
      <c r="G2" s="15"/>
    </row>
    <row r="3" spans="1:7" s="1" customFormat="1" ht="14.5" customHeight="1" x14ac:dyDescent="0.25">
      <c r="A3" s="15" t="s">
        <v>26</v>
      </c>
      <c r="B3" s="16"/>
      <c r="C3" s="16"/>
      <c r="D3" s="16"/>
      <c r="E3" s="16"/>
      <c r="F3" s="16"/>
      <c r="G3" s="16"/>
    </row>
    <row r="4" spans="1:7" s="1" customFormat="1" x14ac:dyDescent="0.25">
      <c r="A4" s="15" t="s">
        <v>10</v>
      </c>
      <c r="B4" s="16"/>
      <c r="C4" s="16"/>
      <c r="D4" s="16"/>
      <c r="E4" s="16"/>
      <c r="F4" s="16"/>
      <c r="G4" s="16"/>
    </row>
    <row r="5" spans="1:7" ht="19.149999999999999" customHeight="1" x14ac:dyDescent="0.25"/>
    <row r="6" spans="1:7" ht="19.149999999999999" customHeight="1" x14ac:dyDescent="0.25">
      <c r="C6" s="14" t="s">
        <v>2</v>
      </c>
      <c r="D6" s="14" t="s">
        <v>3</v>
      </c>
      <c r="E6" s="14" t="s">
        <v>4</v>
      </c>
      <c r="F6" s="14" t="s">
        <v>5</v>
      </c>
    </row>
    <row r="7" spans="1:7" ht="19.149999999999999" customHeight="1" x14ac:dyDescent="0.25">
      <c r="A7" s="1" t="s">
        <v>1</v>
      </c>
      <c r="B7" s="1" t="s">
        <v>7</v>
      </c>
      <c r="C7" s="14"/>
      <c r="D7" s="14"/>
      <c r="E7" s="14"/>
      <c r="F7" s="14"/>
      <c r="G7" s="2" t="s">
        <v>6</v>
      </c>
    </row>
    <row r="8" spans="1:7" ht="19.149999999999999" customHeight="1" x14ac:dyDescent="0.25">
      <c r="A8" s="1"/>
      <c r="B8" s="1" t="s">
        <v>8</v>
      </c>
      <c r="C8" s="1" t="s">
        <v>9</v>
      </c>
      <c r="D8" s="1" t="s">
        <v>11</v>
      </c>
      <c r="E8" s="1" t="s">
        <v>12</v>
      </c>
      <c r="F8" s="1" t="s">
        <v>13</v>
      </c>
      <c r="G8" s="1" t="s">
        <v>14</v>
      </c>
    </row>
    <row r="9" spans="1:7" ht="21" customHeight="1" x14ac:dyDescent="0.25">
      <c r="A9" s="3" t="s">
        <v>20</v>
      </c>
      <c r="B9" t="s">
        <v>15</v>
      </c>
    </row>
    <row r="10" spans="1:7" ht="21" customHeight="1" x14ac:dyDescent="0.25">
      <c r="A10" s="3"/>
      <c r="B10" t="s">
        <v>16</v>
      </c>
      <c r="C10" s="10">
        <v>987196.8</v>
      </c>
      <c r="D10" s="10">
        <v>0</v>
      </c>
      <c r="E10" s="10">
        <v>39108.109999999986</v>
      </c>
      <c r="F10" s="10">
        <v>1026304.91</v>
      </c>
      <c r="G10" s="10">
        <v>0</v>
      </c>
    </row>
    <row r="11" spans="1:7" ht="21" customHeight="1" x14ac:dyDescent="0.25">
      <c r="A11" s="3"/>
      <c r="B11" t="s">
        <v>17</v>
      </c>
      <c r="C11" s="10">
        <v>635967</v>
      </c>
      <c r="D11" s="10">
        <v>0</v>
      </c>
      <c r="E11" s="10">
        <f>-175+2730220.56</f>
        <v>2730045.56</v>
      </c>
      <c r="F11" s="10">
        <f>635792+2730220.56</f>
        <v>3366012.56</v>
      </c>
      <c r="G11" s="10">
        <f>51173+2742312.44</f>
        <v>2793485.44</v>
      </c>
    </row>
    <row r="12" spans="1:7" ht="21" customHeight="1" x14ac:dyDescent="0.25">
      <c r="A12" s="3"/>
      <c r="B12" t="s">
        <v>27</v>
      </c>
      <c r="C12" s="10">
        <v>14309450.779999999</v>
      </c>
      <c r="D12" s="10">
        <v>936500</v>
      </c>
      <c r="E12" s="10">
        <v>0</v>
      </c>
      <c r="F12" s="10">
        <f>SUM(C12:E12)</f>
        <v>15245950.779999999</v>
      </c>
      <c r="G12" s="10">
        <v>13388690.9</v>
      </c>
    </row>
    <row r="13" spans="1:7" ht="21" customHeight="1" x14ac:dyDescent="0.25">
      <c r="A13" s="3"/>
      <c r="B13" t="s">
        <v>18</v>
      </c>
      <c r="C13" s="10">
        <v>2069255</v>
      </c>
      <c r="D13" s="10">
        <v>2278884</v>
      </c>
      <c r="E13" s="10">
        <v>0</v>
      </c>
      <c r="F13" s="10">
        <v>4348139</v>
      </c>
      <c r="G13" s="10">
        <v>4268466</v>
      </c>
    </row>
    <row r="14" spans="1:7" ht="21" customHeight="1" x14ac:dyDescent="0.25">
      <c r="A14" s="3"/>
      <c r="B14" t="s">
        <v>19</v>
      </c>
      <c r="C14" s="12">
        <f>1191482.27+444570.46</f>
        <v>1636052.73</v>
      </c>
      <c r="D14" s="12">
        <v>0</v>
      </c>
      <c r="E14" s="12">
        <v>723427.86</v>
      </c>
      <c r="F14" s="12">
        <v>1167998.32</v>
      </c>
      <c r="G14" s="12">
        <f>1196916.91+1293524.14</f>
        <v>2490441.0499999998</v>
      </c>
    </row>
    <row r="15" spans="1:7" ht="21" customHeight="1" x14ac:dyDescent="0.25">
      <c r="A15" s="3" t="s">
        <v>21</v>
      </c>
      <c r="B15" t="s">
        <v>23</v>
      </c>
      <c r="C15" s="11">
        <f>SUM(C10:C14)</f>
        <v>19637922.309999999</v>
      </c>
      <c r="D15" s="11">
        <f t="shared" ref="D15:G15" si="0">SUM(D10:D14)</f>
        <v>3215384</v>
      </c>
      <c r="E15" s="11">
        <f t="shared" si="0"/>
        <v>3492581.53</v>
      </c>
      <c r="F15" s="11">
        <f t="shared" si="0"/>
        <v>25154405.57</v>
      </c>
      <c r="G15" s="11">
        <f t="shared" si="0"/>
        <v>22941083.390000001</v>
      </c>
    </row>
    <row r="16" spans="1:7" ht="21" customHeight="1" x14ac:dyDescent="0.25">
      <c r="A16" s="3" t="s">
        <v>22</v>
      </c>
      <c r="B16" t="s">
        <v>24</v>
      </c>
      <c r="C16" s="12">
        <f>18577+3251.86+6322560.34+3344769+696331.63+400</f>
        <v>10385889.83</v>
      </c>
      <c r="D16" s="12">
        <v>24810</v>
      </c>
      <c r="E16" s="12">
        <f>146595.92+13145.21</f>
        <v>159741.13</v>
      </c>
      <c r="F16" s="12">
        <f>18577+3251.86+146595.92+6322560.34+3369579+709476.84</f>
        <v>10570040.960000001</v>
      </c>
      <c r="G16" s="12">
        <f>19177+3251.86+131254.22+6327381.4+3025712+1219200</f>
        <v>10725976.48</v>
      </c>
    </row>
    <row r="17" spans="1:8" ht="21" customHeight="1" thickBot="1" x14ac:dyDescent="0.3">
      <c r="A17" s="3" t="s">
        <v>10</v>
      </c>
      <c r="B17" t="s">
        <v>25</v>
      </c>
      <c r="C17" s="13">
        <f>SUM(C15:C16)</f>
        <v>30023812.140000001</v>
      </c>
      <c r="D17" s="13">
        <f t="shared" ref="D17:G17" si="1">SUM(D15:D16)</f>
        <v>3240194</v>
      </c>
      <c r="E17" s="13">
        <f t="shared" si="1"/>
        <v>3652322.6599999997</v>
      </c>
      <c r="F17" s="13">
        <f t="shared" si="1"/>
        <v>35724446.530000001</v>
      </c>
      <c r="G17" s="13">
        <f t="shared" si="1"/>
        <v>33667059.870000005</v>
      </c>
      <c r="H17" s="5"/>
    </row>
    <row r="18" spans="1:8" ht="13" thickTop="1" x14ac:dyDescent="0.25">
      <c r="A18" s="3"/>
      <c r="G18" s="5"/>
    </row>
    <row r="19" spans="1:8" x14ac:dyDescent="0.25">
      <c r="A19" s="3"/>
      <c r="B19" s="6"/>
      <c r="C19" s="7"/>
      <c r="G19" s="5"/>
    </row>
    <row r="20" spans="1:8" x14ac:dyDescent="0.25">
      <c r="A20" s="4"/>
      <c r="B20" s="6"/>
      <c r="C20" s="7"/>
    </row>
    <row r="21" spans="1:8" x14ac:dyDescent="0.25">
      <c r="B21" s="6"/>
      <c r="C21" s="7"/>
    </row>
    <row r="22" spans="1:8" x14ac:dyDescent="0.25">
      <c r="B22" s="6"/>
      <c r="C22" s="6"/>
    </row>
    <row r="23" spans="1:8" x14ac:dyDescent="0.25">
      <c r="B23" s="6"/>
      <c r="C23" s="8"/>
    </row>
    <row r="24" spans="1:8" x14ac:dyDescent="0.25">
      <c r="B24" s="6"/>
      <c r="C24" s="6"/>
    </row>
    <row r="25" spans="1:8" x14ac:dyDescent="0.25">
      <c r="B25" s="6"/>
      <c r="C25" s="9"/>
    </row>
    <row r="26" spans="1:8" x14ac:dyDescent="0.25">
      <c r="B26" s="6"/>
      <c r="C26" s="6"/>
    </row>
  </sheetData>
  <mergeCells count="8">
    <mergeCell ref="C6:C7"/>
    <mergeCell ref="D6:D7"/>
    <mergeCell ref="A1:G1"/>
    <mergeCell ref="A2:G2"/>
    <mergeCell ref="A3:G3"/>
    <mergeCell ref="A4:G4"/>
    <mergeCell ref="E6:E7"/>
    <mergeCell ref="F6:F7"/>
  </mergeCells>
  <pageMargins left="0.7" right="0.7" top="0.75" bottom="0.75" header="0.3" footer="0.3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936e22d5-45a7-4cb7-95ab-1aa8c7c88789" value=""/>
</sisl>
</file>

<file path=customXml/itemProps1.xml><?xml version="1.0" encoding="utf-8"?>
<ds:datastoreItem xmlns:ds="http://schemas.openxmlformats.org/officeDocument/2006/customXml" ds:itemID="{E8FADDC6-90C0-443F-A098-0798C6D23CA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44b</vt:lpstr>
      <vt:lpstr>'44b'!Print_Area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s175747</cp:lastModifiedBy>
  <cp:lastPrinted>2020-07-17T14:27:29Z</cp:lastPrinted>
  <dcterms:created xsi:type="dcterms:W3CDTF">2013-07-17T18:26:06Z</dcterms:created>
  <dcterms:modified xsi:type="dcterms:W3CDTF">2020-07-20T15:58:39Z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31692f54-ae7e-4dc3-906c-0512d67c623b</vt:lpwstr>
  </property>
  <property fmtid="{D5CDD505-2E9C-101B-9397-08002B2CF9AE}" pid="3" name="bjSaver">
    <vt:lpwstr>rahCYtPUoMzlCu4Cm+YfieW9rhozGh83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uid="936e22d5-45a7-4cb7-95ab-1aa8c7c88789" value="" /&gt;&lt;/sisl&gt;</vt:lpwstr>
  </property>
  <property fmtid="{D5CDD505-2E9C-101B-9397-08002B2CF9AE}" pid="6" name="bjDocumentSecurityLabel">
    <vt:lpwstr>Uncategorized</vt:lpwstr>
  </property>
</Properties>
</file>