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209264\Desktop\"/>
    </mc:Choice>
  </mc:AlternateContent>
  <bookViews>
    <workbookView xWindow="-10" yWindow="5750" windowWidth="14040" windowHeight="6220" tabRatio="1000"/>
  </bookViews>
  <sheets>
    <sheet name="Usage on Inactive Accounts" sheetId="14" r:id="rId1"/>
    <sheet name="Other Savings" sheetId="15" r:id="rId2"/>
    <sheet name="Theft Reduction" sheetId="16" r:id="rId3"/>
    <sheet name="Call Center" sheetId="17" r:id="rId4"/>
    <sheet name="Obsolete Meter" sheetId="18" r:id="rId5"/>
    <sheet name="Labor and Vehicle" sheetId="19" r:id="rId6"/>
    <sheet name="Estimated Meter Readings" sheetId="20" r:id="rId7"/>
    <sheet name="Charge-offs" sheetId="2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D">#REF!</definedName>
    <definedName name="\E">#REF!</definedName>
    <definedName name="\F">#REF!</definedName>
    <definedName name="\H">#REF!</definedName>
    <definedName name="______col190">#REF!</definedName>
    <definedName name="______col282">#REF!</definedName>
    <definedName name="______col283">#REF!</definedName>
    <definedName name="______hed283">#REF!</definedName>
    <definedName name="______SXI5">#REF!</definedName>
    <definedName name="_____col190">#REF!</definedName>
    <definedName name="_____col282">#REF!</definedName>
    <definedName name="_____col283">#REF!</definedName>
    <definedName name="_____hed283">#REF!</definedName>
    <definedName name="_____SXI5">#REF!</definedName>
    <definedName name="____col190">#REF!</definedName>
    <definedName name="____col282">#REF!</definedName>
    <definedName name="____col283">#REF!</definedName>
    <definedName name="____hed283">#REF!</definedName>
    <definedName name="____SXI5">#REF!</definedName>
    <definedName name="___col190">#REF!</definedName>
    <definedName name="___col282">#REF!</definedName>
    <definedName name="___col283">#REF!</definedName>
    <definedName name="___hed283">#REF!</definedName>
    <definedName name="___SXI5">#REF!</definedName>
    <definedName name="__col190">#REF!</definedName>
    <definedName name="__col282">#REF!</definedName>
    <definedName name="__col283">#REF!</definedName>
    <definedName name="__hed283">#REF!</definedName>
    <definedName name="__SXI5">#REF!</definedName>
    <definedName name="_1_2">#REF!</definedName>
    <definedName name="_3.6">#REF!</definedName>
    <definedName name="_4.1">#REF!</definedName>
    <definedName name="_4.2">#REF!</definedName>
    <definedName name="_6">#REF!</definedName>
    <definedName name="_col190">#REF!</definedName>
    <definedName name="_col282">#REF!</definedName>
    <definedName name="_col283">#REF!</definedName>
    <definedName name="_hed283">#REF!</definedName>
    <definedName name="_Order1" hidden="1">255</definedName>
    <definedName name="_Order2" hidden="1">0</definedName>
    <definedName name="_SXI5">#REF!</definedName>
    <definedName name="A_C_282">#REF!</definedName>
    <definedName name="AC_share_DLC">#REF!</definedName>
    <definedName name="aditcol">#REF!</definedName>
    <definedName name="adithd">#REF!</definedName>
    <definedName name="adithead">#REF!</definedName>
    <definedName name="aditwfwd">#REF!</definedName>
    <definedName name="Allowed_Leverage">#REF!</definedName>
    <definedName name="Allowed_ROE">#REF!</definedName>
    <definedName name="anscount" hidden="1">3</definedName>
    <definedName name="app_server_replacement_cost">#REF!</definedName>
    <definedName name="AppendixPage13">'[1]Active List by date'!$A$1:$N$39</definedName>
    <definedName name="AppendixPage14">'[1]Active List by date'!$A$40:$N$78</definedName>
    <definedName name="AppendixPage15">'[1]Active List by date'!$A$79:$N$117</definedName>
    <definedName name="AppendixPage16">'[1]Active List by date'!$A$118:$N$156</definedName>
    <definedName name="AppendixPage17">'[1]Active List by date'!$A$157:$N$195</definedName>
    <definedName name="AppendixPage18">'[1]Active List by date'!$A$196:$N$234</definedName>
    <definedName name="AppendixPage19">'[1]Active List by date'!$A$235:$N$273</definedName>
    <definedName name="AppendixPage20">'[1]Active List by date'!$A$274:$N$312</definedName>
    <definedName name="AppendixPage21">'[1]Active List by date'!$A$313:$N$351</definedName>
    <definedName name="AppendixPage22">'[1]Active List by date'!$A$352:$N$390</definedName>
    <definedName name="Assump.Inflation">'[2]Inputs and Assumptions'!$D$21</definedName>
    <definedName name="Average_Customers_per_Capacitor">#REF!</definedName>
    <definedName name="Average_Customers_per_Substation">#REF!</definedName>
    <definedName name="average_loading">#REF!</definedName>
    <definedName name="Average_Transformers_per_Substation">#REF!</definedName>
    <definedName name="avoided_cases">#REF!</definedName>
    <definedName name="avoided_complaints">#REF!</definedName>
    <definedName name="bb">#REF!</definedName>
    <definedName name="BeginDate">'[3]#REF'!$A$3</definedName>
    <definedName name="billing_saving_meter">#REF!</definedName>
    <definedName name="body">#REF!</definedName>
    <definedName name="BPL_addiotional_efficiency">#REF!</definedName>
    <definedName name="bsdiff95">#REF!</definedName>
    <definedName name="Camera_Cost_substation">#REF!</definedName>
    <definedName name="Cap_Control_Capex">#REF!</definedName>
    <definedName name="CCN">#REF!</definedName>
    <definedName name="choice_wrapper">[4]!choice_wrapper</definedName>
    <definedName name="Choices_Wrapper">[4]!Choices_Wrapper</definedName>
    <definedName name="Circuit">'[5]Pricing Table'!$A$6:$A$47</definedName>
    <definedName name="Claim_amount">#REF!</definedName>
    <definedName name="CM_DLC_bAMI_demand">'[6]Assumptions and Factors'!$N$142:$N$241</definedName>
    <definedName name="CM_DLC_wAMI_demand">'[6]Assumptions and Factors'!$O$142:$O$241</definedName>
    <definedName name="CM_Smart_Home_demand">'[6]Assumptions and Factors'!$S$142:$S$241</definedName>
    <definedName name="CM_TOU_bAMI_demand">'[6]Assumptions and Factors'!$P$142:$P$241</definedName>
    <definedName name="CM_TOU_wAMI_demand">'[6]Assumptions and Factors'!$Q$142:$Q$241</definedName>
    <definedName name="CM_TOU_wCPP_demand">'[6]Assumptions and Factors'!$R$142:$R$241</definedName>
    <definedName name="column">#REF!</definedName>
    <definedName name="communication_displacement">#REF!</definedName>
    <definedName name="Comp_1">#REF!</definedName>
    <definedName name="Comp_1_In">#REF!</definedName>
    <definedName name="Comp_2">#REF!</definedName>
    <definedName name="Comp_2_In">#REF!</definedName>
    <definedName name="comp_unknown">'[7]Assumptions - In'!$B$6</definedName>
    <definedName name="comp_unknown2">'[7]Assumptions - In'!$B$7</definedName>
    <definedName name="COMPANY_NAME">#REF!</definedName>
    <definedName name="Connect_disc_AMR_CAPEX">#REF!</definedName>
    <definedName name="connect_disconnect_avg_cost">#REF!</definedName>
    <definedName name="connect_disconnect_metercost">#REF!</definedName>
    <definedName name="Connectdisc_footprint">#REF!</definedName>
    <definedName name="Cost_debt">#REF!</definedName>
    <definedName name="Cost_of_technical_losses">#REF!</definedName>
    <definedName name="Crew_Rate">#REF!</definedName>
    <definedName name="Currency">'[8]PV Graph Data'!$E$3</definedName>
    <definedName name="CurrentCam_inspections">#REF!</definedName>
    <definedName name="currentcy">#REF!</definedName>
    <definedName name="Customer_outages">#REF!</definedName>
    <definedName name="Customers_Enabled">#REF!</definedName>
    <definedName name="Customers_per_Substation">#REF!</definedName>
    <definedName name="d">#REF!</definedName>
    <definedName name="_xlnm.Database">#REF!</definedName>
    <definedName name="DATE">#REF!</definedName>
    <definedName name="DC_Lease">#REF!</definedName>
    <definedName name="DC_Lease_Payments">#REF!</definedName>
    <definedName name="DC_Maint">#REF!</definedName>
    <definedName name="DC_Maint_Contracts">#REF!</definedName>
    <definedName name="DC_Recovery">#REF!</definedName>
    <definedName name="DC_Software">#REF!</definedName>
    <definedName name="DC_Total_Software">#REF!</definedName>
    <definedName name="depr96">#REF!</definedName>
    <definedName name="Disaster_Recovery">#REF!</definedName>
    <definedName name="DLC_annual_inspections">#REF!</definedName>
    <definedName name="DLC_bAMI_demand">'[6]Assumptions and Factors'!$G$142:$G$241</definedName>
    <definedName name="DLC_Capex">#REF!</definedName>
    <definedName name="DLC_Cost">#REF!</definedName>
    <definedName name="DLC_devices_enabled">#REF!</definedName>
    <definedName name="DLC_free_riders">#REF!</definedName>
    <definedName name="DLC_inspection_crew_rate">#REF!</definedName>
    <definedName name="DLC_inspection_time">#REF!</definedName>
    <definedName name="DLC_Install_Cost">#REF!</definedName>
    <definedName name="DLC_percentage">#REF!</definedName>
    <definedName name="DLC_wAMI_demand">'[6]Assumptions and Factors'!$H$142:$H$241</definedName>
    <definedName name="EndDate">'[3]#REF'!$B$3</definedName>
    <definedName name="energy_theft">#REF!</definedName>
    <definedName name="energy_theft_recovered">#REF!</definedName>
    <definedName name="Engineer_Rate">#REF!</definedName>
    <definedName name="Equipment_Install_Cost">#REF!</definedName>
    <definedName name="esc_yr0">#REF!</definedName>
    <definedName name="esc_yr1">#REF!</definedName>
    <definedName name="esc_yr10">#REF!</definedName>
    <definedName name="esc_yr2">#REF!</definedName>
    <definedName name="esc_yr3">#REF!</definedName>
    <definedName name="esc_yr4">#REF!</definedName>
    <definedName name="esc_yr5">#REF!</definedName>
    <definedName name="esc_yr6">#REF!</definedName>
    <definedName name="esc_yr7">#REF!</definedName>
    <definedName name="esc_yr8">#REF!</definedName>
    <definedName name="esc_yr9">#REF!</definedName>
    <definedName name="escalation_rate">#REF!</definedName>
    <definedName name="Excel_BuiltIn_Print_Titles_1_1">('[9]cost-recap'!$A:$B,'[9]cost-recap'!#REF!)</definedName>
    <definedName name="Federal_Tax">#REF!</definedName>
    <definedName name="FFT">'[10]II-F-1 Alloc_Data'!#REF!</definedName>
    <definedName name="Fiber_Cost__Installed">#REF!</definedName>
    <definedName name="first_year">#REF!</definedName>
    <definedName name="Footprint_vtg._complaints">#REF!</definedName>
    <definedName name="footprnt_avg_connect_disconnects">#REF!</definedName>
    <definedName name="Frequency">'[3]#REF'!$C$3</definedName>
    <definedName name="Ftprnt_outage_claims">#REF!</definedName>
    <definedName name="Gas_Turbine_Cost">#REF!</definedName>
    <definedName name="Gas_turbine_maintainance">#REF!</definedName>
    <definedName name="GEN_QUESTIONS">#REF!</definedName>
    <definedName name="GENQUEST_1">#REF!</definedName>
    <definedName name="GENQUEST_2">#REF!</definedName>
    <definedName name="GENQUEST_3">#REF!</definedName>
    <definedName name="GENQUEST_4">#REF!</definedName>
    <definedName name="GENQUEST_5">#REF!</definedName>
    <definedName name="GOD" hidden="1">{#N/A,#N/A,TRUE,"Facility-Input";#N/A,#N/A,TRUE,"Graphs";#N/A,#N/A,TRUE,"TOTAL"}</definedName>
    <definedName name="golly" hidden="1">{#N/A,#N/A,TRUE,"Facility-Input";#N/A,#N/A,TRUE,"Graphs";#N/A,#N/A,TRUE,"TOTAL"}</definedName>
    <definedName name="GOODBYE" hidden="1">{#N/A,#N/A,TRUE,"Facility-Input";#N/A,#N/A,TRUE,"Graphs";#N/A,#N/A,TRUE,"TOTAL"}</definedName>
    <definedName name="head190">#REF!</definedName>
    <definedName name="head282">#REF!</definedName>
    <definedName name="head283">#REF!</definedName>
    <definedName name="heading">#REF!</definedName>
    <definedName name="hello" hidden="1">{#N/A,#N/A,TRUE,"Facility-Input";#N/A,#N/A,TRUE,"Graphs";#N/A,#N/A,TRUE,"TOTAL"}</definedName>
    <definedName name="I">"a1..m50"</definedName>
    <definedName name="IBM_Contract">#REF!</definedName>
    <definedName name="IBM_Outsource">#REF!</definedName>
    <definedName name="IBM_Outsource_Contract">#REF!</definedName>
    <definedName name="Inflation_rate">#REF!</definedName>
    <definedName name="inphed">#REF!</definedName>
    <definedName name="Input.Inflation">'[2]Inputs and Assumptions'!$D$12</definedName>
    <definedName name="Input.Installation">'[2]Inputs and Assumptions'!#REF!</definedName>
    <definedName name="input95">#REF!</definedName>
    <definedName name="inputhea">#REF!</definedName>
    <definedName name="installcost_meter">#REF!</definedName>
    <definedName name="invest">#REF!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FAX" hidden="1">"c2100"</definedName>
    <definedName name="IQ_BOARD_MEMBER_OFFICE" hidden="1">"c2098"</definedName>
    <definedName name="IQ_BOARD_MEMBER_PHONE" hidden="1">"c2099"</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LT_DEBT" hidden="1">"c2086"</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38911.5231944444</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Area">#REF!</definedName>
    <definedName name="IT.Capex_Opex">#REF!</definedName>
    <definedName name="IT.Direct_Shared">#REF!</definedName>
    <definedName name="IT.OPCo">#REF!</definedName>
    <definedName name="IT.Savings_Cost">#REF!</definedName>
    <definedName name="JESUS" hidden="1">{#N/A,#N/A,TRUE,"Facility-Input";#N/A,#N/A,TRUE,"Graphs";#N/A,#N/A,TRUE,"TOTAL"}</definedName>
    <definedName name="kW">#REF!</definedName>
    <definedName name="labor_premerger_comp_1">#REF!</definedName>
    <definedName name="labor_premerger_comp_2">#REF!</definedName>
    <definedName name="labor_premerger_corp_comp_1">#REF!</definedName>
    <definedName name="labor_premerger_corp_comp_2">#REF!</definedName>
    <definedName name="labor_premerger_corporate">#REF!</definedName>
    <definedName name="labor_reductions">#REF!</definedName>
    <definedName name="labor_reductions_corporate">#REF!</definedName>
    <definedName name="labor_reductions_field">#REF!</definedName>
    <definedName name="labor_reductions_pct_corporate">#REF!</definedName>
    <definedName name="lan_server_replacement_cost">#REF!</definedName>
    <definedName name="Levered_cost_debt">#REF!</definedName>
    <definedName name="life">#REF!</definedName>
    <definedName name="Lineman_Rate">#REF!</definedName>
    <definedName name="List.OPCos">#REF!</definedName>
    <definedName name="loaded_meter_reading_cost">#REF!</definedName>
    <definedName name="Loading_rate">#REF!</definedName>
    <definedName name="meter_cost">#REF!</definedName>
    <definedName name="meter_install_crew_rate">#REF!</definedName>
    <definedName name="meter_reading_cost">#REF!</definedName>
    <definedName name="MW">#REF!</definedName>
    <definedName name="NERC">#REF!</definedName>
    <definedName name="Network_Capex">#REF!</definedName>
    <definedName name="Network_Cost_Per_Customer">#REF!</definedName>
    <definedName name="nextCY">#REF!</definedName>
    <definedName name="non_capacitor_complaints">#REF!</definedName>
    <definedName name="nonon">[4]!nonon</definedName>
    <definedName name="number_outage_complaints">#REF!</definedName>
    <definedName name="NvsASD">"V2012-06-30"</definedName>
    <definedName name="NvsAutoDrillOk">"VN"</definedName>
    <definedName name="NvsElapsedTime">0.00327546296466608</definedName>
    <definedName name="NvsEndTime">41124.4256712963</definedName>
    <definedName name="NvsInstLang">"VENG"</definedName>
    <definedName name="NvsInstSpec">"%,FBUSINESS_UNIT,TGL_PRPT_CONS,NPSO_CORP_CONSOL"</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"V2020-01-01"</definedName>
    <definedName name="NvsPanelSetid">"VAEP"</definedName>
    <definedName name="NvsReqBU">"VM999"</definedName>
    <definedName name="NvsReqBUOnly">"VN"</definedName>
    <definedName name="NvsTransLed">"VN"</definedName>
    <definedName name="NvsTreeASD">"V2012-06-30"</definedName>
    <definedName name="NvsValTbl.ACCOUNT">"GL_ACCOUNT_TBL"</definedName>
    <definedName name="NvsValTbl.BUSINESS_UNIT">"BUS_UNIT_TBL_GL"</definedName>
    <definedName name="NvsValTbl.CURRENCY_CD">"CURRENCY_CD_TBL"</definedName>
    <definedName name="OLE_LINK47_6">#REF!</definedName>
    <definedName name="oneway_DLC_gen_capacity_avoidance">#REF!</definedName>
    <definedName name="Ongoing_growth">#REF!</definedName>
    <definedName name="outages_complaints">#REF!</definedName>
    <definedName name="Outages_resulting_claims">#REF!</definedName>
    <definedName name="page1">'[1]Active List by date'!$A$1:$N$39</definedName>
    <definedName name="page10">'[1]Active List by date'!$A$352:$N$390</definedName>
    <definedName name="page2">'[1]Active List by date'!$A$40:$N$78</definedName>
    <definedName name="page3">'[1]Active List by date'!$A$79:$N$117</definedName>
    <definedName name="page4">'[1]Active List by date'!$A$118:$N$156</definedName>
    <definedName name="page5">'[1]Active List by date'!$A$157:$N$195</definedName>
    <definedName name="page6">'[1]Active List by date'!$A$196:$N$234</definedName>
    <definedName name="page7">'[1]Active List by date'!$A$235:$N$273</definedName>
    <definedName name="page8">'[1]Active List by date'!$A$274:$N$312</definedName>
    <definedName name="page9">'[1]Active List by date'!$A$313:$N$351</definedName>
    <definedName name="part_year">#REF!</definedName>
    <definedName name="peak_loading">#REF!</definedName>
    <definedName name="PENDING">#REF!</definedName>
    <definedName name="Percent_of_Substations_SCADA_Enabled">#REF!</definedName>
    <definedName name="Percentage_Customer_Enabled">#REF!</definedName>
    <definedName name="percentage_enabled">#REF!</definedName>
    <definedName name="Percentage_Substations_Enabled">#REF!</definedName>
    <definedName name="Percentage_Transformers_Enabled">#REF!</definedName>
    <definedName name="Preliminary">#REF!</definedName>
    <definedName name="Proj_Name">#REF!</definedName>
    <definedName name="Property_Tax">#REF!</definedName>
    <definedName name="Query5">#REF!</definedName>
    <definedName name="raterec">#REF!</definedName>
    <definedName name="real_time_incremental_savings">#REF!</definedName>
    <definedName name="_xlnm.Recorder">#REF!</definedName>
    <definedName name="redux_cust">#REF!</definedName>
    <definedName name="redux_fin">#REF!</definedName>
    <definedName name="redux_is">#REF!</definedName>
    <definedName name="redux_other">#REF!</definedName>
    <definedName name="Regular_AMR_Capex">#REF!</definedName>
    <definedName name="REPORTDATE">#REF!</definedName>
    <definedName name="rev_rqts_mis_yr_0">#REF!</definedName>
    <definedName name="rev_rqts_mis_yr_1">#REF!</definedName>
    <definedName name="rev_rqts_mis_yr_10">#REF!</definedName>
    <definedName name="rev_rqts_mis_yr_2">#REF!</definedName>
    <definedName name="rev_rqts_mis_yr_3">#REF!</definedName>
    <definedName name="rev_rqts_mis_yr_4">#REF!</definedName>
    <definedName name="rev_rqts_mis_yr_5">#REF!</definedName>
    <definedName name="rev_rqts_mis_yr_6">#REF!</definedName>
    <definedName name="rev_rqts_mis_yr_7">#REF!</definedName>
    <definedName name="rev_rqts_mis_yr_8">#REF!</definedName>
    <definedName name="rev_rqts_mis_yr_9">#REF!</definedName>
    <definedName name="router_maint">#REF!</definedName>
    <definedName name="router_replacement_cost">#REF!</definedName>
    <definedName name="SCADA_Enabled_Substations">#REF!</definedName>
    <definedName name="SECT1">#REF!</definedName>
    <definedName name="SECT2">#REF!</definedName>
    <definedName name="SI">#REF!</definedName>
    <definedName name="SII">#REF!</definedName>
    <definedName name="SIII">#REF!</definedName>
    <definedName name="SIII_1">#REF!</definedName>
    <definedName name="SIIIA_2">#REF!</definedName>
    <definedName name="SIV">#REF!</definedName>
    <definedName name="SIV_1">#REF!</definedName>
    <definedName name="SIV_2">#REF!</definedName>
    <definedName name="SIVA">#REF!</definedName>
    <definedName name="SIVA_1">#REF!</definedName>
    <definedName name="SIVA_2">#REF!</definedName>
    <definedName name="SIVB">#REF!</definedName>
    <definedName name="SIX">#REF!</definedName>
    <definedName name="Smart_Home_demand">'[6]Assumptions and Factors'!$L$142:$L$241</definedName>
    <definedName name="SSI">#REF!</definedName>
    <definedName name="SSI_1">#REF!</definedName>
    <definedName name="SSI_2">#REF!</definedName>
    <definedName name="SSII">#REF!</definedName>
    <definedName name="SSII_1">#REF!</definedName>
    <definedName name="SSIII_1">#REF!</definedName>
    <definedName name="SSIII_2">#REF!</definedName>
    <definedName name="SSIII_3">#REF!</definedName>
    <definedName name="SSIII_4">#REF!</definedName>
    <definedName name="SSIII_5">#REF!</definedName>
    <definedName name="SSIV">#REF!</definedName>
    <definedName name="SSIV_1">#REF!</definedName>
    <definedName name="SSIV_2">#REF!</definedName>
    <definedName name="SSIV_3">#REF!</definedName>
    <definedName name="SSIV_4">#REF!</definedName>
    <definedName name="SSIVA">#REF!</definedName>
    <definedName name="SSIVB">#REF!</definedName>
    <definedName name="SSIVC">#REF!</definedName>
    <definedName name="SSV">#REF!</definedName>
    <definedName name="SSVA">#REF!</definedName>
    <definedName name="SSVB">#REF!</definedName>
    <definedName name="SSVC">#REF!</definedName>
    <definedName name="State_Tax">#REF!</definedName>
    <definedName name="Substations_Enabled">#REF!</definedName>
    <definedName name="SUMMER_1968">#REF!</definedName>
    <definedName name="SUMMER_1969">#REF!</definedName>
    <definedName name="SUMMER_1970">#REF!</definedName>
    <definedName name="SUMMER_1971">#REF!</definedName>
    <definedName name="SUMMER_1972">#REF!</definedName>
    <definedName name="SUMMER_1973">#REF!</definedName>
    <definedName name="SUMMER_1974">#REF!</definedName>
    <definedName name="SUMMER_1975">#REF!</definedName>
    <definedName name="SUMMER_1976">#REF!</definedName>
    <definedName name="SUMMER_1977">#REF!</definedName>
    <definedName name="SUMMER_1978">#REF!</definedName>
    <definedName name="SUMMER_1979">#REF!</definedName>
    <definedName name="SUMMER_1980">#REF!</definedName>
    <definedName name="SUMMER_1981">#REF!</definedName>
    <definedName name="SUMMER_1982">#REF!</definedName>
    <definedName name="SUMMER_1983">#REF!</definedName>
    <definedName name="SUMMER_1984">#REF!</definedName>
    <definedName name="SUMMER_1985">#REF!</definedName>
    <definedName name="SUMMER_1986">#REF!</definedName>
    <definedName name="SUMMER_1987">#REF!</definedName>
    <definedName name="SUMMER_1988">#REF!</definedName>
    <definedName name="SUMMER_1989">#REF!</definedName>
    <definedName name="SUMMER_1990">#REF!</definedName>
    <definedName name="SUMMER_1991">#REF!</definedName>
    <definedName name="SUMMER_1992">#REF!</definedName>
    <definedName name="SUMMER_1993">#REF!</definedName>
    <definedName name="SUMMER_1994">#REF!</definedName>
    <definedName name="SUMMER_1995">#REF!</definedName>
    <definedName name="SV">#REF!</definedName>
    <definedName name="SVI">#REF!</definedName>
    <definedName name="SVII">#REF!</definedName>
    <definedName name="SVII_1">#REF!</definedName>
    <definedName name="SVII_2">#REF!</definedName>
    <definedName name="SVIIA">#REF!</definedName>
    <definedName name="SVIII">#REF!</definedName>
    <definedName name="SVIII_1">#REF!</definedName>
    <definedName name="SVIII_2">#REF!</definedName>
    <definedName name="SVIIIA">#REF!</definedName>
    <definedName name="SX">#REF!</definedName>
    <definedName name="SXI_1A">#REF!</definedName>
    <definedName name="SXI_1B">#REF!</definedName>
    <definedName name="SXI_1C">#REF!</definedName>
    <definedName name="SXI_2A">#REF!</definedName>
    <definedName name="SXI_2B">#REF!</definedName>
    <definedName name="SXI_2C">#REF!</definedName>
    <definedName name="SXI_3">#REF!</definedName>
    <definedName name="SXI_3A">#REF!</definedName>
    <definedName name="SXI_3B">#REF!</definedName>
    <definedName name="SXI_3C">#REF!</definedName>
    <definedName name="SXI_4">#REF!</definedName>
    <definedName name="SXI_5">#REF!</definedName>
    <definedName name="SXI_6">#REF!</definedName>
    <definedName name="SXI_7">#REF!</definedName>
    <definedName name="SXI2_A">#REF!</definedName>
    <definedName name="SXI3_1">#REF!</definedName>
    <definedName name="SXI3_A">#REF!</definedName>
    <definedName name="SXIA">#REF!</definedName>
    <definedName name="SXIB">#REF!</definedName>
    <definedName name="SXII">#REF!</definedName>
    <definedName name="SXII_1">#REF!</definedName>
    <definedName name="SXII_2">#REF!</definedName>
    <definedName name="SXIIA">#REF!</definedName>
    <definedName name="SXIIB">#REF!</definedName>
    <definedName name="SXIII">#REF!</definedName>
    <definedName name="SXIV">#REF!</definedName>
    <definedName name="SXV">#REF!</definedName>
    <definedName name="SXVA">#REF!</definedName>
    <definedName name="Table.Bank_Projections">'[2]Capacitor Bank Projections'!$D$12:$AH$60</definedName>
    <definedName name="table.benefit_units">#REF!</definedName>
    <definedName name="Table.Benefits_Calc">#REF!</definedName>
    <definedName name="Table.Deploy_Sched">'[2]Meter Deployment'!$G$29:$AL$46</definedName>
    <definedName name="Table.Meter_Projections">'[2]Meter Projections'!$E$8:$AI$101</definedName>
    <definedName name="Table.Substation_Projections">'[2]Substation Projections'!$D$6:$AH$54</definedName>
    <definedName name="Table.Switch_Projections">'[2]Switch Projections'!$D$6:$AH$54</definedName>
    <definedName name="Table_1_Temp">#REF!</definedName>
    <definedName name="Table1">#REF!</definedName>
    <definedName name="Table2">#REF!</definedName>
    <definedName name="Table3">'[11]Table 3'!$A$1:$C$24</definedName>
    <definedName name="Table4">'[11]Table 4a'!$A$1:$K$26</definedName>
    <definedName name="Table5">'[11]Table 5'!$A$1:$C$20</definedName>
    <definedName name="taxlife">#REF!</definedName>
    <definedName name="Technician_Rate">#REF!</definedName>
    <definedName name="test" hidden="1">{#N/A,#N/A,TRUE,"Facility-Input";#N/A,#N/A,TRUE,"Graphs";#N/A,#N/A,TRUE,"TOTAL"}</definedName>
    <definedName name="TickerCell">'[3]#REF'!$X$3</definedName>
    <definedName name="Total_Capacitors">#REF!</definedName>
    <definedName name="Total_Customers">#REF!</definedName>
    <definedName name="Total_Equipment_Cost">#REF!</definedName>
    <definedName name="Total_Network_CAPEX">#REF!</definedName>
    <definedName name="TOTAL_SSCAM_CAPEX">#REF!</definedName>
    <definedName name="Total_Substations">#REF!</definedName>
    <definedName name="Total_Transformers">#REF!</definedName>
    <definedName name="TOU_bAMI_demand">'[6]Assumptions and Factors'!$I$142:$I$241</definedName>
    <definedName name="TOU_wAMI_demand">'[6]Assumptions and Factors'!$J$142:$J$241</definedName>
    <definedName name="TOU_wCPP_demand">'[6]Assumptions and Factors'!$K$142:$K$241</definedName>
    <definedName name="Transformers_Enabled">#REF!</definedName>
    <definedName name="Utility_revenues">#REF!</definedName>
    <definedName name="VERSION">#REF!</definedName>
    <definedName name="voltage_complaints">#REF!</definedName>
    <definedName name="VolumeCell">'[3]#REF'!$D$3</definedName>
    <definedName name="WACC">#REF!</definedName>
    <definedName name="wrn.All." hidden="1">{#N/A,#N/A,TRUE,"Facility-Input";#N/A,#N/A,TRUE,"Graphs";#N/A,#N/A,TRUE,"TOTAL";#N/A,#N/A,TRUE,"Total Pipes";#N/A,#N/A,TRUE,"Segment 1";#N/A,#N/A,TRUE,"Segment 2";#N/A,#N/A,TRUE,"Segment 3";#N/A,#N/A,TRUE,"Segment 4";#N/A,#N/A,TRUE,"Segment 5";#N/A,#N/A,TRUE,"NGL-Input";#N/A,#N/A,TRUE,"Assums."}</definedName>
    <definedName name="wrn.MiniSum." hidden="1">{#N/A,#N/A,TRUE,"Facility-Input";#N/A,#N/A,TRUE,"Graphs";#N/A,#N/A,TRUE,"TOTAL"}</definedName>
    <definedName name="wrn.Print." hidden="1">{#N/A,#N/A,TRUE,"Inputs";#N/A,#N/A,TRUE,"Cashflow Statement";#N/A,#N/A,TRUE,"Summary";#N/A,#N/A,TRUE,"Construction";#N/A,#N/A,TRUE,"RevAss";#N/A,#N/A,TRUE,"Debt";#N/A,#N/A,TRUE,"Inc";#N/A,#N/A,TRUE,"Depr"}</definedName>
    <definedName name="wrn.Project._.A." hidden="1">{"Proj Econ Summary",#N/A,FALSE,"Project A";"Income Statement",#N/A,FALSE,"Project A";"Cash Flow Statement",#N/A,FALSE,"Project A";"Balance Sheet",#N/A,FALSE,"Project A";"Scenario Summary (Proj A)",#N/A,FALSE,"Scenario Summary"}</definedName>
    <definedName name="wrn.Risk._.Reserves." hidden="1">{#N/A,#N/A,TRUE,"Reserves";#N/A,#N/A,TRUE,"Graphs"}</definedName>
    <definedName name="wrn.Segment._.1." hidden="1">{#N/A,#N/A,TRUE,"Segment 1"}</definedName>
    <definedName name="wrn.Segment._.2." hidden="1">{#N/A,#N/A,TRUE,"Segment 2"}</definedName>
    <definedName name="wrn.Segment._.3." hidden="1">{#N/A,#N/A,TRUE,"Segment 3"}</definedName>
    <definedName name="wrn.Segment._.4." hidden="1">{#N/A,#N/A,TRUE,"Segment 4"}</definedName>
    <definedName name="wrn.Segment._.5." hidden="1">{#N/A,#N/A,TRUE,"Segment 5"}</definedName>
    <definedName name="wrn.Snapshot." hidden="1">{#N/A,#N/A,TRUE,"Facility-Input";#N/A,#N/A,TRUE,"Graphs"}</definedName>
    <definedName name="wrn.Totals." hidden="1">{#N/A,#N/A,TRUE,"TOTAL";#N/A,#N/A,TRUE,"Total Pipes"}</definedName>
    <definedName name="Year_1">#REF!</definedName>
    <definedName name="Year_2">#REF!</definedName>
    <definedName name="Year_3">#REF!</definedName>
    <definedName name="Year_4">#REF!</definedName>
    <definedName name="year_savings_begin">#REF!</definedName>
  </definedNames>
  <calcPr calcId="162913"/>
</workbook>
</file>

<file path=xl/calcChain.xml><?xml version="1.0" encoding="utf-8"?>
<calcChain xmlns="http://schemas.openxmlformats.org/spreadsheetml/2006/main">
  <c r="G42" i="17" l="1"/>
  <c r="G41" i="17"/>
  <c r="F19" i="15" l="1"/>
  <c r="F17" i="14"/>
  <c r="D33" i="17" l="1"/>
  <c r="D34" i="17" s="1"/>
  <c r="E33" i="17"/>
  <c r="E34" i="17" s="1"/>
  <c r="F33" i="17"/>
  <c r="F34" i="17" s="1"/>
  <c r="G33" i="17"/>
  <c r="G34" i="17" s="1"/>
  <c r="C33" i="17"/>
  <c r="C34" i="17" s="1"/>
  <c r="G14" i="21"/>
  <c r="F18" i="21" s="1"/>
  <c r="G18" i="21" l="1"/>
  <c r="G39" i="17"/>
  <c r="G43" i="17" s="1"/>
  <c r="G48" i="17" s="1"/>
  <c r="G40" i="17"/>
  <c r="C54" i="16"/>
  <c r="C56" i="16" s="1"/>
  <c r="D54" i="16"/>
  <c r="D56" i="16" s="1"/>
  <c r="E54" i="16"/>
  <c r="E56" i="16" s="1"/>
  <c r="F54" i="16"/>
  <c r="F56" i="16" s="1"/>
  <c r="G54" i="16"/>
  <c r="G56" i="16" s="1"/>
  <c r="C40" i="16"/>
  <c r="D40" i="16"/>
  <c r="E40" i="16"/>
  <c r="F40" i="16"/>
  <c r="G40" i="16"/>
  <c r="C38" i="16"/>
  <c r="D38" i="16"/>
  <c r="E38" i="16"/>
  <c r="F38" i="16"/>
  <c r="G38" i="16"/>
  <c r="G52" i="17" l="1"/>
  <c r="G58" i="16"/>
  <c r="E62" i="16" s="1"/>
  <c r="G45" i="16"/>
  <c r="F62" i="16"/>
  <c r="C24" i="16"/>
  <c r="D24" i="16"/>
  <c r="E24" i="16"/>
  <c r="F24" i="16"/>
  <c r="G24" i="16"/>
  <c r="G62" i="16" l="1"/>
  <c r="G68" i="16" s="1"/>
  <c r="G26" i="16"/>
  <c r="F30" i="16" s="1"/>
  <c r="E30" i="16" l="1"/>
  <c r="G30" i="16" s="1"/>
  <c r="G67" i="16" s="1"/>
  <c r="C28" i="15"/>
  <c r="C27" i="15"/>
  <c r="E28" i="15"/>
  <c r="C30" i="14"/>
  <c r="D30" i="14"/>
  <c r="C29" i="15" l="1"/>
  <c r="E30" i="14"/>
  <c r="C31" i="14"/>
  <c r="C41" i="14" s="1"/>
  <c r="C42" i="14" s="1"/>
  <c r="E27" i="15"/>
  <c r="E29" i="15" s="1"/>
  <c r="D31" i="14"/>
  <c r="D41" i="14" s="1"/>
  <c r="D42" i="14" s="1"/>
  <c r="F33" i="15" l="1"/>
  <c r="E31" i="14"/>
  <c r="F16" i="20"/>
  <c r="C16" i="20"/>
  <c r="D16" i="20"/>
  <c r="E16" i="20"/>
  <c r="B16" i="20"/>
  <c r="C15" i="20"/>
  <c r="D15" i="20"/>
  <c r="E15" i="20"/>
  <c r="F15" i="20"/>
  <c r="B15" i="20"/>
  <c r="E41" i="14" l="1"/>
  <c r="F46" i="14" s="1"/>
  <c r="E42" i="14"/>
  <c r="F47" i="14" s="1"/>
  <c r="E44" i="18" l="1"/>
  <c r="F44" i="18" s="1"/>
  <c r="F49" i="18" s="1"/>
  <c r="D44" i="18"/>
  <c r="D45" i="18" s="1"/>
  <c r="C44" i="18"/>
  <c r="C45" i="18" s="1"/>
  <c r="E33" i="18"/>
  <c r="D33" i="18"/>
  <c r="D34" i="18" s="1"/>
  <c r="F33" i="18" l="1"/>
  <c r="G20" i="21"/>
  <c r="G25" i="21" s="1"/>
  <c r="E34" i="18"/>
  <c r="F34" i="18" s="1"/>
  <c r="E45" i="18"/>
  <c r="F45" i="18" s="1"/>
  <c r="F50" i="18" s="1"/>
</calcChain>
</file>

<file path=xl/sharedStrings.xml><?xml version="1.0" encoding="utf-8"?>
<sst xmlns="http://schemas.openxmlformats.org/spreadsheetml/2006/main" count="204" uniqueCount="178">
  <si>
    <t>Year</t>
  </si>
  <si>
    <t>Total</t>
  </si>
  <si>
    <t>Total Calls</t>
  </si>
  <si>
    <t>PSO Obsolete Meter Avoidance</t>
  </si>
  <si>
    <t>1. Definition of an Obsolete Meter:</t>
  </si>
  <si>
    <t>An obsolete meter is any meter type and vintage year, but primarily electro mechanical electric meters, that have been identified as being in need of replacement due to age and performance issues identified through the following means:
• Manufacturer bulletins;
• Identified during annual accuracy or sample testing;                                                                                                                  • Field employee observations</t>
  </si>
  <si>
    <t>2. PSO Obsolete Meter Avoided Cost Components:</t>
  </si>
  <si>
    <t>a.) PSO Obsolete Meter Replacement Cost</t>
  </si>
  <si>
    <t>PSO standard meter prior to AMI (AMR Meter)</t>
  </si>
  <si>
    <t>b.) PSO Obsolete Meters by Year</t>
  </si>
  <si>
    <t>2012 - *Actual</t>
  </si>
  <si>
    <t>2013 - *Actual</t>
  </si>
  <si>
    <t>2014 - **Scheduled</t>
  </si>
  <si>
    <t>2015 - **Scheduled</t>
  </si>
  <si>
    <t>2016 - **Scheduled</t>
  </si>
  <si>
    <t>*Actual refers to obsolete meters being replaced prior to AMI Deployment with in-kind AMR meters.</t>
  </si>
  <si>
    <t>**Scheduled refers to obsolete meters that were going to be replaced with in-kind AMR meters, but were replaced with AMI meters during the AMI Deployment.</t>
  </si>
  <si>
    <t>3. PSO Obsolete Meter Replacement Cost - Prior to AMI Deployment:</t>
  </si>
  <si>
    <t>PSO Obsolete Meter Avoided Costs - Due to AMI Deployment</t>
  </si>
  <si>
    <t>Totals</t>
  </si>
  <si>
    <t>Actual Meters</t>
  </si>
  <si>
    <t>Actual Meter Costs</t>
  </si>
  <si>
    <t>4. PSO Obsolete Meter Avoided Cost Calculations:</t>
  </si>
  <si>
    <t xml:space="preserve">PSO Obsolete Meter Avoided Cost = </t>
  </si>
  <si>
    <t>(2.a. PSO Obsolete Meter Cost (AMR Meter)) * (2.b. PSO Obsolete Meters by Year (Scheduled))</t>
  </si>
  <si>
    <t>Scheduled Meters</t>
  </si>
  <si>
    <t>Obsolete Meter Cost Avoided</t>
  </si>
  <si>
    <t>5. PSO Obsolete Meter Avoided Cost Summary:</t>
  </si>
  <si>
    <t>a.) Total Obsolete Meters Avoided</t>
  </si>
  <si>
    <t>b.) Total Obsolete Meter Costs Avoided</t>
  </si>
  <si>
    <t>Total Costs with Loadings</t>
  </si>
  <si>
    <t>Labor</t>
  </si>
  <si>
    <t>Fleet</t>
  </si>
  <si>
    <t>Loadings</t>
  </si>
  <si>
    <t xml:space="preserve">Avoided Payroll Increases </t>
  </si>
  <si>
    <t>Avoided Payroll Increases (2013 Baseline) 3%</t>
  </si>
  <si>
    <t>Avoided Payroll Loadings (2013 Baseline)</t>
  </si>
  <si>
    <t>Total Avoided Costs</t>
  </si>
  <si>
    <t>Actual Annual Loaded Costs with AMI Implementaion</t>
  </si>
  <si>
    <t>Baseline Annual Costs w/out AMI implementation</t>
  </si>
  <si>
    <t>Baseline Fleet</t>
  </si>
  <si>
    <t>Loadings based on 2013 annual payroll</t>
  </si>
  <si>
    <t>Labor based on 2013 annual payroll w/ 3% merit</t>
  </si>
  <si>
    <t>Total Costs wihout AMI implementation</t>
  </si>
  <si>
    <t>Estimated Meter Readings</t>
  </si>
  <si>
    <t>January</t>
  </si>
  <si>
    <t>February</t>
  </si>
  <si>
    <t>March</t>
  </si>
  <si>
    <t>April</t>
  </si>
  <si>
    <t>May</t>
  </si>
  <si>
    <t>June</t>
  </si>
  <si>
    <t>July</t>
  </si>
  <si>
    <t>August</t>
  </si>
  <si>
    <t>September</t>
  </si>
  <si>
    <t>October</t>
  </si>
  <si>
    <t>November</t>
  </si>
  <si>
    <t>December</t>
  </si>
  <si>
    <t>Average</t>
  </si>
  <si>
    <t>PSO Usage on Inactive Meters</t>
  </si>
  <si>
    <t>1. Definition of Usage on Inactive Meters:</t>
  </si>
  <si>
    <t>2. Usage on Inactive Meters Historical Data</t>
  </si>
  <si>
    <t>Difference</t>
  </si>
  <si>
    <t>c.) Inactive Usage Cost</t>
  </si>
  <si>
    <t>Minimum usage of 200 kwh to be identified on inactive accounts - assume 200 kwh *$.08/kwh + 1 month of customer charge of $20</t>
  </si>
  <si>
    <t>4. PSO Benefit of Reduction in Inactive Meter Usage</t>
  </si>
  <si>
    <t>Benefit</t>
  </si>
  <si>
    <t>Difference between 3-Year Average Pre-AMI and Post-AMI</t>
  </si>
  <si>
    <t>5. PSO Usage on Inactive Meters Summary:</t>
  </si>
  <si>
    <t>b.) Total Benefit of Reduction in Inactive Meter Usage</t>
  </si>
  <si>
    <t>PSO Other Savings Due to AMI</t>
  </si>
  <si>
    <t>1. Definition of Other Savings Due to AMI</t>
  </si>
  <si>
    <t>a.) Meter Services Materials and Supplies Costs by Year</t>
  </si>
  <si>
    <t>b.) 3-Year Average of Meter Services Materials and Supplies Pre-AMI</t>
  </si>
  <si>
    <t>3. Comparison of 3-Year Average of Meter Services Materials and Supplies Costs Pre-AMI to Post-AMI</t>
  </si>
  <si>
    <t>2. Meter Services Materials (M&amp;S) and Supplies Costs</t>
  </si>
  <si>
    <t>2014 Delta</t>
  </si>
  <si>
    <t>3-Year Avg Delta</t>
  </si>
  <si>
    <t>4. PSO Other Savings Summary:</t>
  </si>
  <si>
    <t>Total Savings in Meter Services M&amp;S</t>
  </si>
  <si>
    <t>PSO Theft Reduction</t>
  </si>
  <si>
    <t>1. Definitions Related to Theft:</t>
  </si>
  <si>
    <t>Theft Cases Worked</t>
  </si>
  <si>
    <t>Theft Cases Billed</t>
  </si>
  <si>
    <t>Theft Cases Backbilled</t>
  </si>
  <si>
    <t>Total Dollars Backbilled - kwh</t>
  </si>
  <si>
    <t>b.) Average Dollar Amount Billed per Theft Case</t>
  </si>
  <si>
    <t>Average Amount</t>
  </si>
  <si>
    <t>c.) Average Dollar Amount Billed per Theft Case Pre-AMI Deployment (2012-2014)</t>
  </si>
  <si>
    <t>d.) Additional kwh</t>
  </si>
  <si>
    <t>Additional kwh</t>
  </si>
  <si>
    <t>2. PSO Historical Theft Information - Cases Worked and Billed:</t>
  </si>
  <si>
    <t>3. PSO Historical Theft Information - Cases Billed Fees Only:</t>
  </si>
  <si>
    <t>Fees Billed</t>
  </si>
  <si>
    <t>*Theft Cases Billed Fees Only</t>
  </si>
  <si>
    <t>**Average Fees</t>
  </si>
  <si>
    <t>*Theft Cases Billed Fees Only = (Theft Cases Billed) - (Theft Cases Backbilled)</t>
  </si>
  <si>
    <t>**Average Fees = (Fees Billed)/(Theft Cases Billed)</t>
  </si>
  <si>
    <t>4. PSO Unrecoverable Theft Cases:</t>
  </si>
  <si>
    <t>PSO Cases Billed Fees Only</t>
  </si>
  <si>
    <t>PSO Historical Theft Information - Cases Worked and Billed</t>
  </si>
  <si>
    <t>Unrecoverable Theft Cases</t>
  </si>
  <si>
    <t>Total Unrecoverable Dollars</t>
  </si>
  <si>
    <t xml:space="preserve">a.) PSO Unrecoverable Theft Cases =  </t>
  </si>
  <si>
    <t>5. PSO Theft Reduction Summary:</t>
  </si>
  <si>
    <t>a.) Additional kwh</t>
  </si>
  <si>
    <t>b.) Total Dollars Unrecoverable</t>
  </si>
  <si>
    <t>Average Dollar Amount Billed per Theft Case</t>
  </si>
  <si>
    <t>a.) PSO Cases Billed Fees Only</t>
  </si>
  <si>
    <t>b.) Average Fees (2012-2014)</t>
  </si>
  <si>
    <t>b.) Average Unrecoverable Dollars (2012-2014)</t>
  </si>
  <si>
    <t>Unrecoverable Dollars per Theft Case</t>
  </si>
  <si>
    <t>c.) Unrecoverable Dollars Post-Ami (2015-2016)</t>
  </si>
  <si>
    <t>Unrecoverable Dollars</t>
  </si>
  <si>
    <t>2. PSO Historical Call Center Information:</t>
  </si>
  <si>
    <t>1. Definition - Call Dispositions:</t>
  </si>
  <si>
    <t>3. PSO Call Averages:</t>
  </si>
  <si>
    <t>PSO Call Averages</t>
  </si>
  <si>
    <t>1. Definition of Charge-offs:</t>
  </si>
  <si>
    <t>2. PSO Annual Charge-off Amounts:</t>
  </si>
  <si>
    <t>Charge-offs</t>
  </si>
  <si>
    <t>a.) PSO Annual Charge-off Amounts</t>
  </si>
  <si>
    <t>b.) PSO Average Charge-off Amounts: 2012-2014</t>
  </si>
  <si>
    <t>Charge-off Improvement</t>
  </si>
  <si>
    <t>c.) PSO Post-AMI Charge-off Improvements</t>
  </si>
  <si>
    <t>d.) Total PSO Post-AMI Charge-off Improvement</t>
  </si>
  <si>
    <t>3. PSO Annual Charge-off Improvement Summary</t>
  </si>
  <si>
    <t>2015-2016 PSO Total Post-AMI Charge-off Improvement</t>
  </si>
  <si>
    <t>**Disposition Calls</t>
  </si>
  <si>
    <t>*Billing</t>
  </si>
  <si>
    <t>*Credit</t>
  </si>
  <si>
    <t>*Investigation Orders</t>
  </si>
  <si>
    <t>**Disposition Calls are a sampling taken of the Total Calls amount to determine the approximate number of each Call Type</t>
  </si>
  <si>
    <t>Percentage of Disposition Calls Associated with Billing, Credit, and Investigation Orders</t>
  </si>
  <si>
    <t>Estimated Number of Billing, Credit, and Investigation Order Calls</t>
  </si>
  <si>
    <t>a.) PSO Call Averages for Call Types Billing, Credit, and Investigation Orders</t>
  </si>
  <si>
    <t>4. PSO Call Disposition Avoided Costs:</t>
  </si>
  <si>
    <t>PSO Call Center Avoided Costs</t>
  </si>
  <si>
    <t>a.) Call Averages</t>
  </si>
  <si>
    <t>c.) Avoided Costs - Billing, Credit, and Investigation Orders</t>
  </si>
  <si>
    <t>1.) PSO Billing, Credit, and Investigation Orders Pre-AMI (2012-2014) Average</t>
  </si>
  <si>
    <t>2.) PSO Billing, Credit, and Investigation Orders Post-AMI (2015-2016) Average</t>
  </si>
  <si>
    <t>PSO AMI Labor and Vehicle Savings</t>
  </si>
  <si>
    <t>a.) PSO  Inactive Meters with measured usage by Year</t>
  </si>
  <si>
    <t>b.) 3-Year Average of Inactive Meters with Usage Pre-AMI</t>
  </si>
  <si>
    <t>3. Comparison of 3-Year Average of Inactive Meters with Usage Pre-AMI to Post-AMI</t>
  </si>
  <si>
    <t>Meters with Usage</t>
  </si>
  <si>
    <t xml:space="preserve">PSO Benefit of Reduction in Inactive Meter  with Usage = </t>
  </si>
  <si>
    <t>(3. Comparison of 3-Year Average of Inactive Meter with Usage Pre-AMI to Deployment Difference) * (2.c. Inactive Usage Cost)</t>
  </si>
  <si>
    <t>a.) Total Number of Inactive Accounts, with measured usage, eliminated Post-AMI</t>
  </si>
  <si>
    <t>a.) PSO Historical Theft Information: 2012-2016</t>
  </si>
  <si>
    <t>PSO Historical Call Center Information - Billing, Credit, Investigation Orders</t>
  </si>
  <si>
    <t>b.) Average Phone Transaction Cost (per Call)</t>
  </si>
  <si>
    <t xml:space="preserve"> Avoided Costs - Billing, Credit, and Investigation Orders</t>
  </si>
  <si>
    <t>3.) Total Calls Pre-AMI (2012-2014) Average</t>
  </si>
  <si>
    <t>4.) Total Calls Post-AMI (2015-2016) Average</t>
  </si>
  <si>
    <t>5.) Reduction Billing, Credit, and Investigation Orders Call Comparison: 2015 and 2016 Calls vs. 2012-2014 Average</t>
  </si>
  <si>
    <t>2013 Baseline</t>
  </si>
  <si>
    <t>2014 Actual</t>
  </si>
  <si>
    <t>2015 Actual</t>
  </si>
  <si>
    <t>2016 Actual</t>
  </si>
  <si>
    <t xml:space="preserve"> </t>
  </si>
  <si>
    <t>Outside Services (meter reading contractors)</t>
  </si>
  <si>
    <t>Annual Savings from 2013 baseline</t>
  </si>
  <si>
    <t>Prior to AMI, usage on inactive meters was identified when a minimum of 200 kwh of usage was measured from the monthly meter reading. During the AMI deployment, usage on inactive meters was identified when 5 kwh of usage, was measured in one day.</t>
  </si>
  <si>
    <t>((Theft Cases Worked) - (Theft Cases Billed))*45% (historically 45% of the cases investigated minus the cases billed, theft is occuring but there is no customer to bill)</t>
  </si>
  <si>
    <t>Other savings associated with the reduction in field staff included the elimination of the handheld meter reading technology, employee safety clothing, employee training, and travel expenses previously needed by the field employees to complete their daily duties.</t>
  </si>
  <si>
    <t>a.) Theft Cases Worked - The locations identified for possible theft that need to be investigated.  Possible theft locations are reported or identified, for exmple, by employees, the public, other companies, and AMI analytics.</t>
  </si>
  <si>
    <t>b.) Theft Cases Billed - The locations where theft is identified after an onsite inspection and there is a current electric account that can be billed for fees, a customer backbilled for unaccounted kwh, or a combination of both.</t>
  </si>
  <si>
    <t>d.) Unrecovered Theft Cases -  Locations where theft is identified after an onsite inspection and there is no current electric account that can be billed.</t>
  </si>
  <si>
    <t>A sample of incoming calls to PSO's Call Center are logged by call type, i.e. the reason why the person is calling. The types of calls most impacted by AMI include the following:
• Billing;
• Credit;                                                                                                                 
• Investigation Orders;
• Trouble Calls are also impacted by AMI, but are not included since they are highly dependent upon weather</t>
  </si>
  <si>
    <t>*Billing, Credit, and Investigation Orders, are a portion of the sample (disposition calls)</t>
  </si>
  <si>
    <t>2017 Forcasted</t>
  </si>
  <si>
    <t>Loaded Labor and Vehicle savings 2014 to 2016 from 2013 baseline:</t>
  </si>
  <si>
    <t>Amount owed by the customer that is uncollectable by the Company 120 days after the final bill is issued.</t>
  </si>
  <si>
    <t>c.) Theft Cases Backbilled - Billing of identified unaccounted for kwh, associated with theft.</t>
  </si>
  <si>
    <t>PSO Charge-Off Improvements</t>
  </si>
  <si>
    <t>Note:</t>
  </si>
  <si>
    <t>The amount in this work paper, $393,524, is correct for this category.  The amount, approximately $389,000, in  testimony for this category will be amended during the hearing.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</si>
</sst>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00000"/>
    <numFmt numFmtId="165" formatCode="0.0000_)"/>
    <numFmt numFmtId="166" formatCode="&quot;$&quot;#,##0"/>
    <numFmt numFmtId="167" formatCode="#,##0.00\ ;[Red]\(#,##0.00\)"/>
    <numFmt numFmtId="168" formatCode="_(* #,##0.00_);_(* \(#,##0.00\);_(* &quot;-&quot;_);_(@_)"/>
    <numFmt numFmtId="169" formatCode="&quot;$&quot;#,##0.000_);\(&quot;$&quot;#,##0.000\)"/>
    <numFmt numFmtId="170" formatCode="_-* #,##0.0_-;\-* #,##0.0_-;_-* &quot;-&quot;??_-;_-@_-"/>
    <numFmt numFmtId="171" formatCode="#,##0.00&quot; $&quot;;\-#,##0.00&quot; $&quot;"/>
    <numFmt numFmtId="172" formatCode="0.00_)"/>
    <numFmt numFmtId="173" formatCode="#,##0.0_);\(#,##0.0\)"/>
    <numFmt numFmtId="174" formatCode="&quot;$&quot;#,##0.00"/>
    <numFmt numFmtId="175" formatCode="_(* #,##0_);_(* \(#,##0\);_(* &quot;-&quot;??_);_(@_)"/>
    <numFmt numFmtId="176" formatCode="0.0%"/>
  </numFmts>
  <fonts count="53">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name val="Arial"/>
      <family val="2"/>
    </font>
    <font>
      <sz val="12"/>
      <name val="Arial MT"/>
    </font>
    <font>
      <sz val="10"/>
      <name val="Arial"/>
      <family val="2"/>
    </font>
    <font>
      <b/>
      <sz val="12"/>
      <name val="Arial"/>
      <family val="2"/>
    </font>
    <font>
      <b/>
      <sz val="10"/>
      <name val="Arial"/>
      <family val="2"/>
    </font>
    <font>
      <sz val="11"/>
      <color indexed="8"/>
      <name val="Calibri"/>
      <family val="2"/>
    </font>
    <font>
      <sz val="11"/>
      <color indexed="9"/>
      <name val="Calibri"/>
      <family val="2"/>
    </font>
    <font>
      <sz val="10"/>
      <color indexed="12"/>
      <name val="Helv"/>
    </font>
    <font>
      <sz val="11"/>
      <color indexed="20"/>
      <name val="Calibri"/>
      <family val="2"/>
    </font>
    <font>
      <b/>
      <sz val="11"/>
      <color indexed="52"/>
      <name val="Calibri"/>
      <family val="2"/>
    </font>
    <font>
      <b/>
      <sz val="11"/>
      <color indexed="9"/>
      <name val="Calibri"/>
      <family val="2"/>
    </font>
    <font>
      <sz val="12"/>
      <name val="Times New Roman"/>
      <family val="1"/>
    </font>
    <font>
      <sz val="11"/>
      <name val="??"/>
      <family val="3"/>
      <charset val="129"/>
    </font>
    <font>
      <b/>
      <sz val="11"/>
      <color indexed="8"/>
      <name val="Calibri"/>
      <family val="2"/>
    </font>
    <font>
      <i/>
      <sz val="11"/>
      <color indexed="23"/>
      <name val="Calibri"/>
      <family val="2"/>
    </font>
    <font>
      <sz val="11"/>
      <color indexed="17"/>
      <name val="Calibri"/>
      <family val="2"/>
    </font>
    <font>
      <sz val="8"/>
      <name val="Arial"/>
      <family val="2"/>
    </font>
    <font>
      <b/>
      <u/>
      <sz val="11"/>
      <color indexed="37"/>
      <name val="Arial"/>
      <family val="2"/>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1"/>
      <color indexed="60"/>
      <name val="Calibri"/>
      <family val="2"/>
    </font>
    <font>
      <sz val="7"/>
      <name val="Small Fonts"/>
      <family val="2"/>
    </font>
    <font>
      <b/>
      <i/>
      <sz val="16"/>
      <name val="Helv"/>
    </font>
    <font>
      <b/>
      <sz val="11"/>
      <color indexed="63"/>
      <name val="Calibri"/>
      <family val="2"/>
    </font>
    <font>
      <sz val="10"/>
      <name val="MS Sans Serif"/>
      <family val="2"/>
    </font>
    <font>
      <sz val="8"/>
      <color indexed="10"/>
      <name val="Arial"/>
      <family val="2"/>
    </font>
    <font>
      <b/>
      <sz val="18"/>
      <color indexed="62"/>
      <name val="Cambria"/>
      <family val="2"/>
    </font>
    <font>
      <b/>
      <sz val="14"/>
      <name val="Arial"/>
      <family val="2"/>
    </font>
    <font>
      <b/>
      <sz val="11"/>
      <name val="Times New Roman"/>
      <family val="1"/>
    </font>
    <font>
      <b/>
      <sz val="18"/>
      <color indexed="56"/>
      <name val="Cambria"/>
      <family val="2"/>
    </font>
    <font>
      <sz val="8"/>
      <color indexed="12"/>
      <name val="Arial"/>
      <family val="2"/>
    </font>
    <font>
      <b/>
      <sz val="10"/>
      <name val="Arial Unicode MS"/>
      <family val="2"/>
    </font>
    <font>
      <b/>
      <sz val="10"/>
      <name val="MS Sans Serif"/>
      <family val="2"/>
    </font>
    <font>
      <b/>
      <sz val="10"/>
      <color theme="1"/>
      <name val="Arial"/>
      <family val="2"/>
    </font>
    <font>
      <sz val="10"/>
      <color theme="1"/>
      <name val="Arial"/>
      <family val="2"/>
    </font>
    <font>
      <u/>
      <sz val="10"/>
      <color theme="1"/>
      <name val="Arial"/>
      <family val="2"/>
    </font>
    <font>
      <b/>
      <sz val="9"/>
      <color theme="1"/>
      <name val="Arial"/>
      <family val="2"/>
    </font>
    <font>
      <sz val="9"/>
      <name val="Arial"/>
      <family val="2"/>
    </font>
    <font>
      <sz val="9"/>
      <color rgb="FF000000"/>
      <name val="Arial"/>
      <family val="2"/>
    </font>
    <font>
      <b/>
      <sz val="9"/>
      <color rgb="FF000000"/>
      <name val="Arial"/>
      <family val="2"/>
    </font>
    <font>
      <sz val="1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6"/>
      </patternFill>
    </fill>
    <fill>
      <patternFill patternType="solid">
        <fgColor indexed="43"/>
      </patternFill>
    </fill>
    <fill>
      <patternFill patternType="solid">
        <fgColor indexed="43"/>
        <bgColor indexed="64"/>
      </patternFill>
    </fill>
    <fill>
      <patternFill patternType="solid">
        <fgColor indexed="43"/>
        <bgColor indexed="26"/>
      </patternFill>
    </fill>
    <fill>
      <patternFill patternType="mediumGray">
        <fgColor indexed="22"/>
      </patternFill>
    </fill>
    <fill>
      <patternFill patternType="solid">
        <fgColor rgb="FF99CCFF"/>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B0F0"/>
        <bgColor indexed="64"/>
      </patternFill>
    </fill>
  </fills>
  <borders count="4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s>
  <cellStyleXfs count="168">
    <xf numFmtId="0" fontId="0" fillId="0" borderId="0"/>
    <xf numFmtId="165" fontId="9" fillId="0" borderId="0" applyFont="0" applyFill="0" applyBorder="0" applyAlignment="0" applyProtection="0">
      <alignment horizontal="right"/>
    </xf>
    <xf numFmtId="164" fontId="8" fillId="0" borderId="0">
      <alignment horizontal="left" wrapText="1"/>
    </xf>
    <xf numFmtId="0" fontId="10" fillId="0" borderId="0"/>
    <xf numFmtId="0" fontId="7" fillId="0" borderId="0"/>
    <xf numFmtId="43" fontId="7" fillId="0" borderId="0" applyFont="0" applyFill="0" applyBorder="0" applyAlignment="0" applyProtection="0"/>
    <xf numFmtId="9" fontId="6" fillId="0" borderId="0" applyFont="0" applyFill="0" applyBorder="0" applyAlignment="0" applyProtection="0"/>
    <xf numFmtId="164" fontId="10" fillId="0" borderId="0">
      <alignment horizontal="left" wrapText="1"/>
    </xf>
    <xf numFmtId="164" fontId="10" fillId="0" borderId="0">
      <alignment horizontal="left" wrapText="1"/>
    </xf>
    <xf numFmtId="164" fontId="10" fillId="0" borderId="0">
      <alignment horizontal="left" wrapText="1"/>
    </xf>
    <xf numFmtId="164" fontId="10" fillId="0" borderId="0">
      <alignment horizontal="left" wrapText="1"/>
    </xf>
    <xf numFmtId="164" fontId="10" fillId="0" borderId="0">
      <alignment horizontal="left" wrapText="1"/>
    </xf>
    <xf numFmtId="164" fontId="10" fillId="0" borderId="0">
      <alignment horizontal="left" wrapText="1"/>
    </xf>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4" fillId="20"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4" fillId="2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3" fillId="25"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3" fillId="19" borderId="0" applyNumberFormat="0" applyBorder="0" applyAlignment="0" applyProtection="0"/>
    <xf numFmtId="0" fontId="13" fillId="26"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167" fontId="10" fillId="28" borderId="6">
      <alignment horizontal="center" vertical="center"/>
    </xf>
    <xf numFmtId="9" fontId="15" fillId="0" borderId="0" applyNumberFormat="0"/>
    <xf numFmtId="0" fontId="16" fillId="3" borderId="0" applyNumberFormat="0" applyBorder="0" applyAlignment="0" applyProtection="0"/>
    <xf numFmtId="0" fontId="17" fillId="29" borderId="7" applyNumberFormat="0" applyAlignment="0" applyProtection="0"/>
    <xf numFmtId="0" fontId="18" fillId="30" borderId="8" applyNumberFormat="0" applyAlignment="0" applyProtection="0"/>
    <xf numFmtId="37" fontId="19" fillId="0" borderId="0"/>
    <xf numFmtId="168" fontId="19" fillId="0" borderId="0"/>
    <xf numFmtId="43" fontId="10" fillId="0" borderId="0" applyFont="0" applyFill="0" applyBorder="0" applyAlignment="0" applyProtection="0"/>
    <xf numFmtId="43" fontId="10" fillId="0" borderId="0" applyFont="0" applyFill="0" applyBorder="0" applyAlignment="0" applyProtection="0"/>
    <xf numFmtId="169" fontId="19" fillId="0" borderId="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6" fontId="20" fillId="0" borderId="0">
      <protection locked="0"/>
    </xf>
    <xf numFmtId="0" fontId="21"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2" fillId="0" borderId="0" applyNumberFormat="0" applyFill="0" applyBorder="0" applyAlignment="0" applyProtection="0"/>
    <xf numFmtId="170" fontId="10" fillId="0" borderId="0">
      <protection locked="0"/>
    </xf>
    <xf numFmtId="0" fontId="23" fillId="4" borderId="0" applyNumberFormat="0" applyBorder="0" applyAlignment="0" applyProtection="0"/>
    <xf numFmtId="38" fontId="24" fillId="29" borderId="0" applyNumberFormat="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10" applyNumberFormat="0" applyFill="0" applyAlignment="0" applyProtection="0"/>
    <xf numFmtId="0" fontId="28" fillId="0" borderId="11" applyNumberFormat="0" applyFill="0" applyAlignment="0" applyProtection="0"/>
    <xf numFmtId="0" fontId="28" fillId="0" borderId="0" applyNumberFormat="0" applyFill="0" applyBorder="0" applyAlignment="0" applyProtection="0"/>
    <xf numFmtId="171" fontId="10" fillId="0" borderId="0">
      <protection locked="0"/>
    </xf>
    <xf numFmtId="171" fontId="10" fillId="0" borderId="0">
      <protection locked="0"/>
    </xf>
    <xf numFmtId="171" fontId="10" fillId="0" borderId="0">
      <protection locked="0"/>
    </xf>
    <xf numFmtId="171" fontId="10" fillId="0" borderId="0">
      <protection locked="0"/>
    </xf>
    <xf numFmtId="171" fontId="10" fillId="0" borderId="0">
      <protection locked="0"/>
    </xf>
    <xf numFmtId="0" fontId="29" fillId="0" borderId="12" applyNumberFormat="0" applyFill="0" applyAlignment="0" applyProtection="0"/>
    <xf numFmtId="10" fontId="24" fillId="34" borderId="2" applyNumberFormat="0" applyBorder="0" applyAlignment="0" applyProtection="0"/>
    <xf numFmtId="0" fontId="30" fillId="7" borderId="7" applyNumberFormat="0" applyAlignment="0" applyProtection="0"/>
    <xf numFmtId="0" fontId="30" fillId="7" borderId="7" applyNumberFormat="0" applyAlignment="0" applyProtection="0"/>
    <xf numFmtId="0" fontId="31" fillId="0" borderId="13" applyNumberFormat="0" applyFill="0" applyAlignment="0" applyProtection="0"/>
    <xf numFmtId="0" fontId="32" fillId="35" borderId="0" applyNumberFormat="0" applyBorder="0" applyAlignment="0" applyProtection="0"/>
    <xf numFmtId="37" fontId="33" fillId="0" borderId="0"/>
    <xf numFmtId="172" fontId="3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34" borderId="14" applyNumberFormat="0" applyFont="0" applyAlignment="0" applyProtection="0"/>
    <xf numFmtId="0" fontId="10" fillId="34" borderId="14" applyNumberFormat="0" applyFont="0" applyAlignment="0" applyProtection="0"/>
    <xf numFmtId="0" fontId="35" fillId="29" borderId="15" applyNumberFormat="0" applyAlignment="0" applyProtection="0"/>
    <xf numFmtId="173" fontId="19" fillId="0" borderId="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6" fillId="0" borderId="0" applyNumberFormat="0" applyFont="0" applyFill="0" applyBorder="0" applyAlignment="0" applyProtection="0">
      <alignment horizontal="left"/>
    </xf>
    <xf numFmtId="0" fontId="37" fillId="0" borderId="0"/>
    <xf numFmtId="0" fontId="38" fillId="0" borderId="0" applyNumberFormat="0" applyFill="0" applyBorder="0" applyAlignment="0" applyProtection="0"/>
    <xf numFmtId="0" fontId="39" fillId="0" borderId="0" applyNumberFormat="0" applyFill="0" applyBorder="0" applyAlignment="0" applyProtection="0"/>
    <xf numFmtId="0" fontId="24" fillId="0" borderId="0" applyNumberFormat="0" applyFill="0" applyBorder="0" applyProtection="0">
      <alignment horizontal="left" vertical="top" wrapText="1"/>
    </xf>
    <xf numFmtId="3" fontId="24" fillId="0" borderId="0" applyFill="0" applyBorder="0" applyProtection="0">
      <alignment horizontal="right" vertical="top" wrapText="1"/>
    </xf>
    <xf numFmtId="40" fontId="40" fillId="0" borderId="0"/>
    <xf numFmtId="0" fontId="41" fillId="0" borderId="0" applyNumberFormat="0" applyFill="0" applyBorder="0" applyAlignment="0" applyProtection="0"/>
    <xf numFmtId="0" fontId="21" fillId="0" borderId="16" applyNumberFormat="0" applyFill="0" applyAlignment="0" applyProtection="0"/>
    <xf numFmtId="37" fontId="24" fillId="36" borderId="0" applyNumberFormat="0" applyBorder="0" applyAlignment="0" applyProtection="0"/>
    <xf numFmtId="37" fontId="24" fillId="0" borderId="0"/>
    <xf numFmtId="0" fontId="24" fillId="37" borderId="0" applyNumberFormat="0" applyBorder="0" applyAlignment="0" applyProtection="0"/>
    <xf numFmtId="3" fontId="42" fillId="0" borderId="12" applyProtection="0"/>
    <xf numFmtId="0" fontId="6" fillId="0" borderId="0"/>
    <xf numFmtId="43" fontId="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1" fillId="0" borderId="17" applyNumberFormat="0" applyAlignment="0" applyProtection="0">
      <alignment horizontal="left" vertical="center"/>
    </xf>
    <xf numFmtId="0" fontId="11" fillId="0" borderId="3">
      <alignment horizontal="left" vertical="center"/>
    </xf>
    <xf numFmtId="15" fontId="36" fillId="0" borderId="0" applyFont="0" applyFill="0" applyBorder="0" applyAlignment="0" applyProtection="0"/>
    <xf numFmtId="4" fontId="36" fillId="0" borderId="0" applyFont="0" applyFill="0" applyBorder="0" applyAlignment="0" applyProtection="0"/>
    <xf numFmtId="0" fontId="44" fillId="0" borderId="1">
      <alignment horizontal="center"/>
    </xf>
    <xf numFmtId="3" fontId="36" fillId="0" borderId="0" applyFont="0" applyFill="0" applyBorder="0" applyAlignment="0" applyProtection="0"/>
    <xf numFmtId="0" fontId="36" fillId="38" borderId="0" applyNumberFormat="0" applyFont="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cellStyleXfs>
  <cellXfs count="232">
    <xf numFmtId="0" fontId="0" fillId="0" borderId="0" xfId="0"/>
    <xf numFmtId="0" fontId="10" fillId="0" borderId="0" xfId="0" applyFont="1"/>
    <xf numFmtId="0" fontId="0" fillId="0" borderId="0" xfId="0"/>
    <xf numFmtId="166" fontId="0" fillId="0" borderId="0" xfId="0" applyNumberFormat="1"/>
    <xf numFmtId="3" fontId="0" fillId="0" borderId="0" xfId="0" applyNumberFormat="1"/>
    <xf numFmtId="174" fontId="0" fillId="0" borderId="0" xfId="0" applyNumberFormat="1"/>
    <xf numFmtId="0" fontId="45" fillId="0" borderId="0" xfId="0" applyFont="1" applyFill="1" applyBorder="1" applyAlignment="1">
      <alignment vertical="center"/>
    </xf>
    <xf numFmtId="0" fontId="46" fillId="0" borderId="0" xfId="0" applyFont="1"/>
    <xf numFmtId="0" fontId="46" fillId="40" borderId="20" xfId="0" applyFont="1" applyFill="1" applyBorder="1"/>
    <xf numFmtId="0" fontId="45" fillId="40" borderId="21" xfId="0" applyFont="1" applyFill="1" applyBorder="1"/>
    <xf numFmtId="0" fontId="46" fillId="40" borderId="21" xfId="0" applyFont="1" applyFill="1" applyBorder="1"/>
    <xf numFmtId="0" fontId="46" fillId="40" borderId="22" xfId="0" applyFont="1" applyFill="1" applyBorder="1"/>
    <xf numFmtId="0" fontId="46" fillId="0" borderId="23" xfId="0" applyFont="1" applyBorder="1"/>
    <xf numFmtId="0" fontId="46" fillId="0" borderId="24" xfId="0" applyFont="1" applyBorder="1" applyAlignment="1">
      <alignment wrapText="1"/>
    </xf>
    <xf numFmtId="0" fontId="46" fillId="0" borderId="0" xfId="0" applyFont="1" applyAlignment="1">
      <alignment wrapText="1"/>
    </xf>
    <xf numFmtId="0" fontId="46" fillId="0" borderId="25" xfId="0" applyFont="1" applyBorder="1"/>
    <xf numFmtId="0" fontId="46" fillId="0" borderId="26" xfId="0" applyFont="1" applyBorder="1" applyAlignment="1">
      <alignment wrapText="1"/>
    </xf>
    <xf numFmtId="0" fontId="46" fillId="0" borderId="0" xfId="0" applyFont="1" applyBorder="1"/>
    <xf numFmtId="0" fontId="47" fillId="0" borderId="0" xfId="0" applyFont="1" applyBorder="1"/>
    <xf numFmtId="0" fontId="46" fillId="0" borderId="24" xfId="0" applyFont="1" applyBorder="1"/>
    <xf numFmtId="8" fontId="45" fillId="0" borderId="0" xfId="0" applyNumberFormat="1" applyFont="1" applyBorder="1" applyAlignment="1">
      <alignment horizontal="right"/>
    </xf>
    <xf numFmtId="0" fontId="45" fillId="0" borderId="0" xfId="0" applyFont="1" applyBorder="1"/>
    <xf numFmtId="0" fontId="46" fillId="0" borderId="0" xfId="0" applyFont="1" applyBorder="1" applyAlignment="1">
      <alignment horizontal="right"/>
    </xf>
    <xf numFmtId="0" fontId="47" fillId="0" borderId="0" xfId="0" applyFont="1" applyBorder="1" applyAlignment="1">
      <alignment horizontal="left"/>
    </xf>
    <xf numFmtId="0" fontId="46" fillId="0" borderId="0" xfId="0" applyFont="1" applyBorder="1" applyAlignment="1">
      <alignment horizontal="left"/>
    </xf>
    <xf numFmtId="3" fontId="45" fillId="0" borderId="0" xfId="0" applyNumberFormat="1" applyFont="1" applyBorder="1" applyAlignment="1">
      <alignment horizontal="right" vertical="center"/>
    </xf>
    <xf numFmtId="0" fontId="46" fillId="0" borderId="0" xfId="0" applyFont="1" applyBorder="1" applyAlignment="1">
      <alignment horizontal="left" wrapText="1"/>
    </xf>
    <xf numFmtId="0" fontId="46" fillId="40" borderId="21" xfId="0" applyFont="1" applyFill="1" applyBorder="1" applyAlignment="1">
      <alignment horizontal="left" wrapText="1"/>
    </xf>
    <xf numFmtId="0" fontId="46" fillId="40" borderId="22" xfId="0" applyFont="1" applyFill="1" applyBorder="1" applyAlignment="1">
      <alignment wrapText="1"/>
    </xf>
    <xf numFmtId="0" fontId="45" fillId="0" borderId="2" xfId="0" applyFont="1" applyBorder="1" applyAlignment="1">
      <alignment horizontal="center" vertical="center" wrapText="1"/>
    </xf>
    <xf numFmtId="3" fontId="46" fillId="0" borderId="2" xfId="0" applyNumberFormat="1" applyFont="1" applyBorder="1" applyAlignment="1">
      <alignment horizontal="center" vertical="center"/>
    </xf>
    <xf numFmtId="166" fontId="46" fillId="0" borderId="2" xfId="0" applyNumberFormat="1" applyFont="1" applyBorder="1" applyAlignment="1">
      <alignment horizontal="center" vertical="center"/>
    </xf>
    <xf numFmtId="0" fontId="46" fillId="0" borderId="1" xfId="0" applyFont="1" applyBorder="1" applyAlignment="1">
      <alignment horizontal="left" wrapText="1"/>
    </xf>
    <xf numFmtId="0" fontId="46" fillId="0" borderId="0" xfId="0" applyFont="1" applyAlignment="1">
      <alignment horizontal="left" wrapText="1"/>
    </xf>
    <xf numFmtId="0" fontId="45" fillId="40" borderId="21" xfId="0" applyFont="1" applyFill="1" applyBorder="1" applyAlignment="1">
      <alignment horizontal="left"/>
    </xf>
    <xf numFmtId="3" fontId="45" fillId="40" borderId="21" xfId="0" applyNumberFormat="1" applyFont="1" applyFill="1" applyBorder="1" applyAlignment="1">
      <alignment horizontal="center" vertical="center"/>
    </xf>
    <xf numFmtId="0" fontId="47" fillId="0" borderId="1" xfId="0" applyFont="1" applyBorder="1" applyAlignment="1">
      <alignment horizontal="left"/>
    </xf>
    <xf numFmtId="0" fontId="46" fillId="0" borderId="1" xfId="0" applyFont="1" applyBorder="1"/>
    <xf numFmtId="0" fontId="46" fillId="0" borderId="26" xfId="0" applyFont="1" applyBorder="1"/>
    <xf numFmtId="0" fontId="47" fillId="0" borderId="0" xfId="0" applyFont="1" applyAlignment="1">
      <alignment horizontal="left"/>
    </xf>
    <xf numFmtId="0" fontId="45" fillId="0" borderId="0" xfId="0" applyFont="1" applyBorder="1" applyAlignment="1">
      <alignment horizontal="left"/>
    </xf>
    <xf numFmtId="3" fontId="45" fillId="0" borderId="0" xfId="0" applyNumberFormat="1" applyFont="1" applyBorder="1"/>
    <xf numFmtId="0" fontId="45" fillId="0" borderId="1" xfId="0" applyFont="1" applyBorder="1" applyAlignment="1">
      <alignment horizontal="left"/>
    </xf>
    <xf numFmtId="166" fontId="45" fillId="0" borderId="1" xfId="0" applyNumberFormat="1" applyFont="1" applyBorder="1"/>
    <xf numFmtId="0" fontId="46" fillId="0" borderId="0" xfId="0" applyFont="1" applyBorder="1" applyAlignment="1">
      <alignment horizontal="left" wrapText="1"/>
    </xf>
    <xf numFmtId="0" fontId="46" fillId="0" borderId="1" xfId="0" applyFont="1" applyBorder="1" applyAlignment="1">
      <alignment horizontal="left" wrapText="1"/>
    </xf>
    <xf numFmtId="0" fontId="46" fillId="0" borderId="0" xfId="0" applyFont="1" applyBorder="1" applyAlignment="1">
      <alignment horizontal="left" wrapText="1"/>
    </xf>
    <xf numFmtId="0" fontId="46" fillId="0" borderId="1" xfId="0" applyFont="1" applyBorder="1" applyAlignment="1">
      <alignment horizontal="left" wrapText="1"/>
    </xf>
    <xf numFmtId="3" fontId="0" fillId="0" borderId="2" xfId="0" applyNumberFormat="1" applyBorder="1"/>
    <xf numFmtId="0" fontId="0" fillId="40" borderId="18" xfId="0" applyFill="1" applyBorder="1"/>
    <xf numFmtId="0" fontId="45" fillId="40" borderId="35" xfId="0" applyFont="1" applyFill="1" applyBorder="1" applyAlignment="1">
      <alignment horizontal="center" vertical="center" wrapText="1"/>
    </xf>
    <xf numFmtId="0" fontId="45" fillId="40" borderId="36" xfId="0" applyFont="1" applyFill="1" applyBorder="1" applyAlignment="1">
      <alignment horizontal="center" vertical="center" wrapText="1"/>
    </xf>
    <xf numFmtId="0" fontId="0" fillId="0" borderId="37" xfId="0" applyBorder="1"/>
    <xf numFmtId="3" fontId="0" fillId="0" borderId="38" xfId="0" applyNumberFormat="1" applyBorder="1"/>
    <xf numFmtId="3" fontId="0" fillId="0" borderId="39" xfId="0" applyNumberFormat="1" applyBorder="1"/>
    <xf numFmtId="0" fontId="0" fillId="0" borderId="40" xfId="0" applyBorder="1"/>
    <xf numFmtId="3" fontId="0" fillId="0" borderId="41" xfId="0" applyNumberFormat="1" applyBorder="1"/>
    <xf numFmtId="0" fontId="12" fillId="0" borderId="42" xfId="0" applyFont="1" applyBorder="1" applyAlignment="1">
      <alignment horizontal="center"/>
    </xf>
    <xf numFmtId="3" fontId="12" fillId="0" borderId="43" xfId="0" applyNumberFormat="1" applyFont="1" applyBorder="1"/>
    <xf numFmtId="3" fontId="12" fillId="0" borderId="44" xfId="0" applyNumberFormat="1" applyFont="1" applyBorder="1"/>
    <xf numFmtId="0" fontId="0" fillId="0" borderId="45" xfId="0" applyBorder="1"/>
    <xf numFmtId="3" fontId="0" fillId="0" borderId="34" xfId="0" applyNumberFormat="1" applyBorder="1"/>
    <xf numFmtId="3" fontId="0" fillId="0" borderId="46" xfId="0" applyNumberFormat="1" applyBorder="1"/>
    <xf numFmtId="0" fontId="12" fillId="0" borderId="37" xfId="0" applyFont="1" applyBorder="1" applyAlignment="1">
      <alignment horizontal="center"/>
    </xf>
    <xf numFmtId="3" fontId="12" fillId="0" borderId="38" xfId="0" applyNumberFormat="1" applyFont="1" applyBorder="1"/>
    <xf numFmtId="3" fontId="12" fillId="0" borderId="39" xfId="0" applyNumberFormat="1" applyFont="1" applyBorder="1"/>
    <xf numFmtId="0" fontId="5" fillId="0" borderId="0" xfId="0" applyFont="1" applyBorder="1" applyAlignment="1">
      <alignment wrapText="1"/>
    </xf>
    <xf numFmtId="0" fontId="46" fillId="0" borderId="0" xfId="0" applyFont="1" applyBorder="1" applyAlignment="1">
      <alignment wrapText="1"/>
    </xf>
    <xf numFmtId="0" fontId="46" fillId="0" borderId="1" xfId="0" applyFont="1" applyBorder="1" applyAlignment="1">
      <alignment wrapText="1"/>
    </xf>
    <xf numFmtId="3" fontId="12" fillId="0" borderId="0" xfId="0" applyNumberFormat="1" applyFont="1"/>
    <xf numFmtId="0" fontId="5" fillId="0" borderId="0" xfId="0" applyFont="1" applyBorder="1" applyAlignment="1">
      <alignment horizontal="left" wrapText="1"/>
    </xf>
    <xf numFmtId="0" fontId="47" fillId="0" borderId="0" xfId="0" applyFont="1" applyBorder="1" applyAlignment="1">
      <alignment horizontal="left" wrapText="1"/>
    </xf>
    <xf numFmtId="166" fontId="12" fillId="0" borderId="0" xfId="0" applyNumberFormat="1" applyFont="1"/>
    <xf numFmtId="166" fontId="45" fillId="0" borderId="2" xfId="0" applyNumberFormat="1" applyFont="1" applyBorder="1" applyAlignment="1">
      <alignment horizontal="center" vertical="center"/>
    </xf>
    <xf numFmtId="0" fontId="46" fillId="0" borderId="22" xfId="0" applyFont="1" applyBorder="1" applyAlignment="1">
      <alignment wrapText="1"/>
    </xf>
    <xf numFmtId="0" fontId="0" fillId="0" borderId="0" xfId="0" applyBorder="1" applyAlignment="1">
      <alignment horizontal="center"/>
    </xf>
    <xf numFmtId="3" fontId="12" fillId="0" borderId="0" xfId="0" applyNumberFormat="1" applyFont="1" applyBorder="1"/>
    <xf numFmtId="0" fontId="46" fillId="40" borderId="23" xfId="0" applyFont="1" applyFill="1" applyBorder="1"/>
    <xf numFmtId="0" fontId="5" fillId="0" borderId="1" xfId="0" applyFont="1" applyBorder="1" applyAlignment="1">
      <alignment horizontal="left" wrapText="1"/>
    </xf>
    <xf numFmtId="0" fontId="5" fillId="0" borderId="26" xfId="0" applyFont="1" applyBorder="1" applyAlignment="1">
      <alignment horizontal="left" wrapText="1"/>
    </xf>
    <xf numFmtId="166" fontId="45" fillId="0" borderId="0" xfId="0" applyNumberFormat="1" applyFont="1" applyBorder="1"/>
    <xf numFmtId="0" fontId="46" fillId="0" borderId="0" xfId="0" applyFont="1" applyBorder="1" applyAlignment="1">
      <alignment horizontal="left" wrapText="1"/>
    </xf>
    <xf numFmtId="0" fontId="46" fillId="0" borderId="1" xfId="0" applyFont="1" applyBorder="1" applyAlignment="1">
      <alignment horizontal="left" wrapText="1"/>
    </xf>
    <xf numFmtId="0" fontId="4" fillId="0" borderId="26" xfId="0" applyFont="1" applyBorder="1" applyAlignment="1">
      <alignment wrapText="1"/>
    </xf>
    <xf numFmtId="0" fontId="46" fillId="0" borderId="0" xfId="0" applyFont="1" applyBorder="1" applyAlignment="1">
      <alignment horizontal="left" wrapText="1"/>
    </xf>
    <xf numFmtId="0" fontId="46" fillId="0" borderId="1" xfId="0" applyFont="1" applyBorder="1" applyAlignment="1">
      <alignment horizontal="left" wrapText="1"/>
    </xf>
    <xf numFmtId="0" fontId="46" fillId="0" borderId="2" xfId="0" applyFont="1" applyBorder="1"/>
    <xf numFmtId="0" fontId="45" fillId="0" borderId="2" xfId="0" applyFont="1" applyBorder="1" applyAlignment="1">
      <alignment horizontal="center"/>
    </xf>
    <xf numFmtId="3" fontId="46" fillId="0" borderId="2" xfId="0" applyNumberFormat="1" applyFont="1" applyBorder="1"/>
    <xf numFmtId="3" fontId="46" fillId="0" borderId="2" xfId="0" applyNumberFormat="1" applyFont="1" applyBorder="1" applyAlignment="1">
      <alignment horizontal="right"/>
    </xf>
    <xf numFmtId="0" fontId="46" fillId="0" borderId="2" xfId="0" applyFont="1" applyBorder="1" applyAlignment="1">
      <alignment horizontal="left"/>
    </xf>
    <xf numFmtId="0" fontId="3" fillId="0" borderId="2" xfId="0" applyFont="1" applyBorder="1" applyAlignment="1">
      <alignment horizontal="right"/>
    </xf>
    <xf numFmtId="174" fontId="45" fillId="0" borderId="0" xfId="0" applyNumberFormat="1" applyFont="1" applyBorder="1" applyAlignment="1">
      <alignment wrapText="1"/>
    </xf>
    <xf numFmtId="0" fontId="2" fillId="0" borderId="0" xfId="0" applyFont="1" applyBorder="1" applyAlignment="1">
      <alignment wrapText="1"/>
    </xf>
    <xf numFmtId="166" fontId="46" fillId="0" borderId="2" xfId="0" applyNumberFormat="1" applyFont="1" applyBorder="1" applyAlignment="1">
      <alignment horizontal="center" wrapText="1"/>
    </xf>
    <xf numFmtId="166" fontId="45" fillId="0" borderId="2" xfId="0" applyNumberFormat="1" applyFont="1" applyBorder="1" applyAlignment="1">
      <alignment horizontal="center" wrapText="1"/>
    </xf>
    <xf numFmtId="0" fontId="2" fillId="0" borderId="1" xfId="0" applyFont="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horizontal="right" vertical="center" wrapText="1"/>
    </xf>
    <xf numFmtId="0" fontId="2" fillId="0" borderId="0" xfId="0" applyFont="1" applyBorder="1" applyAlignment="1">
      <alignment horizontal="right" vertical="center" wrapText="1"/>
    </xf>
    <xf numFmtId="166" fontId="46" fillId="0" borderId="0" xfId="0" applyNumberFormat="1" applyFont="1" applyBorder="1" applyAlignment="1">
      <alignment horizontal="center" vertical="center"/>
    </xf>
    <xf numFmtId="0" fontId="2" fillId="0" borderId="2" xfId="0" applyFont="1" applyBorder="1" applyAlignment="1">
      <alignment horizontal="right"/>
    </xf>
    <xf numFmtId="0" fontId="2" fillId="0" borderId="0" xfId="0" applyFont="1" applyBorder="1" applyAlignment="1">
      <alignment horizontal="left"/>
    </xf>
    <xf numFmtId="0" fontId="47" fillId="0" borderId="0" xfId="0" applyFont="1" applyBorder="1" applyAlignment="1">
      <alignment wrapText="1"/>
    </xf>
    <xf numFmtId="0" fontId="2" fillId="0" borderId="0" xfId="0" applyFont="1" applyBorder="1" applyAlignment="1">
      <alignment horizontal="left" vertical="center" wrapText="1"/>
    </xf>
    <xf numFmtId="166" fontId="45" fillId="0" borderId="0" xfId="0" applyNumberFormat="1" applyFont="1" applyBorder="1" applyAlignment="1">
      <alignment horizontal="center" vertical="center"/>
    </xf>
    <xf numFmtId="174" fontId="46" fillId="0" borderId="2" xfId="0" applyNumberFormat="1" applyFont="1" applyBorder="1" applyAlignment="1">
      <alignment horizontal="center" wrapText="1"/>
    </xf>
    <xf numFmtId="0" fontId="0" fillId="0" borderId="0" xfId="0" applyBorder="1"/>
    <xf numFmtId="0" fontId="0" fillId="0" borderId="2" xfId="0" applyBorder="1"/>
    <xf numFmtId="0" fontId="12" fillId="0" borderId="2" xfId="0" applyFont="1" applyBorder="1" applyAlignment="1">
      <alignment horizontal="center"/>
    </xf>
    <xf numFmtId="0" fontId="10" fillId="0" borderId="2" xfId="0" applyFont="1" applyBorder="1" applyAlignment="1">
      <alignment horizontal="right" wrapText="1"/>
    </xf>
    <xf numFmtId="166" fontId="0" fillId="0" borderId="2" xfId="0" applyNumberFormat="1" applyBorder="1"/>
    <xf numFmtId="166" fontId="45" fillId="0" borderId="0" xfId="0" applyNumberFormat="1" applyFont="1" applyBorder="1" applyAlignment="1">
      <alignment horizontal="right" vertical="center"/>
    </xf>
    <xf numFmtId="0" fontId="0" fillId="0" borderId="23" xfId="0" applyBorder="1"/>
    <xf numFmtId="0" fontId="0" fillId="0" borderId="24" xfId="0" applyBorder="1"/>
    <xf numFmtId="0" fontId="10" fillId="0" borderId="0" xfId="0" applyFont="1" applyBorder="1"/>
    <xf numFmtId="166" fontId="12" fillId="0" borderId="0" xfId="0" applyNumberFormat="1" applyFont="1" applyBorder="1"/>
    <xf numFmtId="0" fontId="0" fillId="0" borderId="25" xfId="0" applyBorder="1"/>
    <xf numFmtId="0" fontId="0" fillId="0" borderId="1" xfId="0" applyBorder="1"/>
    <xf numFmtId="0" fontId="0" fillId="0" borderId="26" xfId="0" applyBorder="1"/>
    <xf numFmtId="3" fontId="0" fillId="40" borderId="2" xfId="0" applyNumberFormat="1" applyFill="1" applyBorder="1"/>
    <xf numFmtId="0" fontId="10" fillId="43" borderId="2" xfId="0" applyFont="1" applyFill="1" applyBorder="1" applyAlignment="1">
      <alignment horizontal="right"/>
    </xf>
    <xf numFmtId="3" fontId="0" fillId="43" borderId="2" xfId="0" applyNumberFormat="1" applyFill="1" applyBorder="1"/>
    <xf numFmtId="0" fontId="10" fillId="40" borderId="2" xfId="0" applyFont="1" applyFill="1" applyBorder="1" applyAlignment="1">
      <alignment horizontal="right" wrapText="1"/>
    </xf>
    <xf numFmtId="176" fontId="46" fillId="0" borderId="2" xfId="0" applyNumberFormat="1" applyFont="1" applyBorder="1" applyAlignment="1">
      <alignment horizontal="center" vertical="center"/>
    </xf>
    <xf numFmtId="3" fontId="46" fillId="0" borderId="0" xfId="0" applyNumberFormat="1" applyFont="1" applyBorder="1" applyAlignment="1">
      <alignment horizontal="center" wrapText="1"/>
    </xf>
    <xf numFmtId="0" fontId="2" fillId="0" borderId="0" xfId="0" applyFont="1" applyBorder="1" applyAlignment="1">
      <alignment horizontal="left" wrapText="1"/>
    </xf>
    <xf numFmtId="3" fontId="46" fillId="0" borderId="0" xfId="0" applyNumberFormat="1" applyFont="1" applyBorder="1" applyAlignment="1">
      <alignment horizontal="center"/>
    </xf>
    <xf numFmtId="174" fontId="45" fillId="0" borderId="0" xfId="0" applyNumberFormat="1" applyFont="1" applyBorder="1" applyAlignment="1">
      <alignment horizontal="center"/>
    </xf>
    <xf numFmtId="0" fontId="0" fillId="0" borderId="24" xfId="0" applyBorder="1" applyAlignment="1">
      <alignment wrapText="1"/>
    </xf>
    <xf numFmtId="0" fontId="8" fillId="0" borderId="0" xfId="0" applyFont="1"/>
    <xf numFmtId="0" fontId="46" fillId="0" borderId="0" xfId="0" applyFont="1" applyBorder="1" applyAlignment="1">
      <alignment horizontal="left" wrapText="1"/>
    </xf>
    <xf numFmtId="0" fontId="45" fillId="0" borderId="1" xfId="0" applyFont="1" applyBorder="1" applyAlignment="1">
      <alignment horizontal="left" wrapText="1"/>
    </xf>
    <xf numFmtId="0" fontId="1" fillId="0" borderId="2" xfId="0" applyFont="1" applyBorder="1" applyAlignment="1">
      <alignment horizontal="center" vertical="center" wrapText="1"/>
    </xf>
    <xf numFmtId="0" fontId="45" fillId="0" borderId="2" xfId="0" applyFont="1" applyBorder="1" applyAlignment="1">
      <alignment horizontal="right"/>
    </xf>
    <xf numFmtId="166" fontId="45" fillId="0" borderId="2" xfId="0" applyNumberFormat="1" applyFont="1" applyBorder="1"/>
    <xf numFmtId="166" fontId="45" fillId="0" borderId="2" xfId="0" applyNumberFormat="1" applyFont="1" applyBorder="1" applyAlignment="1">
      <alignment horizontal="right" vertical="center"/>
    </xf>
    <xf numFmtId="174" fontId="46" fillId="0" borderId="2" xfId="0" applyNumberFormat="1" applyFont="1" applyBorder="1" applyAlignment="1">
      <alignment horizontal="center"/>
    </xf>
    <xf numFmtId="166" fontId="45" fillId="0" borderId="1" xfId="0" applyNumberFormat="1" applyFont="1" applyBorder="1" applyAlignment="1">
      <alignment horizontal="center"/>
    </xf>
    <xf numFmtId="0" fontId="2" fillId="0" borderId="1" xfId="0" applyFont="1" applyBorder="1" applyAlignment="1">
      <alignment horizontal="center" vertical="center" wrapText="1"/>
    </xf>
    <xf numFmtId="3" fontId="46" fillId="0" borderId="1" xfId="0" applyNumberFormat="1" applyFont="1" applyBorder="1" applyAlignment="1">
      <alignment horizontal="center" vertical="center"/>
    </xf>
    <xf numFmtId="0" fontId="1" fillId="0" borderId="0" xfId="0" applyFont="1" applyBorder="1" applyAlignment="1">
      <alignment horizontal="left"/>
    </xf>
    <xf numFmtId="166" fontId="45" fillId="0" borderId="0" xfId="0" applyNumberFormat="1" applyFont="1" applyBorder="1" applyAlignment="1">
      <alignment horizontal="center"/>
    </xf>
    <xf numFmtId="0" fontId="46" fillId="0" borderId="1" xfId="0" applyFont="1" applyBorder="1" applyAlignment="1">
      <alignment vertical="center" wrapText="1"/>
    </xf>
    <xf numFmtId="0" fontId="49" fillId="0" borderId="0" xfId="0" applyFont="1"/>
    <xf numFmtId="0" fontId="49" fillId="0" borderId="23" xfId="0" applyFont="1" applyBorder="1"/>
    <xf numFmtId="0" fontId="49" fillId="0" borderId="0" xfId="0" applyFont="1" applyBorder="1"/>
    <xf numFmtId="0" fontId="49" fillId="0" borderId="24" xfId="0" applyFont="1" applyBorder="1"/>
    <xf numFmtId="0" fontId="50" fillId="0" borderId="47" xfId="0" applyFont="1" applyFill="1" applyBorder="1"/>
    <xf numFmtId="0" fontId="50" fillId="0" borderId="5" xfId="0" applyFont="1" applyFill="1" applyBorder="1"/>
    <xf numFmtId="0" fontId="48" fillId="0" borderId="2" xfId="0" applyFont="1" applyFill="1" applyBorder="1" applyAlignment="1">
      <alignment horizontal="center" wrapText="1"/>
    </xf>
    <xf numFmtId="0" fontId="49" fillId="0" borderId="24" xfId="0" applyFont="1" applyFill="1" applyBorder="1"/>
    <xf numFmtId="0" fontId="51" fillId="0" borderId="27" xfId="0" applyFont="1" applyFill="1" applyBorder="1"/>
    <xf numFmtId="0" fontId="50" fillId="0" borderId="28" xfId="0" applyFont="1" applyFill="1" applyBorder="1"/>
    <xf numFmtId="175" fontId="50" fillId="0" borderId="28" xfId="165" applyNumberFormat="1" applyFont="1" applyFill="1" applyBorder="1"/>
    <xf numFmtId="175" fontId="50" fillId="0" borderId="29" xfId="165" applyNumberFormat="1" applyFont="1" applyFill="1" applyBorder="1"/>
    <xf numFmtId="0" fontId="50" fillId="0" borderId="30" xfId="0" applyFont="1" applyFill="1" applyBorder="1"/>
    <xf numFmtId="0" fontId="50" fillId="0" borderId="0" xfId="0" applyFont="1" applyFill="1" applyBorder="1"/>
    <xf numFmtId="5" fontId="50" fillId="0" borderId="0" xfId="165" applyNumberFormat="1" applyFont="1" applyFill="1" applyBorder="1"/>
    <xf numFmtId="5" fontId="50" fillId="0" borderId="31" xfId="165" applyNumberFormat="1" applyFont="1" applyFill="1" applyBorder="1"/>
    <xf numFmtId="0" fontId="51" fillId="0" borderId="32" xfId="0" applyFont="1" applyFill="1" applyBorder="1"/>
    <xf numFmtId="0" fontId="51" fillId="0" borderId="4" xfId="0" applyFont="1" applyFill="1" applyBorder="1"/>
    <xf numFmtId="5" fontId="51" fillId="0" borderId="3" xfId="165" applyNumberFormat="1" applyFont="1" applyFill="1" applyBorder="1"/>
    <xf numFmtId="5" fontId="51" fillId="0" borderId="5" xfId="165" applyNumberFormat="1" applyFont="1" applyFill="1" applyBorder="1"/>
    <xf numFmtId="175" fontId="50" fillId="0" borderId="0" xfId="165" applyNumberFormat="1" applyFont="1" applyFill="1" applyBorder="1"/>
    <xf numFmtId="43" fontId="49" fillId="0" borderId="24" xfId="0" applyNumberFormat="1" applyFont="1" applyFill="1" applyBorder="1"/>
    <xf numFmtId="0" fontId="50" fillId="0" borderId="32" xfId="0" applyFont="1" applyFill="1" applyBorder="1"/>
    <xf numFmtId="0" fontId="50" fillId="0" borderId="4" xfId="0" applyFont="1" applyFill="1" applyBorder="1"/>
    <xf numFmtId="5" fontId="50" fillId="0" borderId="3" xfId="165" applyNumberFormat="1" applyFont="1" applyFill="1" applyBorder="1"/>
    <xf numFmtId="5" fontId="50" fillId="0" borderId="28" xfId="165" applyNumberFormat="1" applyFont="1" applyFill="1" applyBorder="1"/>
    <xf numFmtId="5" fontId="50" fillId="0" borderId="29" xfId="165" applyNumberFormat="1" applyFont="1" applyFill="1" applyBorder="1"/>
    <xf numFmtId="0" fontId="51" fillId="0" borderId="30" xfId="0" applyFont="1" applyFill="1" applyBorder="1"/>
    <xf numFmtId="175" fontId="50" fillId="0" borderId="4" xfId="165" applyNumberFormat="1" applyFont="1" applyFill="1" applyBorder="1"/>
    <xf numFmtId="175" fontId="50" fillId="0" borderId="33" xfId="165" applyNumberFormat="1" applyFont="1" applyFill="1" applyBorder="1"/>
    <xf numFmtId="5" fontId="51" fillId="0" borderId="0" xfId="165" applyNumberFormat="1" applyFont="1" applyFill="1" applyBorder="1"/>
    <xf numFmtId="0" fontId="49" fillId="0" borderId="25" xfId="0" applyFont="1" applyBorder="1"/>
    <xf numFmtId="0" fontId="49" fillId="0" borderId="1" xfId="0" applyFont="1" applyFill="1" applyBorder="1"/>
    <xf numFmtId="0" fontId="49" fillId="0" borderId="26" xfId="0" applyFont="1" applyFill="1" applyBorder="1"/>
    <xf numFmtId="43" fontId="49" fillId="0" borderId="0" xfId="0" applyNumberFormat="1" applyFont="1"/>
    <xf numFmtId="0" fontId="52" fillId="0" borderId="0" xfId="0" applyFont="1"/>
    <xf numFmtId="0" fontId="45" fillId="39" borderId="18" xfId="0" applyFont="1" applyFill="1" applyBorder="1" applyAlignment="1">
      <alignment horizontal="center" vertical="center"/>
    </xf>
    <xf numFmtId="0" fontId="45" fillId="39" borderId="17" xfId="0" applyFont="1" applyFill="1" applyBorder="1" applyAlignment="1">
      <alignment horizontal="center" vertical="center"/>
    </xf>
    <xf numFmtId="0" fontId="45" fillId="39" borderId="19" xfId="0" applyFont="1" applyFill="1" applyBorder="1" applyAlignment="1">
      <alignment horizontal="center" vertical="center"/>
    </xf>
    <xf numFmtId="0" fontId="2" fillId="0" borderId="0" xfId="0" applyFont="1" applyBorder="1" applyAlignment="1">
      <alignment horizontal="center" wrapText="1"/>
    </xf>
    <xf numFmtId="0" fontId="46" fillId="0" borderId="0" xfId="0" applyFont="1" applyBorder="1" applyAlignment="1">
      <alignment horizontal="center" wrapText="1"/>
    </xf>
    <xf numFmtId="0" fontId="47" fillId="0" borderId="0" xfId="0" applyFont="1" applyBorder="1" applyAlignment="1">
      <alignment horizontal="left" wrapText="1"/>
    </xf>
    <xf numFmtId="0" fontId="5" fillId="0" borderId="0" xfId="0" applyFont="1" applyBorder="1" applyAlignment="1">
      <alignment horizontal="left" wrapText="1"/>
    </xf>
    <xf numFmtId="0" fontId="45" fillId="0" borderId="0" xfId="0" applyFont="1" applyBorder="1" applyAlignment="1">
      <alignment horizontal="left" wrapText="1"/>
    </xf>
    <xf numFmtId="0" fontId="0" fillId="0" borderId="0" xfId="0" applyAlignment="1"/>
    <xf numFmtId="0" fontId="45" fillId="41" borderId="47" xfId="0"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45" fillId="41" borderId="3" xfId="0" applyFont="1" applyFill="1" applyBorder="1" applyAlignment="1">
      <alignment horizontal="center" vertical="center" wrapText="1"/>
    </xf>
    <xf numFmtId="0" fontId="45" fillId="41" borderId="5" xfId="0" applyFont="1" applyFill="1" applyBorder="1" applyAlignment="1">
      <alignment horizontal="center" vertical="center" wrapText="1"/>
    </xf>
    <xf numFmtId="0" fontId="2" fillId="0" borderId="0" xfId="0" applyFont="1" applyBorder="1" applyAlignment="1">
      <alignment horizontal="left" wrapText="1"/>
    </xf>
    <xf numFmtId="0" fontId="5" fillId="0" borderId="24" xfId="0" applyFont="1" applyBorder="1" applyAlignment="1">
      <alignment horizontal="left" wrapText="1"/>
    </xf>
    <xf numFmtId="0" fontId="5" fillId="0" borderId="1" xfId="0" applyFont="1" applyBorder="1" applyAlignment="1">
      <alignment horizontal="left" wrapText="1"/>
    </xf>
    <xf numFmtId="0" fontId="5" fillId="0" borderId="26" xfId="0" applyFont="1" applyBorder="1" applyAlignment="1">
      <alignment horizontal="left" wrapText="1"/>
    </xf>
    <xf numFmtId="0" fontId="46" fillId="0" borderId="24" xfId="0" applyFont="1" applyBorder="1" applyAlignment="1">
      <alignment horizontal="center"/>
    </xf>
    <xf numFmtId="0" fontId="45" fillId="40" borderId="21" xfId="0" applyFont="1" applyFill="1" applyBorder="1" applyAlignment="1">
      <alignment horizontal="center" wrapText="1"/>
    </xf>
    <xf numFmtId="0" fontId="45" fillId="40" borderId="0" xfId="0" applyFont="1" applyFill="1" applyBorder="1" applyAlignment="1">
      <alignment horizontal="center" wrapText="1"/>
    </xf>
    <xf numFmtId="0" fontId="52" fillId="0" borderId="0" xfId="0" applyFont="1" applyAlignment="1">
      <alignment vertical="center" wrapText="1"/>
    </xf>
    <xf numFmtId="0" fontId="8" fillId="0" borderId="0" xfId="0" applyFont="1" applyAlignment="1">
      <alignment wrapText="1"/>
    </xf>
    <xf numFmtId="0" fontId="1" fillId="0" borderId="0" xfId="0" applyFont="1" applyBorder="1" applyAlignment="1">
      <alignment horizontal="left" wrapText="1"/>
    </xf>
    <xf numFmtId="166" fontId="45" fillId="0" borderId="47" xfId="0" applyNumberFormat="1" applyFont="1" applyBorder="1" applyAlignment="1">
      <alignment horizontal="center" vertical="center"/>
    </xf>
    <xf numFmtId="166" fontId="45" fillId="0" borderId="5" xfId="0" applyNumberFormat="1" applyFont="1" applyBorder="1" applyAlignment="1">
      <alignment horizontal="center" vertical="center"/>
    </xf>
    <xf numFmtId="0" fontId="45" fillId="41" borderId="2" xfId="0" applyFont="1" applyFill="1" applyBorder="1" applyAlignment="1">
      <alignment horizontal="center" vertical="center"/>
    </xf>
    <xf numFmtId="0" fontId="45" fillId="0" borderId="47" xfId="0" applyFont="1" applyBorder="1" applyAlignment="1">
      <alignment horizontal="center" vertical="center" wrapText="1"/>
    </xf>
    <xf numFmtId="0" fontId="45" fillId="0" borderId="5" xfId="0" applyFont="1" applyBorder="1" applyAlignment="1">
      <alignment horizontal="center" vertical="center" wrapText="1"/>
    </xf>
    <xf numFmtId="166" fontId="46" fillId="0" borderId="47" xfId="0" applyNumberFormat="1" applyFont="1" applyBorder="1" applyAlignment="1">
      <alignment horizontal="center" vertical="center"/>
    </xf>
    <xf numFmtId="166" fontId="46" fillId="0" borderId="5" xfId="0" applyNumberFormat="1" applyFont="1" applyBorder="1" applyAlignment="1">
      <alignment horizontal="center" vertical="center"/>
    </xf>
    <xf numFmtId="0" fontId="47" fillId="0" borderId="0" xfId="0" applyFont="1" applyBorder="1" applyAlignment="1">
      <alignment horizontal="left" vertical="center" wrapText="1"/>
    </xf>
    <xf numFmtId="0" fontId="46" fillId="0" borderId="2" xfId="0" applyFont="1" applyBorder="1" applyAlignment="1">
      <alignment horizontal="center" wrapText="1"/>
    </xf>
    <xf numFmtId="0" fontId="2" fillId="0" borderId="2" xfId="0" applyFont="1" applyBorder="1" applyAlignment="1">
      <alignment horizontal="center" wrapText="1"/>
    </xf>
    <xf numFmtId="0" fontId="1"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24" xfId="0" applyFont="1" applyBorder="1" applyAlignment="1">
      <alignment horizontal="left" vertical="top" wrapText="1"/>
    </xf>
    <xf numFmtId="0" fontId="1" fillId="0" borderId="1" xfId="0" applyFont="1" applyBorder="1" applyAlignment="1">
      <alignment vertical="top" wrapText="1"/>
    </xf>
    <xf numFmtId="0" fontId="0" fillId="0" borderId="1" xfId="0" applyBorder="1" applyAlignment="1">
      <alignment wrapText="1"/>
    </xf>
    <xf numFmtId="0" fontId="2" fillId="0" borderId="0" xfId="0" applyFont="1" applyBorder="1" applyAlignment="1">
      <alignment horizontal="left" vertical="center" wrapText="1"/>
    </xf>
    <xf numFmtId="0" fontId="45" fillId="42" borderId="2" xfId="0" applyFont="1" applyFill="1" applyBorder="1" applyAlignment="1">
      <alignment horizontal="center"/>
    </xf>
    <xf numFmtId="0" fontId="46" fillId="0" borderId="0" xfId="0" applyFont="1" applyBorder="1" applyAlignment="1">
      <alignment horizontal="left" wrapText="1"/>
    </xf>
    <xf numFmtId="0" fontId="46" fillId="0" borderId="1" xfId="0" applyFont="1" applyBorder="1" applyAlignment="1">
      <alignment horizontal="left" wrapText="1"/>
    </xf>
    <xf numFmtId="0" fontId="1" fillId="0" borderId="47" xfId="0" applyFont="1" applyBorder="1" applyAlignment="1">
      <alignment horizontal="center" vertical="center" wrapText="1"/>
    </xf>
    <xf numFmtId="0" fontId="1" fillId="0" borderId="5" xfId="0" applyFont="1" applyBorder="1" applyAlignment="1">
      <alignment horizontal="center" vertical="center" wrapText="1"/>
    </xf>
    <xf numFmtId="0" fontId="48" fillId="39" borderId="18" xfId="0" applyFont="1" applyFill="1" applyBorder="1" applyAlignment="1">
      <alignment horizontal="center" vertical="center"/>
    </xf>
    <xf numFmtId="0" fontId="48" fillId="39" borderId="17" xfId="0" applyFont="1" applyFill="1" applyBorder="1" applyAlignment="1">
      <alignment horizontal="center" vertical="center"/>
    </xf>
    <xf numFmtId="0" fontId="48" fillId="39" borderId="19" xfId="0" applyFont="1" applyFill="1" applyBorder="1" applyAlignment="1">
      <alignment horizontal="center" vertical="center"/>
    </xf>
    <xf numFmtId="0" fontId="50" fillId="0" borderId="0" xfId="0" applyFont="1" applyFill="1" applyBorder="1" applyAlignment="1">
      <alignment horizontal="right"/>
    </xf>
    <xf numFmtId="0" fontId="2" fillId="0" borderId="2" xfId="0" applyFont="1" applyBorder="1" applyAlignment="1">
      <alignment horizontal="center"/>
    </xf>
    <xf numFmtId="0" fontId="46" fillId="0" borderId="2" xfId="0" applyFont="1" applyBorder="1" applyAlignment="1">
      <alignment horizontal="center"/>
    </xf>
    <xf numFmtId="0" fontId="1" fillId="0" borderId="0" xfId="0" applyFont="1" applyBorder="1" applyAlignment="1">
      <alignment horizontal="left" vertical="center" wrapText="1"/>
    </xf>
  </cellXfs>
  <cellStyles count="168">
    <cellStyle name="_Inputs" xfId="7"/>
    <cellStyle name="_Inputs_AMI_Head_End-0909" xfId="8"/>
    <cellStyle name="_Inputs_Sheet1" xfId="9"/>
    <cellStyle name="_Inputs_SSN-Net-Gear" xfId="10"/>
    <cellStyle name="_Inputs_SSN-Net-Gear_Network-Gear" xfId="11"/>
    <cellStyle name="_Inputs_Tech-Rqmts-Conslidated-Responses-5-0" xfId="12"/>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 20%" xfId="31"/>
    <cellStyle name="Accent1 - 40%" xfId="32"/>
    <cellStyle name="Accent1 - 60%" xfId="33"/>
    <cellStyle name="Accent1 2" xfId="34"/>
    <cellStyle name="Accent1 3" xfId="35"/>
    <cellStyle name="Accent2 - 20%" xfId="36"/>
    <cellStyle name="Accent2 - 40%" xfId="37"/>
    <cellStyle name="Accent2 - 60%" xfId="38"/>
    <cellStyle name="Accent2 2" xfId="39"/>
    <cellStyle name="Accent2 3" xfId="40"/>
    <cellStyle name="Accent3 - 20%" xfId="41"/>
    <cellStyle name="Accent3 - 40%" xfId="42"/>
    <cellStyle name="Accent3 - 60%" xfId="43"/>
    <cellStyle name="Accent3 2" xfId="44"/>
    <cellStyle name="Accent3 3" xfId="45"/>
    <cellStyle name="Accent4 - 20%" xfId="46"/>
    <cellStyle name="Accent4 - 40%" xfId="47"/>
    <cellStyle name="Accent4 - 60%" xfId="48"/>
    <cellStyle name="Accent4 2" xfId="49"/>
    <cellStyle name="Accent4 3" xfId="50"/>
    <cellStyle name="Accent5 - 20%" xfId="51"/>
    <cellStyle name="Accent5 - 40%" xfId="52"/>
    <cellStyle name="Accent5 - 60%" xfId="53"/>
    <cellStyle name="Accent5 2" xfId="54"/>
    <cellStyle name="Accent5 3" xfId="55"/>
    <cellStyle name="Accent6 - 20%" xfId="56"/>
    <cellStyle name="Accent6 - 40%" xfId="57"/>
    <cellStyle name="Accent6 - 60%" xfId="58"/>
    <cellStyle name="Accent6 2" xfId="59"/>
    <cellStyle name="Accent6 3" xfId="60"/>
    <cellStyle name="Actual Date" xfId="61"/>
    <cellStyle name="ASSUMPTION" xfId="62"/>
    <cellStyle name="Bad 2" xfId="63"/>
    <cellStyle name="Calculation 2" xfId="64"/>
    <cellStyle name="Check Cell 2" xfId="65"/>
    <cellStyle name="Comma" xfId="165" builtinId="3"/>
    <cellStyle name="Comma (0)" xfId="66"/>
    <cellStyle name="Comma [1]" xfId="1"/>
    <cellStyle name="Comma [2]" xfId="67"/>
    <cellStyle name="Comma 2" xfId="5"/>
    <cellStyle name="Comma 2 2" xfId="154"/>
    <cellStyle name="Comma 3" xfId="68"/>
    <cellStyle name="Comma 4" xfId="69"/>
    <cellStyle name="Comma 5" xfId="155"/>
    <cellStyle name="Comma 6" xfId="156"/>
    <cellStyle name="Comma 7" xfId="157"/>
    <cellStyle name="Currency (3)" xfId="70"/>
    <cellStyle name="Currency 2" xfId="71"/>
    <cellStyle name="Currency 2 2" xfId="72"/>
    <cellStyle name="Currency 2 3" xfId="73"/>
    <cellStyle name="Currency 3" xfId="74"/>
    <cellStyle name="Currency 4" xfId="75"/>
    <cellStyle name="Currency 5" xfId="76"/>
    <cellStyle name="Date" xfId="77"/>
    <cellStyle name="Emphasis 1" xfId="78"/>
    <cellStyle name="Emphasis 2" xfId="79"/>
    <cellStyle name="Emphasis 3" xfId="80"/>
    <cellStyle name="Explanatory Text 2" xfId="81"/>
    <cellStyle name="Fixed" xfId="82"/>
    <cellStyle name="Good 2" xfId="83"/>
    <cellStyle name="Grey" xfId="84"/>
    <cellStyle name="HEADER" xfId="85"/>
    <cellStyle name="Header1" xfId="158"/>
    <cellStyle name="Header2" xfId="159"/>
    <cellStyle name="Heading 1 2" xfId="86"/>
    <cellStyle name="Heading 2 2" xfId="87"/>
    <cellStyle name="Heading 3 2" xfId="88"/>
    <cellStyle name="Heading 4 2" xfId="89"/>
    <cellStyle name="Heading1" xfId="90"/>
    <cellStyle name="Heading1 1" xfId="91"/>
    <cellStyle name="Heading1 1 1" xfId="92"/>
    <cellStyle name="Heading1 2" xfId="93"/>
    <cellStyle name="Heading2" xfId="94"/>
    <cellStyle name="HIGHLIGHT" xfId="95"/>
    <cellStyle name="Input [yellow]" xfId="96"/>
    <cellStyle name="Input 2" xfId="97"/>
    <cellStyle name="Input 3" xfId="98"/>
    <cellStyle name="Linked Cell 2" xfId="99"/>
    <cellStyle name="Neutral 2" xfId="100"/>
    <cellStyle name="no dec" xfId="101"/>
    <cellStyle name="Normal" xfId="0" builtinId="0"/>
    <cellStyle name="Normal - Style1" xfId="102"/>
    <cellStyle name="Normal 10" xfId="103"/>
    <cellStyle name="Normal 11" xfId="104"/>
    <cellStyle name="Normal 12" xfId="166"/>
    <cellStyle name="Normal 12 11" xfId="105"/>
    <cellStyle name="Normal 12 12" xfId="106"/>
    <cellStyle name="Normal 12 2" xfId="107"/>
    <cellStyle name="Normal 12 3" xfId="108"/>
    <cellStyle name="Normal 12 4" xfId="109"/>
    <cellStyle name="Normal 12 6" xfId="110"/>
    <cellStyle name="Normal 13" xfId="111"/>
    <cellStyle name="Normal 14" xfId="112"/>
    <cellStyle name="Normal 15" xfId="113"/>
    <cellStyle name="Normal 18" xfId="114"/>
    <cellStyle name="Normal 19" xfId="115"/>
    <cellStyle name="Normal 2" xfId="3"/>
    <cellStyle name="Normal 2 2" xfId="116"/>
    <cellStyle name="Normal 2_AMI_Head_End-0909" xfId="117"/>
    <cellStyle name="Normal 21" xfId="118"/>
    <cellStyle name="Normal 22" xfId="119"/>
    <cellStyle name="Normal 23" xfId="120"/>
    <cellStyle name="Normal 24" xfId="121"/>
    <cellStyle name="Normal 3" xfId="4"/>
    <cellStyle name="Normal 3 2" xfId="153"/>
    <cellStyle name="Normal 4" xfId="122"/>
    <cellStyle name="Normal 5" xfId="123"/>
    <cellStyle name="Normal 5 10" xfId="124"/>
    <cellStyle name="Normal 5 5" xfId="125"/>
    <cellStyle name="Normal 5 7" xfId="126"/>
    <cellStyle name="Normal 6" xfId="127"/>
    <cellStyle name="Normal 7" xfId="128"/>
    <cellStyle name="Normal 8" xfId="129"/>
    <cellStyle name="Normal 9" xfId="130"/>
    <cellStyle name="Note 2" xfId="131"/>
    <cellStyle name="Note 3" xfId="132"/>
    <cellStyle name="Output 2" xfId="133"/>
    <cellStyle name="Parens (1)" xfId="134"/>
    <cellStyle name="Percent [2]" xfId="135"/>
    <cellStyle name="Percent 2" xfId="6"/>
    <cellStyle name="Percent 2 2" xfId="136"/>
    <cellStyle name="Percent 3" xfId="137"/>
    <cellStyle name="Percent 4" xfId="138"/>
    <cellStyle name="Percent 5" xfId="139"/>
    <cellStyle name="Percent 6" xfId="167"/>
    <cellStyle name="PSChar" xfId="140"/>
    <cellStyle name="PSDate" xfId="160"/>
    <cellStyle name="PSDec" xfId="161"/>
    <cellStyle name="PSHeading" xfId="162"/>
    <cellStyle name="PSInt" xfId="163"/>
    <cellStyle name="PSSpacer" xfId="164"/>
    <cellStyle name="red" xfId="141"/>
    <cellStyle name="Sheet Title" xfId="142"/>
    <cellStyle name="Style 1" xfId="2"/>
    <cellStyle name="Style 22" xfId="143"/>
    <cellStyle name="Style 28" xfId="144"/>
    <cellStyle name="Style 41" xfId="145"/>
    <cellStyle name="Times New Roman" xfId="146"/>
    <cellStyle name="Title 2" xfId="147"/>
    <cellStyle name="Total 2" xfId="148"/>
    <cellStyle name="Unprot" xfId="149"/>
    <cellStyle name="Unprot$" xfId="150"/>
    <cellStyle name="Unprot_AMI_Head_End-0909" xfId="151"/>
    <cellStyle name="Unprotect" xfId="1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NNT/Profiles/paulk/Personal/01-GRP-57-Appendix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VAD\DRA\TNC%20RATE%202006\TNC%20filing%20schedules%20TYE%206-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GRP/GRP-57/Linked%20Report%20Figur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513596\Local%20Settings\Temporary%20Internet%20Files\OLK8\AEP%20Smart%20Grid%20Business%20Case%20Model%20v1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News/Char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tso423/Documents/GridSMART/Evaluation/Revised%20Energy%20Assumptions%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srvc-terr-west\PSO_DA%20Prioritization%20Schemes_draft_061711_rev1-ron-mo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513596/My%20Documents/AEP/Modern%20Grid%20Business%20Case/Model/GRIDSmart%20Business%20Case%20Model/GRIDSMART%20MODEL/Copy%20of%20GridSmart%20OPCO%20v54%20updated%20D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20and%20Settings\519323\My%20Documents\IT%20Synergy%20Project%20Hunt%20v2.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Startup" Target="DATA/Research%20Reports/FactSet/TCEM%20Industry%20Spreadsheets/Music%20AW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emp/notes7FB054/PSO-AMI-planning-r1.0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e List by date"/>
    </sheetNames>
    <sheetDataSet>
      <sheetData sheetId="0">
        <row r="1">
          <cell r="A1" t="str">
            <v>In-service through June 2000</v>
          </cell>
        </row>
        <row r="3">
          <cell r="A3" t="str">
            <v>ECAR Merchant Plant Inventory ~ 6/12/01</v>
          </cell>
        </row>
        <row r="5">
          <cell r="A5" t="str">
            <v>Project Name(s)</v>
          </cell>
          <cell r="B5" t="str">
            <v>Developer</v>
          </cell>
          <cell r="C5" t="str">
            <v>Size MW</v>
          </cell>
          <cell r="D5" t="str">
            <v>Type</v>
          </cell>
          <cell r="E5" t="str">
            <v>In-service Year</v>
          </cell>
          <cell r="F5" t="str">
            <v>Mo</v>
          </cell>
          <cell r="G5" t="str">
            <v>Location</v>
          </cell>
          <cell r="H5" t="str">
            <v>State</v>
          </cell>
          <cell r="I5" t="str">
            <v>Reported in EIA-411</v>
          </cell>
        </row>
        <row r="6">
          <cell r="A6" t="str">
            <v>Georgetown</v>
          </cell>
          <cell r="B6" t="str">
            <v>IPL/DTE Energy Services</v>
          </cell>
          <cell r="C6">
            <v>85</v>
          </cell>
          <cell r="D6" t="str">
            <v>1-80 MW Gas CT</v>
          </cell>
          <cell r="E6">
            <v>2001</v>
          </cell>
          <cell r="F6">
            <v>4</v>
          </cell>
          <cell r="G6" t="str">
            <v>Indianapolis in Pike Twp</v>
          </cell>
          <cell r="H6" t="str">
            <v>IN</v>
          </cell>
          <cell r="I6" t="str">
            <v>YES</v>
          </cell>
        </row>
        <row r="7">
          <cell r="A7" t="str">
            <v>Dearborn Industrial Generation-Phase #2,3&amp;4</v>
          </cell>
          <cell r="B7" t="str">
            <v>CMS Energy</v>
          </cell>
          <cell r="C7">
            <v>310</v>
          </cell>
          <cell r="D7" t="str">
            <v>gas CT's, cogen</v>
          </cell>
          <cell r="E7">
            <v>2001</v>
          </cell>
          <cell r="F7">
            <v>5</v>
          </cell>
          <cell r="G7" t="str">
            <v>Rouge Steel (Wyandotte)</v>
          </cell>
          <cell r="H7" t="str">
            <v>MI</v>
          </cell>
          <cell r="I7" t="str">
            <v>YES</v>
          </cell>
        </row>
        <row r="8">
          <cell r="A8" t="str">
            <v>Wolf Hills</v>
          </cell>
          <cell r="B8" t="str">
            <v>Constellation Power</v>
          </cell>
          <cell r="C8">
            <v>250</v>
          </cell>
          <cell r="D8" t="str">
            <v>5-50 Gas CT</v>
          </cell>
          <cell r="E8">
            <v>2001</v>
          </cell>
          <cell r="F8">
            <v>5</v>
          </cell>
          <cell r="G8" t="str">
            <v>Near Bristol</v>
          </cell>
          <cell r="H8" t="str">
            <v>VA</v>
          </cell>
          <cell r="I8" t="str">
            <v>YES</v>
          </cell>
        </row>
        <row r="9">
          <cell r="A9" t="str">
            <v>Big Sandy Peaker Plant / Grangston</v>
          </cell>
          <cell r="B9" t="str">
            <v>Constellation Power</v>
          </cell>
          <cell r="C9">
            <v>300</v>
          </cell>
          <cell r="D9" t="str">
            <v>6-50 Gas CT</v>
          </cell>
          <cell r="E9">
            <v>2001</v>
          </cell>
          <cell r="F9">
            <v>5</v>
          </cell>
          <cell r="G9" t="str">
            <v>Big Sandy River, Wayne County</v>
          </cell>
          <cell r="H9" t="str">
            <v>WV</v>
          </cell>
          <cell r="I9" t="str">
            <v>YES</v>
          </cell>
        </row>
        <row r="10">
          <cell r="A10" t="str">
            <v>Montpelier Generating Station  / Kapstone</v>
          </cell>
          <cell r="B10" t="str">
            <v>DPL Inc.</v>
          </cell>
          <cell r="C10">
            <v>200</v>
          </cell>
          <cell r="D10" t="str">
            <v>Gas CT</v>
          </cell>
          <cell r="E10">
            <v>2001</v>
          </cell>
          <cell r="F10">
            <v>6</v>
          </cell>
          <cell r="G10" t="str">
            <v>Wells County near Bluffton and Montpellier</v>
          </cell>
          <cell r="H10" t="str">
            <v>IN</v>
          </cell>
          <cell r="I10" t="str">
            <v>YES</v>
          </cell>
        </row>
        <row r="11">
          <cell r="A11" t="str">
            <v>Riverside Generation - Zelda</v>
          </cell>
          <cell r="B11" t="str">
            <v>Dynegy</v>
          </cell>
          <cell r="C11">
            <v>510</v>
          </cell>
          <cell r="D11" t="str">
            <v>3 gas CTs</v>
          </cell>
          <cell r="E11">
            <v>2001</v>
          </cell>
          <cell r="F11">
            <v>6</v>
          </cell>
          <cell r="G11" t="str">
            <v>Lawrence County, near Big Sandy</v>
          </cell>
          <cell r="H11" t="str">
            <v>KY</v>
          </cell>
          <cell r="I11" t="str">
            <v>YES</v>
          </cell>
        </row>
        <row r="12">
          <cell r="A12" t="str">
            <v>Zeeland Phase 1</v>
          </cell>
          <cell r="B12" t="str">
            <v>Mirant</v>
          </cell>
          <cell r="C12">
            <v>300</v>
          </cell>
          <cell r="D12" t="str">
            <v>Gas CC</v>
          </cell>
          <cell r="E12">
            <v>2001</v>
          </cell>
          <cell r="F12">
            <v>6</v>
          </cell>
          <cell r="G12" t="str">
            <v>Zeeland</v>
          </cell>
          <cell r="H12" t="str">
            <v>MI</v>
          </cell>
          <cell r="I12" t="str">
            <v>YES</v>
          </cell>
        </row>
        <row r="13">
          <cell r="A13" t="str">
            <v>Darby /Adkins</v>
          </cell>
          <cell r="B13" t="str">
            <v>DPL Energy</v>
          </cell>
          <cell r="C13">
            <v>160</v>
          </cell>
          <cell r="D13" t="str">
            <v>2-80 MW CT</v>
          </cell>
          <cell r="E13">
            <v>2001</v>
          </cell>
          <cell r="F13">
            <v>6</v>
          </cell>
          <cell r="G13" t="str">
            <v>Pickway County, Darby Twp</v>
          </cell>
          <cell r="H13" t="str">
            <v>OH</v>
          </cell>
          <cell r="I13" t="str">
            <v>YES</v>
          </cell>
        </row>
        <row r="14">
          <cell r="A14" t="str">
            <v>W. Lorain Pt 2</v>
          </cell>
          <cell r="B14" t="str">
            <v>FirstEnergy</v>
          </cell>
          <cell r="C14">
            <v>425</v>
          </cell>
          <cell r="D14" t="str">
            <v>5-85 MW gas CT's</v>
          </cell>
          <cell r="E14">
            <v>2001</v>
          </cell>
          <cell r="F14">
            <v>6</v>
          </cell>
          <cell r="G14" t="str">
            <v>W. Lorain Plant</v>
          </cell>
          <cell r="H14" t="str">
            <v>OH</v>
          </cell>
          <cell r="I14" t="str">
            <v>YES</v>
          </cell>
        </row>
        <row r="15">
          <cell r="A15" t="str">
            <v>Darby /Adkins</v>
          </cell>
          <cell r="B15" t="str">
            <v>DPL Energy</v>
          </cell>
          <cell r="C15">
            <v>160</v>
          </cell>
          <cell r="D15" t="str">
            <v>2-80 MW CT</v>
          </cell>
          <cell r="E15">
            <v>2001</v>
          </cell>
          <cell r="F15">
            <v>7</v>
          </cell>
          <cell r="G15" t="str">
            <v>Pickway County, Darby Twp</v>
          </cell>
          <cell r="H15" t="str">
            <v>OH</v>
          </cell>
          <cell r="I15" t="str">
            <v>YES</v>
          </cell>
        </row>
        <row r="16">
          <cell r="A16" t="str">
            <v>Twelvepole Creek / Ceredo</v>
          </cell>
          <cell r="B16" t="str">
            <v>Orion Power (was Columbia Energy)</v>
          </cell>
          <cell r="C16">
            <v>514</v>
          </cell>
          <cell r="D16" t="str">
            <v>6 gas units</v>
          </cell>
          <cell r="E16">
            <v>2001</v>
          </cell>
          <cell r="F16">
            <v>7</v>
          </cell>
          <cell r="G16" t="str">
            <v>Ceredo, Wayne County</v>
          </cell>
          <cell r="H16" t="str">
            <v>WV</v>
          </cell>
          <cell r="I16" t="str">
            <v>YES</v>
          </cell>
        </row>
        <row r="17">
          <cell r="A17" t="str">
            <v>Unspecified</v>
          </cell>
          <cell r="B17" t="str">
            <v>Wiiliamette Industries</v>
          </cell>
          <cell r="C17">
            <v>60</v>
          </cell>
          <cell r="D17" t="str">
            <v>Steam-waste wood</v>
          </cell>
          <cell r="E17">
            <v>2001</v>
          </cell>
          <cell r="F17">
            <v>7</v>
          </cell>
          <cell r="G17" t="str">
            <v>Hawesville</v>
          </cell>
          <cell r="H17" t="str">
            <v>KY</v>
          </cell>
          <cell r="I17" t="str">
            <v>YES</v>
          </cell>
        </row>
        <row r="18">
          <cell r="A18" t="str">
            <v>Napoleon Generating Facility-Phase II</v>
          </cell>
          <cell r="B18" t="str">
            <v>PG&amp;E Generating</v>
          </cell>
          <cell r="C18">
            <v>45</v>
          </cell>
          <cell r="D18" t="str">
            <v>Gas CT</v>
          </cell>
          <cell r="E18">
            <v>2001</v>
          </cell>
          <cell r="F18">
            <v>7</v>
          </cell>
          <cell r="G18" t="str">
            <v>Napoleon</v>
          </cell>
          <cell r="H18" t="str">
            <v>OH</v>
          </cell>
          <cell r="I18" t="str">
            <v>YES</v>
          </cell>
        </row>
        <row r="19">
          <cell r="A19" t="str">
            <v>Galion Generating Facility-Phase II</v>
          </cell>
          <cell r="B19" t="str">
            <v>PG&amp;E Generating</v>
          </cell>
          <cell r="C19">
            <v>45</v>
          </cell>
          <cell r="D19" t="str">
            <v>Gas CT</v>
          </cell>
          <cell r="E19">
            <v>2001</v>
          </cell>
          <cell r="F19">
            <v>7</v>
          </cell>
          <cell r="G19" t="str">
            <v>Galion</v>
          </cell>
          <cell r="H19" t="str">
            <v>OH</v>
          </cell>
          <cell r="I19" t="str">
            <v>YES</v>
          </cell>
        </row>
        <row r="20">
          <cell r="A20" t="str">
            <v>Bowling Green Genrating Facility-Phase II</v>
          </cell>
          <cell r="B20" t="str">
            <v>PG&amp;E Generating</v>
          </cell>
          <cell r="C20">
            <v>45</v>
          </cell>
          <cell r="D20" t="str">
            <v>Gas CT</v>
          </cell>
          <cell r="E20">
            <v>2001</v>
          </cell>
          <cell r="F20">
            <v>7</v>
          </cell>
          <cell r="G20" t="str">
            <v>Bowling Green</v>
          </cell>
          <cell r="H20" t="str">
            <v>OH</v>
          </cell>
          <cell r="I20" t="str">
            <v>YES</v>
          </cell>
        </row>
        <row r="21">
          <cell r="C21">
            <v>3409</v>
          </cell>
        </row>
        <row r="23">
          <cell r="A23" t="str">
            <v>Backbone Mountain</v>
          </cell>
          <cell r="B23" t="str">
            <v>Backbone Mt Windpower/Atlantic Renewable Energy</v>
          </cell>
          <cell r="C23">
            <v>70</v>
          </cell>
          <cell r="D23" t="str">
            <v>Wind</v>
          </cell>
          <cell r="E23">
            <v>2001</v>
          </cell>
          <cell r="F23" t="str">
            <v>F</v>
          </cell>
          <cell r="G23" t="str">
            <v>Tucker County</v>
          </cell>
          <cell r="H23" t="str">
            <v>WV</v>
          </cell>
          <cell r="I23" t="str">
            <v>YES</v>
          </cell>
        </row>
        <row r="24">
          <cell r="A24" t="str">
            <v>Unspecified-gas</v>
          </cell>
          <cell r="B24" t="str">
            <v>Mega-Energy Inc</v>
          </cell>
          <cell r="C24">
            <v>11</v>
          </cell>
          <cell r="D24" t="str">
            <v>Gas</v>
          </cell>
          <cell r="E24">
            <v>2001</v>
          </cell>
          <cell r="F24" t="str">
            <v>F</v>
          </cell>
          <cell r="G24" t="str">
            <v>Preston County</v>
          </cell>
          <cell r="H24" t="str">
            <v>WV</v>
          </cell>
          <cell r="I24" t="str">
            <v>YES</v>
          </cell>
        </row>
        <row r="25">
          <cell r="A25" t="str">
            <v>Whiting Clean Energy</v>
          </cell>
          <cell r="B25" t="str">
            <v>Primary Energy/BP Amoco</v>
          </cell>
          <cell r="C25">
            <v>525</v>
          </cell>
          <cell r="D25" t="str">
            <v>Gas Cogen</v>
          </cell>
          <cell r="E25">
            <v>2001</v>
          </cell>
          <cell r="F25">
            <v>11</v>
          </cell>
          <cell r="G25" t="str">
            <v>Whiting in Lake County (Amoco Refinery)</v>
          </cell>
          <cell r="H25" t="str">
            <v>IN</v>
          </cell>
          <cell r="I25" t="str">
            <v>YES</v>
          </cell>
        </row>
        <row r="26">
          <cell r="A26" t="str">
            <v>Unspecified</v>
          </cell>
          <cell r="B26" t="str">
            <v>DPL Inc</v>
          </cell>
          <cell r="C26">
            <v>400</v>
          </cell>
          <cell r="D26" t="str">
            <v>8-50 MW gas CTs</v>
          </cell>
          <cell r="E26">
            <v>2001</v>
          </cell>
          <cell r="F26">
            <v>12</v>
          </cell>
          <cell r="G26" t="str">
            <v>Breckenridge County</v>
          </cell>
          <cell r="H26" t="str">
            <v>KY</v>
          </cell>
          <cell r="I26" t="str">
            <v>YES</v>
          </cell>
        </row>
        <row r="27">
          <cell r="C27">
            <v>1006</v>
          </cell>
        </row>
        <row r="29">
          <cell r="A29" t="str">
            <v>Waterford Energy Facility</v>
          </cell>
          <cell r="B29" t="str">
            <v>PSEG Global</v>
          </cell>
          <cell r="C29">
            <v>500</v>
          </cell>
          <cell r="D29" t="str">
            <v>Phase 1 Gas CT</v>
          </cell>
          <cell r="E29">
            <v>2002</v>
          </cell>
          <cell r="F29">
            <v>5</v>
          </cell>
          <cell r="G29" t="str">
            <v>Waterford Twp, Washington Co, near Marietta</v>
          </cell>
          <cell r="H29" t="str">
            <v>OH</v>
          </cell>
        </row>
        <row r="30">
          <cell r="A30" t="str">
            <v>Brunot Island</v>
          </cell>
          <cell r="B30" t="str">
            <v>Orion</v>
          </cell>
          <cell r="C30">
            <v>145</v>
          </cell>
          <cell r="D30" t="str">
            <v>Gas</v>
          </cell>
          <cell r="E30">
            <v>2002</v>
          </cell>
          <cell r="F30">
            <v>5</v>
          </cell>
          <cell r="G30" t="str">
            <v>Brunot Is plant near Pittsburgh</v>
          </cell>
          <cell r="H30" t="str">
            <v>PA</v>
          </cell>
          <cell r="I30" t="str">
            <v>YES</v>
          </cell>
        </row>
        <row r="31">
          <cell r="A31" t="str">
            <v>St Josephs County - Acadia Bay</v>
          </cell>
          <cell r="B31" t="str">
            <v>Allegheny Energy Supply</v>
          </cell>
          <cell r="C31">
            <v>88</v>
          </cell>
          <cell r="D31" t="str">
            <v>2-44 MW gs CT</v>
          </cell>
          <cell r="E31">
            <v>2002</v>
          </cell>
          <cell r="F31">
            <v>6</v>
          </cell>
          <cell r="G31" t="str">
            <v>St Joseph County, 10-miles west of South Bend</v>
          </cell>
          <cell r="H31" t="str">
            <v>IN</v>
          </cell>
          <cell r="I31" t="str">
            <v>YES</v>
          </cell>
        </row>
        <row r="32">
          <cell r="A32" t="str">
            <v>Vigo Generating Station</v>
          </cell>
          <cell r="B32" t="str">
            <v>Duke Energy</v>
          </cell>
          <cell r="C32">
            <v>620</v>
          </cell>
          <cell r="D32" t="str">
            <v xml:space="preserve">GCC 2-310 MW </v>
          </cell>
          <cell r="E32">
            <v>2002</v>
          </cell>
          <cell r="F32">
            <v>6</v>
          </cell>
          <cell r="G32" t="str">
            <v>Vigo County</v>
          </cell>
          <cell r="H32" t="str">
            <v>IN</v>
          </cell>
        </row>
        <row r="33">
          <cell r="A33" t="str">
            <v>Sugar Creek Energy</v>
          </cell>
          <cell r="B33" t="str">
            <v>Mirant</v>
          </cell>
          <cell r="C33">
            <v>300</v>
          </cell>
          <cell r="D33" t="str">
            <v>2-Gas CTs</v>
          </cell>
          <cell r="E33">
            <v>2002</v>
          </cell>
          <cell r="F33">
            <v>6</v>
          </cell>
          <cell r="G33" t="str">
            <v>W Terre Haute, Vigo County</v>
          </cell>
          <cell r="H33" t="str">
            <v>IN</v>
          </cell>
        </row>
        <row r="34">
          <cell r="A34" t="str">
            <v>Unspecified</v>
          </cell>
          <cell r="B34" t="str">
            <v>Cinergy</v>
          </cell>
          <cell r="C34">
            <v>80</v>
          </cell>
          <cell r="D34" t="str">
            <v>gas CT</v>
          </cell>
          <cell r="E34">
            <v>2002</v>
          </cell>
          <cell r="F34">
            <v>6</v>
          </cell>
          <cell r="G34" t="str">
            <v>Erlanger</v>
          </cell>
          <cell r="H34" t="str">
            <v>KY</v>
          </cell>
        </row>
        <row r="35">
          <cell r="A35" t="str">
            <v>Foothills</v>
          </cell>
          <cell r="B35" t="str">
            <v>Dynegy</v>
          </cell>
          <cell r="C35">
            <v>330</v>
          </cell>
          <cell r="D35" t="str">
            <v>Gas CT</v>
          </cell>
          <cell r="E35">
            <v>2002</v>
          </cell>
          <cell r="F35">
            <v>6</v>
          </cell>
          <cell r="G35" t="str">
            <v>Lawrence County, near Big Sandy</v>
          </cell>
          <cell r="H35" t="str">
            <v>KY</v>
          </cell>
        </row>
        <row r="36">
          <cell r="A36" t="str">
            <v>Unspecified</v>
          </cell>
          <cell r="B36" t="str">
            <v>Duke Energy North America</v>
          </cell>
          <cell r="C36">
            <v>640</v>
          </cell>
          <cell r="D36" t="str">
            <v>gas peaking</v>
          </cell>
          <cell r="E36">
            <v>2002</v>
          </cell>
          <cell r="F36">
            <v>6</v>
          </cell>
          <cell r="G36" t="str">
            <v>Near Baroda, Berrien County</v>
          </cell>
          <cell r="H36" t="str">
            <v>MI</v>
          </cell>
        </row>
        <row r="37">
          <cell r="A37" t="str">
            <v>Willow Run / Sumpter</v>
          </cell>
          <cell r="B37" t="str">
            <v>FE</v>
          </cell>
          <cell r="C37">
            <v>340</v>
          </cell>
          <cell r="D37" t="str">
            <v>Gas CT</v>
          </cell>
          <cell r="E37">
            <v>2002</v>
          </cell>
          <cell r="F37">
            <v>6</v>
          </cell>
          <cell r="G37" t="str">
            <v>Sumpter Twnsp</v>
          </cell>
          <cell r="H37" t="str">
            <v>MI</v>
          </cell>
        </row>
        <row r="38">
          <cell r="A38" t="str">
            <v>Unspecified</v>
          </cell>
          <cell r="B38" t="str">
            <v>International energy partners</v>
          </cell>
          <cell r="C38">
            <v>300</v>
          </cell>
          <cell r="D38" t="str">
            <v>Gas CT</v>
          </cell>
          <cell r="E38">
            <v>2002</v>
          </cell>
          <cell r="F38">
            <v>6</v>
          </cell>
          <cell r="G38" t="str">
            <v>Dowagiac</v>
          </cell>
          <cell r="H38" t="str">
            <v>MI</v>
          </cell>
        </row>
        <row r="39">
          <cell r="A39" t="str">
            <v>Unspecified</v>
          </cell>
          <cell r="B39" t="str">
            <v>Kinder Morgan Power</v>
          </cell>
          <cell r="C39">
            <v>550</v>
          </cell>
          <cell r="D39" t="str">
            <v>gas</v>
          </cell>
          <cell r="E39">
            <v>2002</v>
          </cell>
          <cell r="F39">
            <v>6</v>
          </cell>
          <cell r="G39" t="str">
            <v>Jackson</v>
          </cell>
          <cell r="H39" t="str">
            <v>MI</v>
          </cell>
        </row>
        <row r="40">
          <cell r="A40" t="str">
            <v>Troy</v>
          </cell>
          <cell r="B40" t="str">
            <v>CNG &amp; Dominion Resources</v>
          </cell>
          <cell r="C40">
            <v>600</v>
          </cell>
          <cell r="D40" t="str">
            <v>gas CT</v>
          </cell>
          <cell r="E40">
            <v>2002</v>
          </cell>
          <cell r="F40">
            <v>6</v>
          </cell>
          <cell r="G40" t="str">
            <v>Wood County, Lemoyne Industrial Park</v>
          </cell>
          <cell r="H40" t="str">
            <v>OH</v>
          </cell>
          <cell r="I40" t="str">
            <v/>
          </cell>
        </row>
        <row r="41">
          <cell r="A41" t="str">
            <v>Tait Station-Phase 1</v>
          </cell>
          <cell r="B41" t="str">
            <v>DPL Energy</v>
          </cell>
          <cell r="C41">
            <v>160</v>
          </cell>
          <cell r="D41" t="str">
            <v>2-80 MW gas CT's</v>
          </cell>
          <cell r="E41">
            <v>2002</v>
          </cell>
          <cell r="F41">
            <v>6</v>
          </cell>
          <cell r="G41" t="str">
            <v>Montgomery County, Dayton</v>
          </cell>
          <cell r="H41" t="str">
            <v>OH</v>
          </cell>
        </row>
        <row r="42">
          <cell r="A42" t="str">
            <v>Darby /Adkins</v>
          </cell>
          <cell r="B42" t="str">
            <v>DPL Energy</v>
          </cell>
          <cell r="C42">
            <v>160</v>
          </cell>
          <cell r="D42" t="str">
            <v>2-80 MW CT</v>
          </cell>
          <cell r="E42">
            <v>2002</v>
          </cell>
          <cell r="F42">
            <v>6</v>
          </cell>
          <cell r="G42" t="str">
            <v>Pickway County, Darby Twp</v>
          </cell>
          <cell r="H42" t="str">
            <v>OH</v>
          </cell>
        </row>
        <row r="43">
          <cell r="A43" t="str">
            <v>Harrod</v>
          </cell>
          <cell r="B43" t="str">
            <v>DPLE</v>
          </cell>
          <cell r="C43">
            <v>480</v>
          </cell>
          <cell r="D43" t="str">
            <v>6-80 CT gas</v>
          </cell>
          <cell r="E43">
            <v>2002</v>
          </cell>
          <cell r="F43">
            <v>6</v>
          </cell>
          <cell r="G43" t="str">
            <v>Allen County</v>
          </cell>
          <cell r="H43" t="str">
            <v>OH</v>
          </cell>
        </row>
        <row r="44">
          <cell r="A44" t="str">
            <v>Washington Energy Project</v>
          </cell>
          <cell r="B44" t="str">
            <v>Duke Energy</v>
          </cell>
          <cell r="C44">
            <v>620</v>
          </cell>
          <cell r="D44" t="str">
            <v>Gas CC</v>
          </cell>
          <cell r="E44">
            <v>2002</v>
          </cell>
          <cell r="F44">
            <v>6</v>
          </cell>
          <cell r="G44" t="str">
            <v>Waterford Twp, Washington Co, near Marietta</v>
          </cell>
          <cell r="H44" t="str">
            <v>OH</v>
          </cell>
        </row>
        <row r="45">
          <cell r="A45" t="str">
            <v>Rolling Hills</v>
          </cell>
          <cell r="B45" t="str">
            <v>Dynegy</v>
          </cell>
          <cell r="C45">
            <v>800</v>
          </cell>
          <cell r="D45" t="str">
            <v>Gas CC</v>
          </cell>
          <cell r="E45">
            <v>2002</v>
          </cell>
          <cell r="F45">
            <v>6</v>
          </cell>
          <cell r="G45" t="str">
            <v>Near Wilkesvill, Vinton County</v>
          </cell>
          <cell r="H45" t="str">
            <v>OH</v>
          </cell>
        </row>
        <row r="46">
          <cell r="A46" t="str">
            <v>Robert P Mone</v>
          </cell>
          <cell r="B46" t="str">
            <v>National Power Coop (Buckeye Power)</v>
          </cell>
          <cell r="C46">
            <v>510</v>
          </cell>
          <cell r="D46" t="str">
            <v>3-170 MW gas/oil CT's</v>
          </cell>
          <cell r="E46">
            <v>2002</v>
          </cell>
          <cell r="F46">
            <v>6</v>
          </cell>
          <cell r="G46" t="str">
            <v>Van Wert County near Convoy</v>
          </cell>
          <cell r="H46" t="str">
            <v>OH</v>
          </cell>
          <cell r="I46" t="str">
            <v>YES</v>
          </cell>
        </row>
        <row r="47">
          <cell r="A47" t="str">
            <v>Unspecified</v>
          </cell>
          <cell r="B47" t="str">
            <v>CNG &amp; Dominion Resources</v>
          </cell>
          <cell r="C47">
            <v>300</v>
          </cell>
          <cell r="D47" t="str">
            <v>Gas CT</v>
          </cell>
          <cell r="E47">
            <v>2002</v>
          </cell>
          <cell r="F47">
            <v>7</v>
          </cell>
          <cell r="G47" t="str">
            <v>Armstrong County</v>
          </cell>
          <cell r="H47" t="str">
            <v>PA</v>
          </cell>
          <cell r="I47" t="str">
            <v/>
          </cell>
        </row>
        <row r="48">
          <cell r="A48" t="str">
            <v>Pleasants Energy</v>
          </cell>
          <cell r="B48" t="str">
            <v>CNG &amp; Dominion Resources</v>
          </cell>
          <cell r="C48">
            <v>336</v>
          </cell>
          <cell r="D48" t="str">
            <v>Gas CT</v>
          </cell>
          <cell r="E48">
            <v>2002</v>
          </cell>
          <cell r="F48">
            <v>7</v>
          </cell>
          <cell r="G48" t="str">
            <v>Pleasants County on Ohio River</v>
          </cell>
          <cell r="H48" t="str">
            <v>WV</v>
          </cell>
          <cell r="I48" t="str">
            <v/>
          </cell>
        </row>
        <row r="49">
          <cell r="A49" t="str">
            <v>Unspecified</v>
          </cell>
          <cell r="B49" t="str">
            <v>Calla Energy Partners</v>
          </cell>
          <cell r="C49">
            <v>85</v>
          </cell>
          <cell r="D49" t="str">
            <v>Waste Coal</v>
          </cell>
          <cell r="E49">
            <v>2002</v>
          </cell>
          <cell r="F49">
            <v>12</v>
          </cell>
          <cell r="G49" t="str">
            <v>Estill County near Irvine</v>
          </cell>
          <cell r="H49" t="str">
            <v>KY</v>
          </cell>
        </row>
        <row r="50">
          <cell r="A50" t="str">
            <v>Tait Station-Phase 2</v>
          </cell>
          <cell r="B50" t="str">
            <v>DPL Energy</v>
          </cell>
          <cell r="C50">
            <v>160</v>
          </cell>
          <cell r="D50" t="str">
            <v>2-80 MW gas CT's</v>
          </cell>
          <cell r="E50">
            <v>2002</v>
          </cell>
          <cell r="F50">
            <v>12</v>
          </cell>
          <cell r="G50" t="str">
            <v>Montgomery County, Dayton</v>
          </cell>
          <cell r="H50" t="str">
            <v>OH</v>
          </cell>
        </row>
        <row r="51">
          <cell r="A51" t="str">
            <v>PSEG Morristown</v>
          </cell>
          <cell r="B51" t="str">
            <v>PSEG Global</v>
          </cell>
          <cell r="C51">
            <v>340</v>
          </cell>
          <cell r="D51" t="str">
            <v>Gas-fired (2-4 units)</v>
          </cell>
          <cell r="E51">
            <v>2002</v>
          </cell>
          <cell r="F51" t="str">
            <v>S</v>
          </cell>
          <cell r="G51" t="str">
            <v>Morristown in Selby County</v>
          </cell>
          <cell r="H51" t="str">
            <v>IN</v>
          </cell>
        </row>
        <row r="52">
          <cell r="A52" t="str">
            <v>Unspecified</v>
          </cell>
          <cell r="B52" t="str">
            <v>Allegheny Energy Supply</v>
          </cell>
          <cell r="C52">
            <v>100</v>
          </cell>
          <cell r="D52" t="str">
            <v>Gas</v>
          </cell>
          <cell r="E52">
            <v>2002</v>
          </cell>
          <cell r="F52" t="str">
            <v>S</v>
          </cell>
          <cell r="G52" t="str">
            <v>Buchanan Co</v>
          </cell>
          <cell r="H52" t="str">
            <v>VA</v>
          </cell>
        </row>
        <row r="53">
          <cell r="A53" t="str">
            <v>Rennaisance Power project</v>
          </cell>
          <cell r="B53" t="str">
            <v>Dynegy</v>
          </cell>
          <cell r="C53">
            <v>680</v>
          </cell>
          <cell r="D53" t="str">
            <v>Gas CT</v>
          </cell>
          <cell r="E53">
            <v>2002</v>
          </cell>
          <cell r="G53" t="str">
            <v>Carson City, Montcalm Co</v>
          </cell>
          <cell r="H53" t="str">
            <v>MI</v>
          </cell>
        </row>
        <row r="54">
          <cell r="C54">
            <v>9224</v>
          </cell>
        </row>
        <row r="56">
          <cell r="A56" t="str">
            <v>Unspecified</v>
          </cell>
          <cell r="B56" t="str">
            <v>El Paso Merchant Energy</v>
          </cell>
          <cell r="C56">
            <v>340</v>
          </cell>
          <cell r="D56" t="str">
            <v>Gas CT</v>
          </cell>
          <cell r="E56">
            <v>2003</v>
          </cell>
          <cell r="F56">
            <v>5</v>
          </cell>
          <cell r="G56" t="str">
            <v>Washtenau ??</v>
          </cell>
          <cell r="H56" t="str">
            <v>MI</v>
          </cell>
        </row>
        <row r="57">
          <cell r="A57" t="str">
            <v>Metamora</v>
          </cell>
          <cell r="B57" t="str">
            <v>Aquila</v>
          </cell>
          <cell r="C57">
            <v>400</v>
          </cell>
          <cell r="D57" t="str">
            <v>Gas CT</v>
          </cell>
          <cell r="E57">
            <v>2003</v>
          </cell>
          <cell r="F57">
            <v>5</v>
          </cell>
          <cell r="G57" t="str">
            <v>Near Toledo</v>
          </cell>
          <cell r="H57" t="str">
            <v>OH</v>
          </cell>
        </row>
        <row r="58">
          <cell r="A58" t="str">
            <v>Unspecified</v>
          </cell>
          <cell r="B58" t="str">
            <v>Tenaska</v>
          </cell>
          <cell r="C58">
            <v>1800</v>
          </cell>
          <cell r="D58" t="str">
            <v>Gas CC 6-300 CC</v>
          </cell>
          <cell r="E58">
            <v>2003</v>
          </cell>
          <cell r="F58">
            <v>6</v>
          </cell>
          <cell r="G58" t="str">
            <v>Pike County near Petersburg</v>
          </cell>
          <cell r="H58" t="str">
            <v>IN</v>
          </cell>
        </row>
        <row r="59">
          <cell r="A59" t="str">
            <v>Zeeland Phase 2</v>
          </cell>
          <cell r="B59" t="str">
            <v>Mirant</v>
          </cell>
          <cell r="C59">
            <v>530</v>
          </cell>
          <cell r="D59" t="str">
            <v>Gas CC</v>
          </cell>
          <cell r="E59">
            <v>2003</v>
          </cell>
          <cell r="F59">
            <v>6</v>
          </cell>
          <cell r="G59" t="str">
            <v>Zeeland</v>
          </cell>
          <cell r="H59" t="str">
            <v>MI</v>
          </cell>
        </row>
        <row r="60">
          <cell r="A60" t="str">
            <v>Fremont Energy Center</v>
          </cell>
          <cell r="B60" t="str">
            <v>Calpine Corp</v>
          </cell>
          <cell r="C60">
            <v>704</v>
          </cell>
          <cell r="D60" t="str">
            <v>Gas CC</v>
          </cell>
          <cell r="E60">
            <v>2003</v>
          </cell>
          <cell r="F60">
            <v>6</v>
          </cell>
          <cell r="G60" t="str">
            <v>near Fremont, Sandusky County</v>
          </cell>
          <cell r="H60" t="str">
            <v>OH</v>
          </cell>
        </row>
        <row r="61">
          <cell r="A61" t="str">
            <v>West End</v>
          </cell>
          <cell r="B61" t="str">
            <v>Cinergy Capital &amp; Trading</v>
          </cell>
          <cell r="C61">
            <v>90</v>
          </cell>
          <cell r="D61" t="str">
            <v>2-45 MW Gas-fired peakers</v>
          </cell>
          <cell r="E61">
            <v>2003</v>
          </cell>
          <cell r="F61">
            <v>6</v>
          </cell>
          <cell r="G61" t="str">
            <v>Downtown Cincinnati</v>
          </cell>
          <cell r="H61" t="str">
            <v>OH</v>
          </cell>
        </row>
        <row r="62">
          <cell r="A62" t="str">
            <v>Dresden</v>
          </cell>
          <cell r="B62" t="str">
            <v>CNG &amp; Dominion Resources</v>
          </cell>
          <cell r="C62">
            <v>594</v>
          </cell>
          <cell r="D62" t="str">
            <v>2-172 Gas CT 1-250 Stm</v>
          </cell>
          <cell r="E62">
            <v>2003</v>
          </cell>
          <cell r="F62">
            <v>6</v>
          </cell>
          <cell r="G62" t="str">
            <v>2-miles south of Dresden in Muskinghum County</v>
          </cell>
          <cell r="H62" t="str">
            <v>OH</v>
          </cell>
          <cell r="I62" t="str">
            <v/>
          </cell>
        </row>
        <row r="63">
          <cell r="A63" t="str">
            <v>Lancaster</v>
          </cell>
          <cell r="B63" t="str">
            <v>DPL Energy</v>
          </cell>
          <cell r="C63">
            <v>200</v>
          </cell>
          <cell r="D63" t="str">
            <v>CT</v>
          </cell>
          <cell r="E63">
            <v>2003</v>
          </cell>
          <cell r="F63">
            <v>6</v>
          </cell>
          <cell r="G63" t="str">
            <v>West Lancaster</v>
          </cell>
          <cell r="H63" t="str">
            <v>OH</v>
          </cell>
        </row>
        <row r="64">
          <cell r="A64" t="str">
            <v>Hanging rock</v>
          </cell>
          <cell r="B64" t="str">
            <v>Duke Energy North America</v>
          </cell>
          <cell r="C64">
            <v>1240</v>
          </cell>
          <cell r="D64" t="str">
            <v>4 CT 2 Stm Gas CC</v>
          </cell>
          <cell r="E64">
            <v>2003</v>
          </cell>
          <cell r="F64">
            <v>6</v>
          </cell>
          <cell r="G64" t="str">
            <v>Lawrence County</v>
          </cell>
          <cell r="H64" t="str">
            <v>OH</v>
          </cell>
        </row>
        <row r="65">
          <cell r="A65" t="str">
            <v>Jackson Generating Company / Bloomfield</v>
          </cell>
          <cell r="B65" t="str">
            <v>Entergy</v>
          </cell>
          <cell r="C65">
            <v>640</v>
          </cell>
          <cell r="D65" t="str">
            <v>gas CT</v>
          </cell>
          <cell r="E65">
            <v>2003</v>
          </cell>
          <cell r="F65">
            <v>6</v>
          </cell>
          <cell r="G65" t="str">
            <v>Bloomfield Twp, Jackson Co</v>
          </cell>
          <cell r="H65" t="str">
            <v>OH</v>
          </cell>
        </row>
        <row r="66">
          <cell r="A66" t="str">
            <v>Norton CAES</v>
          </cell>
          <cell r="B66" t="str">
            <v>Norton Energy Storage</v>
          </cell>
          <cell r="C66">
            <v>300</v>
          </cell>
          <cell r="D66" t="str">
            <v>CAES</v>
          </cell>
          <cell r="E66">
            <v>2003</v>
          </cell>
          <cell r="F66">
            <v>6</v>
          </cell>
          <cell r="G66" t="str">
            <v>Summit County, near Norton</v>
          </cell>
          <cell r="H66" t="str">
            <v>OH</v>
          </cell>
        </row>
        <row r="67">
          <cell r="A67" t="str">
            <v>Waterford Energy Facility</v>
          </cell>
          <cell r="B67" t="str">
            <v>PSEG Global</v>
          </cell>
          <cell r="C67">
            <v>350</v>
          </cell>
          <cell r="D67" t="str">
            <v>Phase 2 Gas CC</v>
          </cell>
          <cell r="E67">
            <v>2003</v>
          </cell>
          <cell r="F67">
            <v>6</v>
          </cell>
          <cell r="G67" t="str">
            <v>Waterford Twp, Washington Co, near Marietta</v>
          </cell>
          <cell r="H67" t="str">
            <v>OH</v>
          </cell>
        </row>
        <row r="68">
          <cell r="A68" t="str">
            <v>Grant Power</v>
          </cell>
          <cell r="B68" t="str">
            <v>Grant Power LLC (Cogentrix)</v>
          </cell>
          <cell r="C68">
            <v>1080</v>
          </cell>
          <cell r="D68" t="str">
            <v>Nat gas</v>
          </cell>
          <cell r="E68">
            <v>2003</v>
          </cell>
          <cell r="F68">
            <v>6</v>
          </cell>
          <cell r="G68" t="str">
            <v>Pleasants County</v>
          </cell>
          <cell r="H68" t="str">
            <v>WV</v>
          </cell>
        </row>
        <row r="69">
          <cell r="A69" t="str">
            <v>Panda Culloden L.P.</v>
          </cell>
          <cell r="B69" t="str">
            <v>Panda Energy</v>
          </cell>
          <cell r="C69">
            <v>1100</v>
          </cell>
          <cell r="D69" t="str">
            <v>gas CC</v>
          </cell>
          <cell r="E69">
            <v>2003</v>
          </cell>
          <cell r="F69">
            <v>6</v>
          </cell>
          <cell r="G69" t="str">
            <v>Cabell County</v>
          </cell>
          <cell r="H69" t="str">
            <v>WV</v>
          </cell>
        </row>
        <row r="70">
          <cell r="A70" t="str">
            <v>Bedford</v>
          </cell>
          <cell r="B70" t="str">
            <v>Cogentrix</v>
          </cell>
          <cell r="C70">
            <v>800</v>
          </cell>
          <cell r="D70" t="str">
            <v>Gas CC - 3CT 3STM</v>
          </cell>
          <cell r="E70">
            <v>2003</v>
          </cell>
          <cell r="F70">
            <v>7</v>
          </cell>
          <cell r="G70" t="str">
            <v>Lawrence County near Bedford</v>
          </cell>
          <cell r="H70" t="str">
            <v>IN</v>
          </cell>
        </row>
        <row r="71">
          <cell r="A71" t="str">
            <v>Lawrenceburg</v>
          </cell>
          <cell r="B71" t="str">
            <v>PSEG Global</v>
          </cell>
          <cell r="C71">
            <v>1150</v>
          </cell>
          <cell r="D71" t="str">
            <v>Gas-fired base load</v>
          </cell>
          <cell r="E71">
            <v>2003</v>
          </cell>
          <cell r="F71">
            <v>7</v>
          </cell>
          <cell r="G71" t="str">
            <v>On the Ohio River at Lawrenceburg in Dearborn Co</v>
          </cell>
          <cell r="H71" t="str">
            <v>IN</v>
          </cell>
        </row>
        <row r="72">
          <cell r="A72" t="str">
            <v>Unspecified</v>
          </cell>
          <cell r="B72" t="str">
            <v>CME North American Energy</v>
          </cell>
          <cell r="C72">
            <v>1600</v>
          </cell>
          <cell r="D72" t="str">
            <v>Nat Gas</v>
          </cell>
          <cell r="E72">
            <v>2003</v>
          </cell>
          <cell r="F72">
            <v>7</v>
          </cell>
          <cell r="G72" t="str">
            <v>Benton Harbor</v>
          </cell>
          <cell r="H72" t="str">
            <v>MI</v>
          </cell>
        </row>
        <row r="73">
          <cell r="A73" t="str">
            <v>Norton CAES</v>
          </cell>
          <cell r="B73" t="str">
            <v>Norton Energy Storage</v>
          </cell>
          <cell r="C73">
            <v>300</v>
          </cell>
          <cell r="D73" t="str">
            <v>CAES</v>
          </cell>
          <cell r="E73">
            <v>2003</v>
          </cell>
          <cell r="F73">
            <v>12</v>
          </cell>
          <cell r="G73" t="str">
            <v>Summit County, near Norton</v>
          </cell>
          <cell r="H73" t="str">
            <v>OH</v>
          </cell>
        </row>
        <row r="74">
          <cell r="A74" t="str">
            <v>Unspecified</v>
          </cell>
          <cell r="B74" t="str">
            <v>Marshall Power LLC (Cogentrix)</v>
          </cell>
          <cell r="C74">
            <v>1600</v>
          </cell>
          <cell r="D74" t="str">
            <v>Nat Gas, 6 GCC power blocks</v>
          </cell>
          <cell r="E74">
            <v>2003</v>
          </cell>
          <cell r="F74" t="str">
            <v>S</v>
          </cell>
          <cell r="G74" t="str">
            <v>near Grayville or Cameron in Marshall County</v>
          </cell>
          <cell r="H74" t="str">
            <v>WV</v>
          </cell>
        </row>
        <row r="75">
          <cell r="A75" t="str">
            <v>Unspecified</v>
          </cell>
          <cell r="B75" t="str">
            <v>Decker Energy International</v>
          </cell>
          <cell r="C75">
            <v>500</v>
          </cell>
          <cell r="D75" t="str">
            <v>Gas CT or CC</v>
          </cell>
          <cell r="E75">
            <v>2003</v>
          </cell>
          <cell r="G75" t="str">
            <v>St Clair County</v>
          </cell>
          <cell r="H75" t="str">
            <v>MI</v>
          </cell>
        </row>
        <row r="76">
          <cell r="A76" t="str">
            <v>Niles Industrial park</v>
          </cell>
          <cell r="B76" t="str">
            <v>Indeck Energy</v>
          </cell>
          <cell r="C76">
            <v>1100</v>
          </cell>
          <cell r="D76" t="str">
            <v>GCC</v>
          </cell>
          <cell r="E76">
            <v>2003</v>
          </cell>
          <cell r="G76" t="str">
            <v>near Nile Industrial Park</v>
          </cell>
          <cell r="H76" t="str">
            <v>MI</v>
          </cell>
        </row>
        <row r="77">
          <cell r="A77" t="str">
            <v>Unspecified</v>
          </cell>
          <cell r="B77" t="str">
            <v>Nordic Power, Tenaska</v>
          </cell>
          <cell r="C77">
            <v>480</v>
          </cell>
          <cell r="D77" t="str">
            <v>gas</v>
          </cell>
          <cell r="E77">
            <v>2003</v>
          </cell>
          <cell r="G77" t="str">
            <v>Wyandotte</v>
          </cell>
          <cell r="H77" t="str">
            <v>MI</v>
          </cell>
          <cell r="I77" t="str">
            <v/>
          </cell>
        </row>
        <row r="78">
          <cell r="A78" t="str">
            <v>Springdale</v>
          </cell>
          <cell r="B78" t="str">
            <v>Allegheny Energy</v>
          </cell>
          <cell r="C78">
            <v>540</v>
          </cell>
          <cell r="D78" t="str">
            <v>Gas CC</v>
          </cell>
          <cell r="E78">
            <v>2003</v>
          </cell>
          <cell r="G78" t="str">
            <v>Springdale</v>
          </cell>
          <cell r="H78" t="str">
            <v>PA</v>
          </cell>
          <cell r="I78" t="str">
            <v>YES</v>
          </cell>
        </row>
        <row r="79">
          <cell r="A79" t="str">
            <v>Unspecified</v>
          </cell>
          <cell r="B79" t="str">
            <v>Cogentirx</v>
          </cell>
          <cell r="C79">
            <v>1350</v>
          </cell>
          <cell r="D79" t="str">
            <v>gas</v>
          </cell>
          <cell r="E79">
            <v>2003</v>
          </cell>
          <cell r="G79" t="str">
            <v>Henry County</v>
          </cell>
          <cell r="H79" t="str">
            <v>VA</v>
          </cell>
        </row>
        <row r="80">
          <cell r="C80">
            <v>18788</v>
          </cell>
        </row>
        <row r="82">
          <cell r="A82" t="str">
            <v>Kentucky Pioneer Energy</v>
          </cell>
          <cell r="B82" t="str">
            <v>Global Energy</v>
          </cell>
          <cell r="C82">
            <v>540</v>
          </cell>
          <cell r="D82" t="str">
            <v>coal waste to gas (IGCC)</v>
          </cell>
          <cell r="E82">
            <v>2004</v>
          </cell>
          <cell r="F82">
            <v>4</v>
          </cell>
          <cell r="G82" t="str">
            <v>Clark County at JK Smith plant</v>
          </cell>
          <cell r="H82" t="str">
            <v>KY</v>
          </cell>
          <cell r="I82" t="str">
            <v>YES</v>
          </cell>
        </row>
        <row r="83">
          <cell r="A83" t="str">
            <v>Norton CAES</v>
          </cell>
          <cell r="B83" t="str">
            <v>Norton Energy Storage</v>
          </cell>
          <cell r="C83">
            <v>300</v>
          </cell>
          <cell r="D83" t="str">
            <v>CAES</v>
          </cell>
          <cell r="E83">
            <v>2004</v>
          </cell>
          <cell r="F83">
            <v>4</v>
          </cell>
          <cell r="G83" t="str">
            <v>Summit County, near Norton</v>
          </cell>
          <cell r="H83" t="str">
            <v>OH</v>
          </cell>
        </row>
        <row r="84">
          <cell r="A84" t="str">
            <v>St Josephs County - Acadia</v>
          </cell>
          <cell r="B84" t="str">
            <v>Allegheny Energy Supply</v>
          </cell>
          <cell r="C84">
            <v>542</v>
          </cell>
          <cell r="D84" t="str">
            <v>CC portion of project</v>
          </cell>
          <cell r="E84">
            <v>2004</v>
          </cell>
          <cell r="F84">
            <v>6</v>
          </cell>
          <cell r="G84" t="str">
            <v>St Joseph County, 10-miles west of South Bend</v>
          </cell>
          <cell r="H84" t="str">
            <v>IN</v>
          </cell>
          <cell r="I84" t="str">
            <v>YES</v>
          </cell>
        </row>
        <row r="85">
          <cell r="A85" t="str">
            <v>Noblesville</v>
          </cell>
          <cell r="B85" t="str">
            <v>Cinergy</v>
          </cell>
          <cell r="C85">
            <v>300</v>
          </cell>
          <cell r="D85" t="str">
            <v>Natural Gas</v>
          </cell>
          <cell r="E85">
            <v>2004</v>
          </cell>
          <cell r="F85">
            <v>6</v>
          </cell>
          <cell r="G85" t="str">
            <v>Noblesville</v>
          </cell>
          <cell r="H85" t="str">
            <v>IN</v>
          </cell>
        </row>
        <row r="86">
          <cell r="A86" t="str">
            <v>Pike County</v>
          </cell>
          <cell r="B86" t="str">
            <v>EnviroPower</v>
          </cell>
          <cell r="C86">
            <v>540</v>
          </cell>
          <cell r="D86" t="str">
            <v>CFB Waste Coal   2 boilers 1 turbine</v>
          </cell>
          <cell r="E86">
            <v>2004</v>
          </cell>
          <cell r="F86">
            <v>6</v>
          </cell>
          <cell r="G86" t="str">
            <v>Pike County</v>
          </cell>
          <cell r="H86" t="str">
            <v>IN</v>
          </cell>
        </row>
        <row r="87">
          <cell r="A87" t="str">
            <v>Sullivan County</v>
          </cell>
          <cell r="B87" t="str">
            <v>EnviroPower</v>
          </cell>
          <cell r="C87">
            <v>550</v>
          </cell>
          <cell r="D87" t="str">
            <v>CFB Waste Coal   2 boilers 1 turbine</v>
          </cell>
          <cell r="E87">
            <v>2004</v>
          </cell>
          <cell r="F87">
            <v>6</v>
          </cell>
          <cell r="G87" t="str">
            <v>Sullivan County</v>
          </cell>
          <cell r="H87" t="str">
            <v>IN</v>
          </cell>
        </row>
        <row r="88">
          <cell r="A88" t="str">
            <v>Sugar Creek Energy</v>
          </cell>
          <cell r="B88" t="str">
            <v>Mirant</v>
          </cell>
          <cell r="C88">
            <v>233</v>
          </cell>
          <cell r="D88" t="str">
            <v>Steam  cycle (CC)</v>
          </cell>
          <cell r="E88">
            <v>2004</v>
          </cell>
          <cell r="F88">
            <v>6</v>
          </cell>
          <cell r="G88" t="str">
            <v>W Terre Haute, Vigo County</v>
          </cell>
          <cell r="H88" t="str">
            <v>IN</v>
          </cell>
        </row>
        <row r="89">
          <cell r="A89" t="str">
            <v>Lawrence Energy Center</v>
          </cell>
          <cell r="B89" t="str">
            <v>Calpine Energy</v>
          </cell>
          <cell r="C89">
            <v>1100</v>
          </cell>
          <cell r="D89" t="str">
            <v>Nat Gas</v>
          </cell>
          <cell r="E89">
            <v>2004</v>
          </cell>
          <cell r="F89">
            <v>6</v>
          </cell>
          <cell r="G89" t="str">
            <v>Lawrence County</v>
          </cell>
          <cell r="H89" t="str">
            <v>OH</v>
          </cell>
        </row>
        <row r="90">
          <cell r="A90" t="str">
            <v>Jackson Cnty eletric Gen Station</v>
          </cell>
          <cell r="B90" t="str">
            <v>Cogentrix</v>
          </cell>
          <cell r="C90">
            <v>1070</v>
          </cell>
          <cell r="D90" t="str">
            <v>GCC</v>
          </cell>
          <cell r="E90">
            <v>2004</v>
          </cell>
          <cell r="F90">
            <v>6</v>
          </cell>
          <cell r="G90" t="str">
            <v>Franklin Twp, Jackson County</v>
          </cell>
          <cell r="H90" t="str">
            <v>OH</v>
          </cell>
        </row>
        <row r="91">
          <cell r="A91" t="str">
            <v>Columbiana Cnty Energy Center</v>
          </cell>
          <cell r="B91" t="str">
            <v>Cogentrix</v>
          </cell>
          <cell r="C91">
            <v>1200</v>
          </cell>
          <cell r="D91" t="str">
            <v>4 CT and 2 Stm - Gas CC</v>
          </cell>
          <cell r="E91">
            <v>2004</v>
          </cell>
          <cell r="F91">
            <v>6</v>
          </cell>
          <cell r="G91" t="str">
            <v>Center Twp, Columbiana County</v>
          </cell>
          <cell r="H91" t="str">
            <v>OH</v>
          </cell>
        </row>
        <row r="92">
          <cell r="A92" t="str">
            <v>Arcadia Energy Project / Fostoria</v>
          </cell>
          <cell r="B92" t="str">
            <v>PSEG Power LLC (Arcadia Energy)</v>
          </cell>
          <cell r="C92">
            <v>1200</v>
          </cell>
          <cell r="D92" t="str">
            <v>Gas CC</v>
          </cell>
          <cell r="E92">
            <v>2004</v>
          </cell>
          <cell r="F92">
            <v>6</v>
          </cell>
          <cell r="G92" t="str">
            <v>Hancock County</v>
          </cell>
          <cell r="H92" t="str">
            <v>OH</v>
          </cell>
        </row>
        <row r="93">
          <cell r="A93" t="str">
            <v>Norton CAES</v>
          </cell>
          <cell r="B93" t="str">
            <v>Norton Energy Storage</v>
          </cell>
          <cell r="C93">
            <v>300</v>
          </cell>
          <cell r="D93" t="str">
            <v>CAES</v>
          </cell>
          <cell r="E93">
            <v>2004</v>
          </cell>
          <cell r="F93">
            <v>8</v>
          </cell>
          <cell r="G93" t="str">
            <v>Summit County, near Norton</v>
          </cell>
          <cell r="H93" t="str">
            <v>OH</v>
          </cell>
        </row>
        <row r="94">
          <cell r="A94" t="str">
            <v>Unspecified</v>
          </cell>
          <cell r="B94" t="str">
            <v>Panda Energy</v>
          </cell>
          <cell r="C94">
            <v>1000</v>
          </cell>
          <cell r="D94" t="str">
            <v>gas</v>
          </cell>
          <cell r="E94">
            <v>2004</v>
          </cell>
          <cell r="F94">
            <v>9</v>
          </cell>
          <cell r="G94" t="str">
            <v>Tallmadge</v>
          </cell>
          <cell r="H94" t="str">
            <v>MI</v>
          </cell>
        </row>
        <row r="95">
          <cell r="A95" t="str">
            <v>Perry</v>
          </cell>
          <cell r="B95" t="str">
            <v>EnviroPower</v>
          </cell>
          <cell r="C95">
            <v>500</v>
          </cell>
          <cell r="D95" t="str">
            <v>waste coal</v>
          </cell>
          <cell r="E95">
            <v>2004</v>
          </cell>
          <cell r="F95">
            <v>12</v>
          </cell>
          <cell r="G95" t="str">
            <v>Knott County</v>
          </cell>
          <cell r="H95" t="str">
            <v>KY</v>
          </cell>
        </row>
        <row r="96">
          <cell r="A96" t="str">
            <v>Norton CAES</v>
          </cell>
          <cell r="B96" t="str">
            <v>Norton Energy Storage</v>
          </cell>
          <cell r="C96">
            <v>300</v>
          </cell>
          <cell r="D96" t="str">
            <v>CAES</v>
          </cell>
          <cell r="E96">
            <v>2004</v>
          </cell>
          <cell r="F96">
            <v>12</v>
          </cell>
          <cell r="G96" t="str">
            <v>Summit County, near Norton</v>
          </cell>
          <cell r="H96" t="str">
            <v>OH</v>
          </cell>
        </row>
        <row r="97">
          <cell r="A97" t="str">
            <v>Bluegrass Generation</v>
          </cell>
          <cell r="B97" t="str">
            <v>Dynegy</v>
          </cell>
          <cell r="C97">
            <v>340</v>
          </cell>
          <cell r="D97" t="str">
            <v>Gas CT</v>
          </cell>
          <cell r="E97">
            <v>2004</v>
          </cell>
          <cell r="G97" t="str">
            <v>Oldham County, near Buckner</v>
          </cell>
          <cell r="H97" t="str">
            <v>KY</v>
          </cell>
        </row>
        <row r="98">
          <cell r="A98" t="str">
            <v>Berrien Energy Center</v>
          </cell>
          <cell r="B98" t="str">
            <v>CME and Calpine</v>
          </cell>
          <cell r="C98">
            <v>1030</v>
          </cell>
          <cell r="D98" t="str">
            <v xml:space="preserve">Gas CC </v>
          </cell>
          <cell r="E98">
            <v>2004</v>
          </cell>
          <cell r="G98" t="str">
            <v>Berrien</v>
          </cell>
          <cell r="H98" t="str">
            <v>MI</v>
          </cell>
        </row>
        <row r="99">
          <cell r="A99" t="str">
            <v>Unspecified</v>
          </cell>
          <cell r="B99" t="str">
            <v>ERORA Group</v>
          </cell>
          <cell r="C99">
            <v>600</v>
          </cell>
          <cell r="D99" t="str">
            <v>gas fired</v>
          </cell>
          <cell r="E99">
            <v>2004</v>
          </cell>
          <cell r="G99" t="str">
            <v>near Mount Pleasant in Gratiot County</v>
          </cell>
          <cell r="H99" t="str">
            <v>MI</v>
          </cell>
        </row>
        <row r="100">
          <cell r="A100" t="str">
            <v>Unspecified</v>
          </cell>
          <cell r="B100" t="str">
            <v>Mirant</v>
          </cell>
          <cell r="C100">
            <v>320</v>
          </cell>
          <cell r="D100" t="str">
            <v>4-80 Gas CT</v>
          </cell>
          <cell r="E100">
            <v>2004</v>
          </cell>
          <cell r="G100" t="str">
            <v>Danville</v>
          </cell>
          <cell r="H100" t="str">
            <v>VA</v>
          </cell>
        </row>
        <row r="101">
          <cell r="C101">
            <v>11965</v>
          </cell>
        </row>
        <row r="103">
          <cell r="A103" t="str">
            <v>Norton CAES</v>
          </cell>
          <cell r="B103" t="str">
            <v>Norton Energy Storage</v>
          </cell>
          <cell r="C103">
            <v>300</v>
          </cell>
          <cell r="D103" t="str">
            <v>CAES</v>
          </cell>
          <cell r="E103">
            <v>2005</v>
          </cell>
          <cell r="F103">
            <v>4</v>
          </cell>
          <cell r="G103" t="str">
            <v>Summit County, near Norton</v>
          </cell>
          <cell r="H103" t="str">
            <v>OH</v>
          </cell>
        </row>
        <row r="104">
          <cell r="A104" t="str">
            <v>Smithland Hydro</v>
          </cell>
          <cell r="B104" t="str">
            <v>Smithland Hydro Partners</v>
          </cell>
          <cell r="C104">
            <v>83</v>
          </cell>
          <cell r="D104" t="str">
            <v>Hydro</v>
          </cell>
          <cell r="E104">
            <v>2005</v>
          </cell>
          <cell r="F104">
            <v>6</v>
          </cell>
          <cell r="G104" t="str">
            <v>Western Kentucy on Ohio River</v>
          </cell>
          <cell r="H104" t="str">
            <v>KY</v>
          </cell>
        </row>
        <row r="105">
          <cell r="A105" t="str">
            <v>Lima</v>
          </cell>
          <cell r="B105" t="str">
            <v>Global Energy</v>
          </cell>
          <cell r="C105">
            <v>580</v>
          </cell>
          <cell r="D105" t="str">
            <v>Coal - synthetic gas CC</v>
          </cell>
          <cell r="E105">
            <v>2005</v>
          </cell>
          <cell r="F105">
            <v>6</v>
          </cell>
          <cell r="G105" t="str">
            <v>Former Lima Locomotive Works</v>
          </cell>
          <cell r="H105" t="str">
            <v>OH</v>
          </cell>
        </row>
        <row r="106">
          <cell r="A106" t="str">
            <v>Norton CAES</v>
          </cell>
          <cell r="B106" t="str">
            <v>Norton Energy Storage</v>
          </cell>
          <cell r="C106">
            <v>300</v>
          </cell>
          <cell r="D106" t="str">
            <v>CAES</v>
          </cell>
          <cell r="E106">
            <v>2005</v>
          </cell>
          <cell r="F106">
            <v>8</v>
          </cell>
          <cell r="G106" t="str">
            <v>Summit County, near Norton</v>
          </cell>
          <cell r="H106" t="str">
            <v>OH</v>
          </cell>
        </row>
        <row r="107">
          <cell r="A107" t="str">
            <v>Cannelton Hydroelectric Project</v>
          </cell>
          <cell r="B107" t="str">
            <v>Cannelton Hydroelectric Partners</v>
          </cell>
          <cell r="C107">
            <v>80</v>
          </cell>
          <cell r="D107" t="str">
            <v>Hydro</v>
          </cell>
          <cell r="E107">
            <v>2005</v>
          </cell>
          <cell r="F107">
            <v>12</v>
          </cell>
          <cell r="G107" t="str">
            <v>Western Kentucy on Ohio River</v>
          </cell>
          <cell r="H107" t="str">
            <v>KY</v>
          </cell>
        </row>
        <row r="108">
          <cell r="A108" t="str">
            <v>Kentucky Project / Thoroughbred Energy Campus</v>
          </cell>
          <cell r="B108" t="str">
            <v>Peabody Group</v>
          </cell>
          <cell r="C108">
            <v>1500</v>
          </cell>
          <cell r="D108" t="str">
            <v>coal</v>
          </cell>
          <cell r="E108">
            <v>2005</v>
          </cell>
          <cell r="F108">
            <v>12</v>
          </cell>
          <cell r="G108" t="str">
            <v>near Central City in Muhlenberg County</v>
          </cell>
          <cell r="H108" t="str">
            <v>KY</v>
          </cell>
        </row>
        <row r="109">
          <cell r="A109" t="str">
            <v>Norton CAES</v>
          </cell>
          <cell r="B109" t="str">
            <v>Norton Energy Storage</v>
          </cell>
          <cell r="C109">
            <v>300</v>
          </cell>
          <cell r="D109" t="str">
            <v>CAES</v>
          </cell>
          <cell r="E109">
            <v>2005</v>
          </cell>
          <cell r="F109">
            <v>12</v>
          </cell>
          <cell r="G109" t="str">
            <v>Summit County, near Norton</v>
          </cell>
          <cell r="H109" t="str">
            <v>OH</v>
          </cell>
        </row>
        <row r="110">
          <cell r="C110">
            <v>3143</v>
          </cell>
        </row>
        <row r="112">
          <cell r="A112" t="str">
            <v>Norton CAES</v>
          </cell>
          <cell r="B112" t="str">
            <v>Norton Energy Storage</v>
          </cell>
          <cell r="C112">
            <v>300</v>
          </cell>
          <cell r="D112" t="str">
            <v>CAES</v>
          </cell>
          <cell r="E112">
            <v>2006</v>
          </cell>
          <cell r="F112">
            <v>6</v>
          </cell>
          <cell r="G112" t="str">
            <v>Summit County, near Norton</v>
          </cell>
          <cell r="H112" t="str">
            <v>OH</v>
          </cell>
        </row>
        <row r="113">
          <cell r="C113">
            <v>300</v>
          </cell>
        </row>
        <row r="115">
          <cell r="A115" t="str">
            <v>Covert</v>
          </cell>
          <cell r="B115" t="str">
            <v>US Generating Co</v>
          </cell>
          <cell r="C115">
            <v>1000</v>
          </cell>
          <cell r="D115" t="str">
            <v>gas</v>
          </cell>
          <cell r="E115" t="str">
            <v>Unknown</v>
          </cell>
          <cell r="G115" t="str">
            <v>Covert (near Palisades)</v>
          </cell>
          <cell r="H115" t="str">
            <v>MI</v>
          </cell>
          <cell r="I115" t="str">
            <v/>
          </cell>
        </row>
        <row r="116">
          <cell r="A116" t="str">
            <v>Cerestar</v>
          </cell>
          <cell r="B116" t="str">
            <v>Calpine (SkyGen Energy)</v>
          </cell>
          <cell r="C116">
            <v>540</v>
          </cell>
          <cell r="D116" t="str">
            <v>Gas CC/Cogen 2-270MW</v>
          </cell>
          <cell r="E116" t="str">
            <v>Unknown</v>
          </cell>
          <cell r="G116" t="str">
            <v>Hammond</v>
          </cell>
          <cell r="H116" t="str">
            <v>IN</v>
          </cell>
        </row>
        <row r="117">
          <cell r="A117" t="str">
            <v>Cincap VII Project - CADIZ</v>
          </cell>
          <cell r="B117" t="str">
            <v>Cinergy</v>
          </cell>
          <cell r="C117">
            <v>132</v>
          </cell>
          <cell r="D117" t="str">
            <v>3-44 MW Gas peaking</v>
          </cell>
          <cell r="E117" t="str">
            <v>Unknown</v>
          </cell>
          <cell r="G117" t="str">
            <v>Henry County, near Cadiz</v>
          </cell>
          <cell r="H117" t="str">
            <v>IN</v>
          </cell>
        </row>
        <row r="118">
          <cell r="A118" t="str">
            <v>Vigo</v>
          </cell>
          <cell r="B118" t="str">
            <v>Cinergy Capital &amp; Trading</v>
          </cell>
          <cell r="C118">
            <v>262</v>
          </cell>
          <cell r="D118" t="str">
            <v>Gas</v>
          </cell>
          <cell r="E118" t="str">
            <v>Unknown</v>
          </cell>
          <cell r="G118" t="str">
            <v>Vigo County</v>
          </cell>
          <cell r="H118" t="str">
            <v>IN</v>
          </cell>
        </row>
        <row r="119">
          <cell r="A119" t="str">
            <v>Unspecified</v>
          </cell>
          <cell r="B119" t="str">
            <v>DPL Inc</v>
          </cell>
          <cell r="C119">
            <v>400</v>
          </cell>
          <cell r="D119" t="str">
            <v>Gas CT</v>
          </cell>
          <cell r="E119" t="str">
            <v>Unknown</v>
          </cell>
          <cell r="G119" t="str">
            <v>Fowlerton, Grant County</v>
          </cell>
          <cell r="H119" t="str">
            <v>IN</v>
          </cell>
        </row>
        <row r="120">
          <cell r="A120" t="str">
            <v>Knox Generating Station</v>
          </cell>
          <cell r="B120" t="str">
            <v>Duke Energy</v>
          </cell>
          <cell r="C120">
            <v>640</v>
          </cell>
          <cell r="D120" t="str">
            <v>GAS 8-80 MW CT</v>
          </cell>
          <cell r="E120" t="str">
            <v>Unknown</v>
          </cell>
          <cell r="G120" t="str">
            <v>Wheatland, Knox County</v>
          </cell>
          <cell r="H120" t="str">
            <v>IN</v>
          </cell>
        </row>
        <row r="121">
          <cell r="A121" t="str">
            <v>Putnam Energy Center</v>
          </cell>
          <cell r="B121" t="str">
            <v>Putnam Energy Center</v>
          </cell>
          <cell r="C121">
            <v>500</v>
          </cell>
          <cell r="D121" t="str">
            <v>Gas-fired peaking (10 units)</v>
          </cell>
          <cell r="E121" t="str">
            <v>Unknown</v>
          </cell>
          <cell r="G121" t="str">
            <v>Cloverdale, Putnam County</v>
          </cell>
          <cell r="H121" t="str">
            <v>IN</v>
          </cell>
        </row>
        <row r="122">
          <cell r="A122" t="str">
            <v>GE Plastics</v>
          </cell>
          <cell r="B122" t="str">
            <v>SkyGen Energy (Calpine)</v>
          </cell>
          <cell r="C122">
            <v>800</v>
          </cell>
          <cell r="D122" t="str">
            <v>Gas CC-Cogen     2-3 units</v>
          </cell>
          <cell r="E122" t="str">
            <v>Unknown</v>
          </cell>
          <cell r="G122" t="str">
            <v>Mount Vernon, Posey County</v>
          </cell>
          <cell r="H122" t="str">
            <v>IN</v>
          </cell>
        </row>
        <row r="123">
          <cell r="A123" t="str">
            <v>Metcalfe LLC</v>
          </cell>
          <cell r="B123" t="str">
            <v>Duke Energy</v>
          </cell>
          <cell r="C123">
            <v>640</v>
          </cell>
          <cell r="D123" t="str">
            <v>Nat Gas Peaking</v>
          </cell>
          <cell r="E123" t="str">
            <v>Unknown</v>
          </cell>
          <cell r="G123" t="str">
            <v>Metcalf County</v>
          </cell>
          <cell r="H123" t="str">
            <v>KY</v>
          </cell>
        </row>
        <row r="124">
          <cell r="A124" t="str">
            <v>Unspecified</v>
          </cell>
          <cell r="B124" t="str">
            <v>Enviropower</v>
          </cell>
          <cell r="C124">
            <v>500</v>
          </cell>
          <cell r="D124" t="str">
            <v>Waste coal</v>
          </cell>
          <cell r="E124" t="str">
            <v>Unknown</v>
          </cell>
          <cell r="G124" t="str">
            <v>Martin County</v>
          </cell>
          <cell r="H124" t="str">
            <v>KY</v>
          </cell>
        </row>
        <row r="125">
          <cell r="A125" t="str">
            <v>Unspecified</v>
          </cell>
          <cell r="B125" t="str">
            <v>Orion Power Holdings/Columbia Energy</v>
          </cell>
          <cell r="C125">
            <v>500</v>
          </cell>
          <cell r="D125" t="str">
            <v>gas peaking</v>
          </cell>
          <cell r="E125" t="str">
            <v>Unknown</v>
          </cell>
          <cell r="G125" t="str">
            <v>Henderson County near Robards</v>
          </cell>
          <cell r="H125" t="str">
            <v>KY</v>
          </cell>
        </row>
        <row r="126">
          <cell r="A126" t="str">
            <v>Dundee</v>
          </cell>
          <cell r="B126" t="str">
            <v>CME and Dominion</v>
          </cell>
          <cell r="C126">
            <v>800</v>
          </cell>
          <cell r="D126" t="str">
            <v>Gas</v>
          </cell>
          <cell r="E126" t="str">
            <v>unknown</v>
          </cell>
          <cell r="G126" t="str">
            <v>Dundee, Monroe Cnty</v>
          </cell>
          <cell r="H126" t="str">
            <v>MI</v>
          </cell>
        </row>
        <row r="127">
          <cell r="A127" t="str">
            <v>Unspecified</v>
          </cell>
          <cell r="B127" t="str">
            <v>Duke Energy North America</v>
          </cell>
          <cell r="C127">
            <v>620</v>
          </cell>
          <cell r="D127" t="str">
            <v>Gas</v>
          </cell>
          <cell r="E127" t="str">
            <v>unknown</v>
          </cell>
          <cell r="G127" t="str">
            <v>German Twnsp, Fayette Cnty</v>
          </cell>
          <cell r="H127" t="str">
            <v>OH</v>
          </cell>
        </row>
        <row r="128">
          <cell r="A128" t="str">
            <v>Unspecified</v>
          </cell>
          <cell r="B128" t="str">
            <v>National Power Partners</v>
          </cell>
          <cell r="C128">
            <v>280</v>
          </cell>
          <cell r="D128" t="str">
            <v>waste coal</v>
          </cell>
          <cell r="E128" t="str">
            <v>Unknown</v>
          </cell>
          <cell r="G128" t="str">
            <v>Belmont County at Shadyside</v>
          </cell>
          <cell r="H128" t="str">
            <v>OH</v>
          </cell>
          <cell r="I128" t="str">
            <v/>
          </cell>
        </row>
        <row r="129">
          <cell r="A129" t="str">
            <v>Unspecified</v>
          </cell>
          <cell r="B129" t="str">
            <v>Allegheny Energy, Foster Wheeler,  Power Systems, United Refining</v>
          </cell>
          <cell r="C129">
            <v>100</v>
          </cell>
          <cell r="D129" t="str">
            <v>Waste</v>
          </cell>
          <cell r="E129" t="str">
            <v>Unknown</v>
          </cell>
          <cell r="G129" t="str">
            <v>Warren County, NW Penn</v>
          </cell>
          <cell r="H129" t="str">
            <v>PA</v>
          </cell>
          <cell r="I129" t="str">
            <v/>
          </cell>
        </row>
        <row r="130">
          <cell r="A130" t="str">
            <v>Unspecified</v>
          </cell>
          <cell r="B130" t="str">
            <v>Anker energy Corp</v>
          </cell>
          <cell r="C130">
            <v>225</v>
          </cell>
          <cell r="D130" t="str">
            <v>Unknown</v>
          </cell>
          <cell r="E130" t="str">
            <v>unknown</v>
          </cell>
          <cell r="G130" t="str">
            <v>near Buckhannan, Upshur County</v>
          </cell>
          <cell r="H130" t="str">
            <v>WV</v>
          </cell>
        </row>
        <row r="131">
          <cell r="A131" t="str">
            <v>Unspecified-wind</v>
          </cell>
          <cell r="B131" t="str">
            <v>Mega-Energy Inc</v>
          </cell>
          <cell r="C131">
            <v>10</v>
          </cell>
          <cell r="D131" t="str">
            <v>Wind</v>
          </cell>
          <cell r="E131" t="str">
            <v>Unknown</v>
          </cell>
          <cell r="G131" t="str">
            <v>Preston County</v>
          </cell>
          <cell r="H131" t="str">
            <v>WV</v>
          </cell>
        </row>
        <row r="132">
          <cell r="A132" t="str">
            <v>Unspecified</v>
          </cell>
          <cell r="B132" t="str">
            <v>Mich. Consolidated Power</v>
          </cell>
          <cell r="C132">
            <v>240</v>
          </cell>
          <cell r="D132" t="str">
            <v>coal gas</v>
          </cell>
          <cell r="E132" t="str">
            <v>unknown</v>
          </cell>
          <cell r="G132" t="str">
            <v>Mingo County near Williamson</v>
          </cell>
          <cell r="H132" t="str">
            <v>WV</v>
          </cell>
          <cell r="I132" t="str">
            <v/>
          </cell>
        </row>
        <row r="133">
          <cell r="C133">
            <v>8189</v>
          </cell>
        </row>
        <row r="135">
          <cell r="D135" t="str">
            <v>Cumulative</v>
          </cell>
        </row>
        <row r="136">
          <cell r="B136">
            <v>2001</v>
          </cell>
          <cell r="C136">
            <v>4415</v>
          </cell>
          <cell r="D136">
            <v>4415</v>
          </cell>
        </row>
        <row r="137">
          <cell r="B137">
            <v>2002</v>
          </cell>
          <cell r="C137">
            <v>9224</v>
          </cell>
          <cell r="D137">
            <v>13639</v>
          </cell>
        </row>
        <row r="138">
          <cell r="B138">
            <v>2003</v>
          </cell>
          <cell r="C138">
            <v>18788</v>
          </cell>
          <cell r="D138">
            <v>32427</v>
          </cell>
        </row>
        <row r="139">
          <cell r="B139">
            <v>2004</v>
          </cell>
          <cell r="C139">
            <v>11965</v>
          </cell>
          <cell r="D139">
            <v>44392</v>
          </cell>
        </row>
        <row r="140">
          <cell r="B140">
            <v>2005</v>
          </cell>
          <cell r="C140">
            <v>3143</v>
          </cell>
          <cell r="D140">
            <v>47535</v>
          </cell>
        </row>
        <row r="141">
          <cell r="B141">
            <v>2006</v>
          </cell>
          <cell r="C141">
            <v>300</v>
          </cell>
          <cell r="D141">
            <v>47835</v>
          </cell>
        </row>
        <row r="142">
          <cell r="B142" t="str">
            <v>Unknown</v>
          </cell>
          <cell r="C142">
            <v>8189</v>
          </cell>
          <cell r="D142">
            <v>56024</v>
          </cell>
        </row>
        <row r="143">
          <cell r="C143">
            <v>56024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I-A"/>
      <sheetName val="I-A-1"/>
      <sheetName val="II-B"/>
      <sheetName val="II-B-1 Plant"/>
      <sheetName val="Attachment II-B-1"/>
      <sheetName val="II-B-2 General Plant"/>
      <sheetName val="Attachment II-B-2"/>
      <sheetName val="II-B-3 Comm. Equip."/>
      <sheetName val="Attachment II-B-3"/>
      <sheetName val="II-B-4 CWIP"/>
      <sheetName val="II-B-5 Depreciation"/>
      <sheetName val="Attachment II-B-5-1"/>
      <sheetName val="II-B-6 Plant Future"/>
      <sheetName val="II-B-7 Accum. Provisions"/>
      <sheetName val="Attachment II-B-7"/>
      <sheetName val="II-B-8 M&amp;S"/>
      <sheetName val="Attachment II-B-8"/>
      <sheetName val="II-B-9 CWCapital"/>
      <sheetName val="II-B-10 Prepayments"/>
      <sheetName val="Attachment II-B-10"/>
      <sheetName val="II-B-11 Rate Base Other"/>
      <sheetName val="II-B-12 Reg. Assets"/>
      <sheetName val="II-C-1 ROR"/>
      <sheetName val="II-C-1.1 ROR Method"/>
      <sheetName val="II-C-2.1"/>
      <sheetName val="Attachment II-C-2.1"/>
      <sheetName val="II-C-2.2"/>
      <sheetName val="II-C-2.2a"/>
      <sheetName val="II-C-2.3"/>
      <sheetName val="II-C-2.3a"/>
      <sheetName val="II-C-2.4"/>
      <sheetName val="II-C-2.4a"/>
      <sheetName val="II-C-2.5"/>
      <sheetName val="II-C-2.6 TNC"/>
      <sheetName val="Attachment II-C-2.6 TNC"/>
      <sheetName val="II-C-2.7"/>
      <sheetName val="II-C-2.8"/>
      <sheetName val="Attachment II-C-2.8.1"/>
      <sheetName val="II-C-2.9"/>
      <sheetName val="II-C-2.10 TNC"/>
      <sheetName val="II-D-1 O&amp;M"/>
      <sheetName val="Attachment II-D-1 O&amp;M"/>
      <sheetName val="II-D-1.1 Mthly O&amp;M (all)"/>
      <sheetName val="II-D-1.1 Mthly O&amp;M (Tran)"/>
      <sheetName val="II-D-1.1Mthly O&amp;M (Dist)"/>
      <sheetName val="II-D-1.1 Mthly O&amp;M (Meter)"/>
      <sheetName val="II-D-1.1 Mthly O&amp;M (TDCS)"/>
      <sheetName val="II-D-2 A&amp;G"/>
      <sheetName val="Attachment II D-2 A&amp;G"/>
      <sheetName val="II-D-2.1 Mthly A&amp;G (all)"/>
      <sheetName val="II-D-2.1 Mthly A&amp;G (Tran)"/>
      <sheetName val="II-D-2.1 Mthly A&amp;G (Dist)"/>
      <sheetName val="II-D-2.1 Mthly A&amp;G (Meter)"/>
      <sheetName val="II-D-2.1 Mthly A&amp;G (TDCS)"/>
      <sheetName val="II D-2.2 Bad Debt"/>
      <sheetName val="II-D-2.3 Adv. Contr.&amp;Dues"/>
      <sheetName val="II-D-2.4 Advertising"/>
      <sheetName val="II-D-2.4a Advertising Capital"/>
      <sheetName val="II-D-2.5Contributions&amp;Donations"/>
      <sheetName val="II-D-2.6 Dues Summary"/>
      <sheetName val="II-D-2.6a Industry"/>
      <sheetName val="II-D-2.6b Business Economic"/>
      <sheetName val="II-D-2.6c Professional"/>
      <sheetName val="II-D-2.6-1 Social"/>
      <sheetName val="II-D-2.6-2 Political"/>
      <sheetName val="II-D-2.7 Outside Services"/>
      <sheetName val="II-D-2.8 Factoring"/>
      <sheetName val="II-D-3 Payroll"/>
      <sheetName val="II-D-3.1 Payroll Narrative"/>
      <sheetName val="II-D-3.2 Reg and Overtime"/>
      <sheetName val="II-D-3.3 Union"/>
      <sheetName val="II-D-3.4 Exp vs Capital"/>
      <sheetName val="II-D-3.5 No. of Employees"/>
      <sheetName val="II-D-3.6 Non Standard Pay"/>
      <sheetName val="II-D-4 Exclusions"/>
      <sheetName val="II-E-1 Dep. Exp."/>
      <sheetName val="Attachment II-E-1.1"/>
      <sheetName val="Attachment II-E-1.2"/>
      <sheetName val="Attachment II-E-1.3 Depr Rates"/>
      <sheetName val="II-E-2 Taxes Other"/>
      <sheetName val="Attachment II-E-2"/>
      <sheetName val="II-E-2.1 Ad valorem"/>
      <sheetName val="II-E-3 FIT"/>
      <sheetName val="II-E-3-Attach"/>
      <sheetName val="II-E-3.1"/>
      <sheetName val="Attachment II-E-3.1.1"/>
      <sheetName val="Attachment II-E-3.1.2"/>
      <sheetName val="II-E-3.2"/>
      <sheetName val="II-E-3.3"/>
      <sheetName val="II-E-3.4"/>
      <sheetName val="II-E-3.5"/>
      <sheetName val="II-E-3.6"/>
      <sheetName val="Attachment II-E-3.6a"/>
      <sheetName val="II-E-3.7 ADFIT"/>
      <sheetName val="II-E-3.8"/>
      <sheetName val="II-E-3.9"/>
      <sheetName val="II-E-3.10"/>
      <sheetName val="II-E-3.11 ITC"/>
      <sheetName val="II-E-3.12"/>
      <sheetName val="II-E-3.13"/>
      <sheetName val="II-E-3.14 ITC Utilized"/>
      <sheetName val="II-E-3.15 ITC Elections"/>
      <sheetName val="II-E-3.16 Accum Def ITC"/>
      <sheetName val="II-E-3.17"/>
      <sheetName val="II-E-3.18"/>
      <sheetName val="II-E-3.19"/>
      <sheetName val="II-E-3.20"/>
      <sheetName val="II-E-3.21"/>
      <sheetName val="II-E-3.22"/>
      <sheetName val="II-E-3.23"/>
      <sheetName val="II-E-3.24"/>
      <sheetName val="II-E-3.25 Pg 1 and 2"/>
      <sheetName val="II-E-3.25 Pg 3"/>
      <sheetName val="II-E-3.25 Pg 4"/>
      <sheetName val="II-E-3.26"/>
      <sheetName val="II-E-4 Other Expenses"/>
      <sheetName val="II E-4.1"/>
      <sheetName val="II E-4.2"/>
      <sheetName val="II E-4.3"/>
      <sheetName val="II E-4.4 Reg Comm Exp"/>
      <sheetName val="II E-4.5 Rate Case Exp"/>
      <sheetName val="II-E-5 Other Revenues"/>
      <sheetName val="II-F-1 Alloc_Factor"/>
      <sheetName val="II-F-1 Alloc_Data"/>
      <sheetName val="II-G"/>
      <sheetName val="III-A-1 Wholesale TCOS"/>
      <sheetName val="III-B"/>
      <sheetName val="III-B-1"/>
      <sheetName val="III-B-2"/>
      <sheetName val="III-B-3"/>
      <sheetName val="III-B-4"/>
      <sheetName val="III-B-5"/>
      <sheetName val="III-B-6"/>
      <sheetName val="III-B-7"/>
      <sheetName val="III-B-8"/>
      <sheetName val="III-B-9"/>
      <sheetName val="III-B-10"/>
      <sheetName val="III-B-11"/>
      <sheetName val="III-B-12"/>
      <sheetName val="III-C"/>
      <sheetName val="III-D-1"/>
      <sheetName val="III-D-2"/>
      <sheetName val="III-D-3"/>
      <sheetName val="III-D-4"/>
      <sheetName val="III-E-1"/>
      <sheetName val="III-E-2"/>
      <sheetName val="III-E-3"/>
      <sheetName val="III-E-4"/>
      <sheetName val="III-E-5"/>
      <sheetName val="IV-J-1-Revenue Summary"/>
      <sheetName val="Rate Design Summary"/>
      <sheetName val="Residential"/>
      <sheetName val="Secondary- Small"/>
      <sheetName val="Secondary-Large"/>
      <sheetName val="Primary"/>
      <sheetName val="Transmission"/>
      <sheetName val="Nuclear Decom Fee"/>
      <sheetName val="CTC"/>
      <sheetName val="SCTC"/>
      <sheetName val="TC"/>
      <sheetName val="SBF Fee"/>
      <sheetName val="TCOS 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
      <sheetName val="Table 3"/>
      <sheetName val="Table 4a"/>
      <sheetName val="Table 4b"/>
      <sheetName val="Table 5"/>
      <sheetName val="Table 6"/>
      <sheetName val="Table 7"/>
      <sheetName val="table8"/>
      <sheetName val="Table 10"/>
      <sheetName val="Figure 1"/>
      <sheetName val="Figure 2"/>
      <sheetName val="Figure 3"/>
      <sheetName val="Figure 4 "/>
      <sheetName val="Figure 5"/>
      <sheetName val="Figure 6"/>
      <sheetName val="Figure 7"/>
      <sheetName val="Figure 8"/>
      <sheetName val="Figure 9"/>
      <sheetName val="Figure 10"/>
      <sheetName val="Figure 11a"/>
      <sheetName val="Figure 11"/>
      <sheetName val="Figure 12"/>
      <sheetName val="Figure 13"/>
      <sheetName val="Figure 14"/>
      <sheetName val="Appendix A"/>
    </sheetNames>
    <sheetDataSet>
      <sheetData sheetId="0"/>
      <sheetData sheetId="1"/>
      <sheetData sheetId="2">
        <row r="1">
          <cell r="A1" t="str">
            <v xml:space="preserve">       TABLE 3</v>
          </cell>
        </row>
        <row r="2">
          <cell r="A2" t="str">
            <v xml:space="preserve">   AVERAGE ANNUAL AVAILABILITY*</v>
          </cell>
        </row>
        <row r="4">
          <cell r="C4" t="str">
            <v>Availability- Percent</v>
          </cell>
        </row>
        <row r="5">
          <cell r="A5" t="str">
            <v>Year</v>
          </cell>
          <cell r="C5" t="str">
            <v>of Net Seasonal Capability</v>
          </cell>
        </row>
        <row r="7">
          <cell r="A7">
            <v>1990</v>
          </cell>
          <cell r="C7">
            <v>81.2</v>
          </cell>
        </row>
        <row r="8">
          <cell r="A8">
            <v>1991</v>
          </cell>
          <cell r="C8">
            <v>81.3</v>
          </cell>
        </row>
        <row r="9">
          <cell r="A9">
            <v>1992</v>
          </cell>
          <cell r="C9">
            <v>81.400000000000006</v>
          </cell>
        </row>
        <row r="10">
          <cell r="A10">
            <v>1993</v>
          </cell>
          <cell r="C10">
            <v>80.3</v>
          </cell>
        </row>
        <row r="11">
          <cell r="A11">
            <v>1994</v>
          </cell>
          <cell r="C11">
            <v>79.099999999999994</v>
          </cell>
        </row>
        <row r="12">
          <cell r="A12">
            <v>1995</v>
          </cell>
          <cell r="C12">
            <v>81.7</v>
          </cell>
        </row>
        <row r="13">
          <cell r="A13">
            <v>1996</v>
          </cell>
          <cell r="C13">
            <v>84.2</v>
          </cell>
        </row>
        <row r="14">
          <cell r="A14">
            <v>1997</v>
          </cell>
          <cell r="C14">
            <v>84.7</v>
          </cell>
        </row>
        <row r="15">
          <cell r="A15">
            <v>1998</v>
          </cell>
          <cell r="C15">
            <v>82</v>
          </cell>
        </row>
        <row r="16">
          <cell r="A16">
            <v>1999</v>
          </cell>
          <cell r="C16">
            <v>81.7</v>
          </cell>
        </row>
        <row r="18">
          <cell r="A18" t="str">
            <v xml:space="preserve">  5 Year Avg.</v>
          </cell>
          <cell r="C18">
            <v>82.86</v>
          </cell>
        </row>
        <row r="19">
          <cell r="A19" t="str">
            <v>10 Year Avg.</v>
          </cell>
          <cell r="C19">
            <v>81.760000000000005</v>
          </cell>
        </row>
        <row r="21">
          <cell r="A21" t="str">
            <v>*Based on generating unit performance</v>
          </cell>
        </row>
        <row r="22">
          <cell r="A22" t="str">
            <v xml:space="preserve"> (excluding NUGs) in ECAR for the daily</v>
          </cell>
        </row>
        <row r="23">
          <cell r="A23" t="str">
            <v xml:space="preserve"> peak hour demand on non-holiday</v>
          </cell>
        </row>
        <row r="24">
          <cell r="A24" t="str">
            <v xml:space="preserve"> weekdays.</v>
          </cell>
        </row>
      </sheetData>
      <sheetData sheetId="3">
        <row r="1">
          <cell r="E1" t="str">
            <v>TABLE 4</v>
          </cell>
        </row>
        <row r="2">
          <cell r="E2" t="str">
            <v>ECAR MEMBERS</v>
          </cell>
        </row>
        <row r="3">
          <cell r="A3" t="str">
            <v xml:space="preserve">PROJECTED CAPABILITY, DEMAND, AND MARGINS </v>
          </cell>
        </row>
        <row r="4">
          <cell r="E4" t="str">
            <v>2000-2009</v>
          </cell>
        </row>
        <row r="7">
          <cell r="A7" t="str">
            <v>SUMMER SEASON</v>
          </cell>
          <cell r="B7">
            <v>2000</v>
          </cell>
          <cell r="C7">
            <v>2001</v>
          </cell>
          <cell r="D7">
            <v>2002</v>
          </cell>
          <cell r="E7">
            <v>2003</v>
          </cell>
          <cell r="F7">
            <v>2004</v>
          </cell>
          <cell r="G7">
            <v>2005</v>
          </cell>
          <cell r="H7">
            <v>2006</v>
          </cell>
          <cell r="I7">
            <v>2007</v>
          </cell>
          <cell r="J7">
            <v>2008</v>
          </cell>
          <cell r="K7">
            <v>2009</v>
          </cell>
        </row>
        <row r="8">
          <cell r="A8" t="str">
            <v>Net Capacity Resources (NCR)</v>
          </cell>
          <cell r="B8">
            <v>107519</v>
          </cell>
          <cell r="C8">
            <v>108709</v>
          </cell>
          <cell r="D8">
            <v>109948</v>
          </cell>
          <cell r="E8">
            <v>111651</v>
          </cell>
          <cell r="F8">
            <v>114927</v>
          </cell>
          <cell r="G8">
            <v>116307</v>
          </cell>
          <cell r="H8">
            <v>118253</v>
          </cell>
          <cell r="I8">
            <v>118782</v>
          </cell>
          <cell r="J8">
            <v>119037</v>
          </cell>
          <cell r="K8">
            <v>119941</v>
          </cell>
        </row>
        <row r="9">
          <cell r="A9" t="str">
            <v>Total Internal Demand</v>
          </cell>
          <cell r="B9">
            <v>95765</v>
          </cell>
          <cell r="C9">
            <v>97726</v>
          </cell>
          <cell r="D9">
            <v>99379</v>
          </cell>
          <cell r="E9">
            <v>101375</v>
          </cell>
          <cell r="F9">
            <v>103137</v>
          </cell>
          <cell r="G9">
            <v>104945</v>
          </cell>
          <cell r="H9">
            <v>107188</v>
          </cell>
          <cell r="I9">
            <v>109068</v>
          </cell>
          <cell r="J9">
            <v>110819</v>
          </cell>
          <cell r="K9">
            <v>111568</v>
          </cell>
        </row>
        <row r="10">
          <cell r="A10" t="str">
            <v>Capacity Margin (MW)</v>
          </cell>
          <cell r="B10">
            <v>11754</v>
          </cell>
          <cell r="C10">
            <v>10983</v>
          </cell>
          <cell r="D10">
            <v>10569</v>
          </cell>
          <cell r="E10">
            <v>10276</v>
          </cell>
          <cell r="F10">
            <v>11790</v>
          </cell>
          <cell r="G10">
            <v>11362</v>
          </cell>
          <cell r="H10">
            <v>11065</v>
          </cell>
          <cell r="I10">
            <v>9714</v>
          </cell>
          <cell r="J10">
            <v>8218</v>
          </cell>
          <cell r="K10">
            <v>8373</v>
          </cell>
        </row>
        <row r="11">
          <cell r="A11" t="str">
            <v>% of NCR</v>
          </cell>
          <cell r="B11">
            <v>0.109</v>
          </cell>
          <cell r="C11">
            <v>0.10100000000000001</v>
          </cell>
          <cell r="D11">
            <v>9.6000000000000002E-2</v>
          </cell>
          <cell r="E11">
            <v>9.1999999999999998E-2</v>
          </cell>
          <cell r="F11">
            <v>0.10299999999999999</v>
          </cell>
          <cell r="G11">
            <v>9.8000000000000004E-2</v>
          </cell>
          <cell r="H11">
            <v>9.4E-2</v>
          </cell>
          <cell r="I11">
            <v>8.2000000000000003E-2</v>
          </cell>
          <cell r="J11">
            <v>6.9000000000000006E-2</v>
          </cell>
          <cell r="K11">
            <v>7.0000000000000007E-2</v>
          </cell>
        </row>
        <row r="13">
          <cell r="A13" t="str">
            <v>WINTER SEASON</v>
          </cell>
          <cell r="B13" t="str">
            <v>2000/01</v>
          </cell>
          <cell r="C13" t="str">
            <v>2001/02</v>
          </cell>
          <cell r="D13" t="str">
            <v>2002/03</v>
          </cell>
          <cell r="E13" t="str">
            <v>2003/04</v>
          </cell>
          <cell r="F13" t="str">
            <v>2004/05</v>
          </cell>
          <cell r="G13" t="str">
            <v>2005/06</v>
          </cell>
          <cell r="H13" t="str">
            <v>2006/07</v>
          </cell>
          <cell r="I13" t="str">
            <v>2007/08</v>
          </cell>
          <cell r="J13" t="str">
            <v>2008/09</v>
          </cell>
          <cell r="K13" t="str">
            <v>2009/10</v>
          </cell>
        </row>
        <row r="14">
          <cell r="A14" t="str">
            <v>Net Capacity Resources (NCR)</v>
          </cell>
          <cell r="B14">
            <v>108373</v>
          </cell>
          <cell r="C14">
            <v>108427</v>
          </cell>
          <cell r="D14">
            <v>108939</v>
          </cell>
          <cell r="E14">
            <v>110470</v>
          </cell>
          <cell r="F14">
            <v>113195</v>
          </cell>
          <cell r="G14">
            <v>114976</v>
          </cell>
          <cell r="H14">
            <v>115323</v>
          </cell>
          <cell r="I14">
            <v>116544</v>
          </cell>
          <cell r="J14">
            <v>117143</v>
          </cell>
          <cell r="K14">
            <v>116852</v>
          </cell>
        </row>
        <row r="15">
          <cell r="A15" t="str">
            <v>Total Internal Demand</v>
          </cell>
          <cell r="B15">
            <v>85394</v>
          </cell>
          <cell r="C15">
            <v>86805</v>
          </cell>
          <cell r="D15">
            <v>88309</v>
          </cell>
          <cell r="E15">
            <v>89780</v>
          </cell>
          <cell r="F15">
            <v>91256</v>
          </cell>
          <cell r="G15">
            <v>92800</v>
          </cell>
          <cell r="H15">
            <v>94762</v>
          </cell>
          <cell r="I15">
            <v>96206</v>
          </cell>
          <cell r="J15">
            <v>97879</v>
          </cell>
          <cell r="K15">
            <v>99640.822</v>
          </cell>
        </row>
        <row r="16">
          <cell r="A16" t="str">
            <v>Capacity Margin (MW)</v>
          </cell>
          <cell r="B16">
            <v>22979</v>
          </cell>
          <cell r="C16">
            <v>21622</v>
          </cell>
          <cell r="D16">
            <v>20630</v>
          </cell>
          <cell r="E16">
            <v>20690</v>
          </cell>
          <cell r="F16">
            <v>21939</v>
          </cell>
          <cell r="G16">
            <v>22176</v>
          </cell>
          <cell r="H16">
            <v>20561</v>
          </cell>
          <cell r="I16">
            <v>20338</v>
          </cell>
          <cell r="J16">
            <v>19264</v>
          </cell>
          <cell r="K16">
            <v>17211.178</v>
          </cell>
        </row>
        <row r="17">
          <cell r="A17" t="str">
            <v>% of NCR</v>
          </cell>
          <cell r="B17">
            <v>0.21199999999999999</v>
          </cell>
          <cell r="C17">
            <v>0.19900000000000001</v>
          </cell>
          <cell r="D17">
            <v>0.189</v>
          </cell>
          <cell r="E17">
            <v>0.187</v>
          </cell>
          <cell r="F17">
            <v>0.19400000000000001</v>
          </cell>
          <cell r="G17">
            <v>0.193</v>
          </cell>
          <cell r="H17">
            <v>0.17799999999999999</v>
          </cell>
          <cell r="I17">
            <v>0.17499999999999999</v>
          </cell>
          <cell r="J17">
            <v>0.16400000000000001</v>
          </cell>
          <cell r="K17">
            <v>0.14699999999999999</v>
          </cell>
        </row>
      </sheetData>
      <sheetData sheetId="4"/>
      <sheetData sheetId="5">
        <row r="1">
          <cell r="A1" t="str">
            <v>TABLE 6</v>
          </cell>
        </row>
        <row r="2">
          <cell r="A2" t="str">
            <v>CRITICAL AVAILABILITY</v>
          </cell>
        </row>
        <row r="4">
          <cell r="A4" t="str">
            <v>Year</v>
          </cell>
          <cell r="C4" t="str">
            <v>Critical Availability</v>
          </cell>
        </row>
        <row r="6">
          <cell r="A6">
            <v>1990</v>
          </cell>
          <cell r="C6" t="str">
            <v>76.0%</v>
          </cell>
        </row>
        <row r="7">
          <cell r="A7">
            <v>1991</v>
          </cell>
          <cell r="C7" t="str">
            <v>76.0%</v>
          </cell>
        </row>
        <row r="8">
          <cell r="A8">
            <v>1992</v>
          </cell>
          <cell r="C8" t="str">
            <v>76.0%</v>
          </cell>
        </row>
        <row r="9">
          <cell r="A9">
            <v>1993</v>
          </cell>
          <cell r="C9" t="str">
            <v>76.7%</v>
          </cell>
        </row>
        <row r="10">
          <cell r="A10">
            <v>1994</v>
          </cell>
          <cell r="C10" t="str">
            <v>76.5%</v>
          </cell>
        </row>
        <row r="11">
          <cell r="A11">
            <v>1995</v>
          </cell>
          <cell r="C11" t="str">
            <v>77.7%</v>
          </cell>
        </row>
        <row r="12">
          <cell r="A12">
            <v>1996</v>
          </cell>
          <cell r="C12" t="str">
            <v>77.8%</v>
          </cell>
        </row>
        <row r="13">
          <cell r="A13">
            <v>1997</v>
          </cell>
          <cell r="C13" t="str">
            <v>78.2%</v>
          </cell>
        </row>
        <row r="14">
          <cell r="A14">
            <v>1998</v>
          </cell>
          <cell r="C14" t="str">
            <v>81.3%</v>
          </cell>
        </row>
        <row r="15">
          <cell r="A15">
            <v>1999</v>
          </cell>
          <cell r="C15" t="str">
            <v>80.3%</v>
          </cell>
        </row>
        <row r="16">
          <cell r="A16">
            <v>2000</v>
          </cell>
          <cell r="C16" t="str">
            <v>79.0%</v>
          </cell>
        </row>
        <row r="18">
          <cell r="A18" t="str">
            <v>* The critical availability was calculated</v>
          </cell>
        </row>
        <row r="19">
          <cell r="A19" t="str">
            <v xml:space="preserve">  for the first five years of the ten-year</v>
          </cell>
        </row>
        <row r="20">
          <cell r="A20" t="str">
            <v xml:space="preserve">  period beginning with the 1997 Report</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puts and Assumptions"/>
      <sheetName val="Benefit Units"/>
      <sheetName val="AMI &amp; DA Cost &amp; Benefits"/>
      <sheetName val="Business Process Cost Units"/>
      <sheetName val="General Assumptions"/>
      <sheetName val="IT Interface"/>
      <sheetName val="Meter Projections"/>
      <sheetName val="Meter Deployment"/>
      <sheetName val="Switch Projections"/>
      <sheetName val="Switch Deployment"/>
      <sheetName val="Substation Projections"/>
      <sheetName val="Substation Deployment"/>
      <sheetName val="Circuit Projections"/>
      <sheetName val="Capacitor Bank Projections"/>
      <sheetName val="Capacitor Bank Deployment"/>
      <sheetName val="Lists"/>
      <sheetName val="Cost Roll-Up"/>
    </sheetNames>
    <sheetDataSet>
      <sheetData sheetId="0" refreshError="1"/>
      <sheetData sheetId="1" refreshError="1">
        <row r="12">
          <cell r="D12" t="str">
            <v>ON</v>
          </cell>
        </row>
        <row r="21">
          <cell r="D21">
            <v>2.47E-2</v>
          </cell>
        </row>
      </sheetData>
      <sheetData sheetId="2" refreshError="1"/>
      <sheetData sheetId="3" refreshError="1"/>
      <sheetData sheetId="4" refreshError="1"/>
      <sheetData sheetId="5" refreshError="1"/>
      <sheetData sheetId="6" refreshError="1"/>
      <sheetData sheetId="7" refreshError="1">
        <row r="8">
          <cell r="E8" t="str">
            <v>LOOKUP</v>
          </cell>
          <cell r="F8">
            <v>1</v>
          </cell>
          <cell r="G8">
            <v>2</v>
          </cell>
          <cell r="H8">
            <v>3</v>
          </cell>
          <cell r="I8">
            <v>4</v>
          </cell>
          <cell r="J8">
            <v>5</v>
          </cell>
          <cell r="K8">
            <v>6</v>
          </cell>
          <cell r="L8">
            <v>7</v>
          </cell>
          <cell r="M8">
            <v>8</v>
          </cell>
          <cell r="N8">
            <v>9</v>
          </cell>
          <cell r="O8">
            <v>10</v>
          </cell>
          <cell r="P8">
            <v>11</v>
          </cell>
          <cell r="Q8">
            <v>12</v>
          </cell>
          <cell r="R8">
            <v>13</v>
          </cell>
          <cell r="S8">
            <v>14</v>
          </cell>
          <cell r="T8">
            <v>15</v>
          </cell>
          <cell r="U8">
            <v>16</v>
          </cell>
          <cell r="V8">
            <v>17</v>
          </cell>
          <cell r="W8">
            <v>18</v>
          </cell>
          <cell r="X8">
            <v>19</v>
          </cell>
          <cell r="Y8">
            <v>20</v>
          </cell>
          <cell r="Z8">
            <v>21</v>
          </cell>
          <cell r="AA8">
            <v>22</v>
          </cell>
          <cell r="AB8">
            <v>23</v>
          </cell>
          <cell r="AC8">
            <v>24</v>
          </cell>
          <cell r="AD8">
            <v>25</v>
          </cell>
          <cell r="AE8">
            <v>26</v>
          </cell>
          <cell r="AF8">
            <v>27</v>
          </cell>
          <cell r="AG8">
            <v>28</v>
          </cell>
          <cell r="AH8">
            <v>29</v>
          </cell>
          <cell r="AI8">
            <v>30</v>
          </cell>
        </row>
        <row r="10">
          <cell r="E10" t="str">
            <v>APCo VA/Res/Urban</v>
          </cell>
          <cell r="F10">
            <v>184271</v>
          </cell>
          <cell r="G10">
            <v>191641.84</v>
          </cell>
          <cell r="H10">
            <v>199012.68000000002</v>
          </cell>
          <cell r="I10">
            <v>206383.52000000002</v>
          </cell>
          <cell r="J10">
            <v>213754.36</v>
          </cell>
          <cell r="K10">
            <v>221125.19999999998</v>
          </cell>
          <cell r="L10">
            <v>228496.04</v>
          </cell>
          <cell r="M10">
            <v>235866.88</v>
          </cell>
          <cell r="N10">
            <v>243237.72</v>
          </cell>
          <cell r="O10">
            <v>250608.55999999997</v>
          </cell>
          <cell r="P10">
            <v>257979.4</v>
          </cell>
          <cell r="Q10">
            <v>265350.24</v>
          </cell>
          <cell r="R10">
            <v>272721.08</v>
          </cell>
          <cell r="S10">
            <v>280091.92</v>
          </cell>
          <cell r="T10">
            <v>287462.76</v>
          </cell>
          <cell r="U10">
            <v>294833.60000000003</v>
          </cell>
          <cell r="V10">
            <v>302204.44</v>
          </cell>
          <cell r="W10">
            <v>309575.28000000003</v>
          </cell>
          <cell r="X10">
            <v>316946.12</v>
          </cell>
          <cell r="Y10">
            <v>324316.96000000002</v>
          </cell>
          <cell r="Z10">
            <v>331687.8</v>
          </cell>
          <cell r="AA10">
            <v>339058.63999999996</v>
          </cell>
          <cell r="AB10">
            <v>346429.48</v>
          </cell>
          <cell r="AC10">
            <v>353800.32</v>
          </cell>
          <cell r="AD10">
            <v>361171.16</v>
          </cell>
          <cell r="AE10">
            <v>368542</v>
          </cell>
          <cell r="AF10">
            <v>375912.84</v>
          </cell>
          <cell r="AG10">
            <v>383283.68</v>
          </cell>
          <cell r="AH10">
            <v>390654.52</v>
          </cell>
          <cell r="AI10">
            <v>398025.36000000004</v>
          </cell>
        </row>
        <row r="11">
          <cell r="E11" t="str">
            <v>APCo VA/Res/Suburban</v>
          </cell>
          <cell r="F11">
            <v>158868</v>
          </cell>
          <cell r="G11">
            <v>165222.72</v>
          </cell>
          <cell r="H11">
            <v>171577.44</v>
          </cell>
          <cell r="I11">
            <v>177932.16</v>
          </cell>
          <cell r="J11">
            <v>184286.87999999998</v>
          </cell>
          <cell r="K11">
            <v>190641.6</v>
          </cell>
          <cell r="L11">
            <v>196996.32</v>
          </cell>
          <cell r="M11">
            <v>203351.04000000001</v>
          </cell>
          <cell r="N11">
            <v>209705.76</v>
          </cell>
          <cell r="O11">
            <v>216060.47999999998</v>
          </cell>
          <cell r="P11">
            <v>222415.19999999998</v>
          </cell>
          <cell r="Q11">
            <v>228769.91999999998</v>
          </cell>
          <cell r="R11">
            <v>235124.63999999998</v>
          </cell>
          <cell r="S11">
            <v>241479.36000000002</v>
          </cell>
          <cell r="T11">
            <v>247834.08000000002</v>
          </cell>
          <cell r="U11">
            <v>254188.80000000002</v>
          </cell>
          <cell r="V11">
            <v>260543.52000000002</v>
          </cell>
          <cell r="W11">
            <v>266898.24000000005</v>
          </cell>
          <cell r="X11">
            <v>273252.96000000002</v>
          </cell>
          <cell r="Y11">
            <v>279607.67999999999</v>
          </cell>
          <cell r="Z11">
            <v>285962.40000000002</v>
          </cell>
          <cell r="AA11">
            <v>292317.12</v>
          </cell>
          <cell r="AB11">
            <v>298671.83999999997</v>
          </cell>
          <cell r="AC11">
            <v>305026.56</v>
          </cell>
          <cell r="AD11">
            <v>311381.27999999997</v>
          </cell>
          <cell r="AE11">
            <v>317736</v>
          </cell>
          <cell r="AF11">
            <v>324090.72000000003</v>
          </cell>
          <cell r="AG11">
            <v>330445.44</v>
          </cell>
          <cell r="AH11">
            <v>336800.16000000003</v>
          </cell>
          <cell r="AI11">
            <v>343154.88</v>
          </cell>
        </row>
        <row r="12">
          <cell r="E12" t="str">
            <v>APCo VA/Res/Rural</v>
          </cell>
          <cell r="F12">
            <v>184101</v>
          </cell>
          <cell r="G12">
            <v>191465.04</v>
          </cell>
          <cell r="H12">
            <v>198829.08000000002</v>
          </cell>
          <cell r="I12">
            <v>206193.12000000002</v>
          </cell>
          <cell r="J12">
            <v>213557.15999999997</v>
          </cell>
          <cell r="K12">
            <v>220921.19999999998</v>
          </cell>
          <cell r="L12">
            <v>228285.24</v>
          </cell>
          <cell r="M12">
            <v>235649.28</v>
          </cell>
          <cell r="N12">
            <v>243013.32</v>
          </cell>
          <cell r="O12">
            <v>250377.36</v>
          </cell>
          <cell r="P12">
            <v>257741.4</v>
          </cell>
          <cell r="Q12">
            <v>265105.44</v>
          </cell>
          <cell r="R12">
            <v>272469.48</v>
          </cell>
          <cell r="S12">
            <v>279833.52</v>
          </cell>
          <cell r="T12">
            <v>287197.56</v>
          </cell>
          <cell r="U12">
            <v>294561.60000000003</v>
          </cell>
          <cell r="V12">
            <v>301925.64</v>
          </cell>
          <cell r="W12">
            <v>309289.68000000005</v>
          </cell>
          <cell r="X12">
            <v>316653.71999999997</v>
          </cell>
          <cell r="Y12">
            <v>324017.76</v>
          </cell>
          <cell r="Z12">
            <v>331381.8</v>
          </cell>
          <cell r="AA12">
            <v>338745.83999999997</v>
          </cell>
          <cell r="AB12">
            <v>346109.88</v>
          </cell>
          <cell r="AC12">
            <v>353473.92</v>
          </cell>
          <cell r="AD12">
            <v>360837.96</v>
          </cell>
          <cell r="AE12">
            <v>368202</v>
          </cell>
          <cell r="AF12">
            <v>375566.04</v>
          </cell>
          <cell r="AG12">
            <v>382930.08</v>
          </cell>
          <cell r="AH12">
            <v>390294.12</v>
          </cell>
          <cell r="AI12">
            <v>397658.16000000003</v>
          </cell>
        </row>
        <row r="13">
          <cell r="E13" t="str">
            <v>APCo VA/C&amp;I/Urban</v>
          </cell>
          <cell r="F13">
            <v>24192</v>
          </cell>
          <cell r="G13">
            <v>25159.68</v>
          </cell>
          <cell r="H13">
            <v>26127.360000000001</v>
          </cell>
          <cell r="I13">
            <v>27095.040000000001</v>
          </cell>
          <cell r="J13">
            <v>28062.719999999998</v>
          </cell>
          <cell r="K13">
            <v>29030.399999999998</v>
          </cell>
          <cell r="L13">
            <v>29998.079999999998</v>
          </cell>
          <cell r="M13">
            <v>30965.760000000002</v>
          </cell>
          <cell r="N13">
            <v>31933.440000000002</v>
          </cell>
          <cell r="O13">
            <v>32901.119999999995</v>
          </cell>
          <cell r="P13">
            <v>33868.799999999996</v>
          </cell>
          <cell r="Q13">
            <v>34836.479999999996</v>
          </cell>
          <cell r="R13">
            <v>35804.159999999996</v>
          </cell>
          <cell r="S13">
            <v>36771.840000000004</v>
          </cell>
          <cell r="T13">
            <v>37739.520000000004</v>
          </cell>
          <cell r="U13">
            <v>38707.200000000004</v>
          </cell>
          <cell r="V13">
            <v>39674.880000000005</v>
          </cell>
          <cell r="W13">
            <v>40642.560000000005</v>
          </cell>
          <cell r="X13">
            <v>41610.239999999998</v>
          </cell>
          <cell r="Y13">
            <v>42577.919999999998</v>
          </cell>
          <cell r="Z13">
            <v>43545.599999999999</v>
          </cell>
          <cell r="AA13">
            <v>44513.279999999999</v>
          </cell>
          <cell r="AB13">
            <v>45480.959999999999</v>
          </cell>
          <cell r="AC13">
            <v>46448.639999999999</v>
          </cell>
          <cell r="AD13">
            <v>47416.32</v>
          </cell>
          <cell r="AE13">
            <v>48384</v>
          </cell>
          <cell r="AF13">
            <v>49351.68</v>
          </cell>
          <cell r="AG13">
            <v>50319.360000000001</v>
          </cell>
          <cell r="AH13">
            <v>51287.040000000001</v>
          </cell>
          <cell r="AI13">
            <v>52254.720000000001</v>
          </cell>
        </row>
        <row r="14">
          <cell r="E14" t="str">
            <v>APCo VA/C&amp;I/Suburban</v>
          </cell>
          <cell r="F14">
            <v>24990</v>
          </cell>
          <cell r="G14">
            <v>25989.600000000002</v>
          </cell>
          <cell r="H14">
            <v>26989.200000000001</v>
          </cell>
          <cell r="I14">
            <v>27988.800000000003</v>
          </cell>
          <cell r="J14">
            <v>28988.399999999998</v>
          </cell>
          <cell r="K14">
            <v>29988</v>
          </cell>
          <cell r="L14">
            <v>30987.599999999999</v>
          </cell>
          <cell r="M14">
            <v>31987.200000000001</v>
          </cell>
          <cell r="N14">
            <v>32986.800000000003</v>
          </cell>
          <cell r="O14">
            <v>33986.399999999994</v>
          </cell>
          <cell r="P14">
            <v>34986</v>
          </cell>
          <cell r="Q14">
            <v>35985.599999999999</v>
          </cell>
          <cell r="R14">
            <v>36985.199999999997</v>
          </cell>
          <cell r="S14">
            <v>37984.800000000003</v>
          </cell>
          <cell r="T14">
            <v>38984.400000000001</v>
          </cell>
          <cell r="U14">
            <v>39984</v>
          </cell>
          <cell r="V14">
            <v>40983.600000000006</v>
          </cell>
          <cell r="W14">
            <v>41983.200000000004</v>
          </cell>
          <cell r="X14">
            <v>42982.8</v>
          </cell>
          <cell r="Y14">
            <v>43982.400000000001</v>
          </cell>
          <cell r="Z14">
            <v>44982</v>
          </cell>
          <cell r="AA14">
            <v>45981.599999999999</v>
          </cell>
          <cell r="AB14">
            <v>46981.2</v>
          </cell>
          <cell r="AC14">
            <v>47980.799999999996</v>
          </cell>
          <cell r="AD14">
            <v>48980.4</v>
          </cell>
          <cell r="AE14">
            <v>49980</v>
          </cell>
          <cell r="AF14">
            <v>50979.6</v>
          </cell>
          <cell r="AG14">
            <v>51979.200000000004</v>
          </cell>
          <cell r="AH14">
            <v>52978.8</v>
          </cell>
          <cell r="AI14">
            <v>53978.400000000001</v>
          </cell>
        </row>
        <row r="15">
          <cell r="E15" t="str">
            <v>APCo VA/C&amp;I/Rural</v>
          </cell>
          <cell r="F15">
            <v>27256</v>
          </cell>
          <cell r="G15">
            <v>28346.240000000002</v>
          </cell>
          <cell r="H15">
            <v>29436.480000000003</v>
          </cell>
          <cell r="I15">
            <v>30526.720000000001</v>
          </cell>
          <cell r="J15">
            <v>31616.959999999999</v>
          </cell>
          <cell r="K15">
            <v>32707.199999999997</v>
          </cell>
          <cell r="L15">
            <v>33797.440000000002</v>
          </cell>
          <cell r="M15">
            <v>34887.68</v>
          </cell>
          <cell r="N15">
            <v>35977.919999999998</v>
          </cell>
          <cell r="O15">
            <v>37068.159999999996</v>
          </cell>
          <cell r="P15">
            <v>38158.399999999994</v>
          </cell>
          <cell r="Q15">
            <v>39248.639999999999</v>
          </cell>
          <cell r="R15">
            <v>40338.879999999997</v>
          </cell>
          <cell r="S15">
            <v>41429.120000000003</v>
          </cell>
          <cell r="T15">
            <v>42519.360000000001</v>
          </cell>
          <cell r="U15">
            <v>43609.600000000006</v>
          </cell>
          <cell r="V15">
            <v>44699.840000000004</v>
          </cell>
          <cell r="W15">
            <v>45790.080000000002</v>
          </cell>
          <cell r="X15">
            <v>46880.32</v>
          </cell>
          <cell r="Y15">
            <v>47970.559999999998</v>
          </cell>
          <cell r="Z15">
            <v>49060.800000000003</v>
          </cell>
          <cell r="AA15">
            <v>50151.039999999994</v>
          </cell>
          <cell r="AB15">
            <v>51241.279999999999</v>
          </cell>
          <cell r="AC15">
            <v>52331.519999999997</v>
          </cell>
          <cell r="AD15">
            <v>53421.760000000002</v>
          </cell>
          <cell r="AE15">
            <v>54512</v>
          </cell>
          <cell r="AF15">
            <v>55602.239999999998</v>
          </cell>
          <cell r="AG15">
            <v>56692.480000000003</v>
          </cell>
          <cell r="AH15">
            <v>57782.720000000001</v>
          </cell>
          <cell r="AI15">
            <v>58872.960000000006</v>
          </cell>
        </row>
        <row r="16">
          <cell r="E16" t="str">
            <v>APCo WV/Res/Urban</v>
          </cell>
          <cell r="F16">
            <v>181213</v>
          </cell>
          <cell r="G16">
            <v>188461.52000000002</v>
          </cell>
          <cell r="H16">
            <v>195710.04</v>
          </cell>
          <cell r="I16">
            <v>202958.56000000003</v>
          </cell>
          <cell r="J16">
            <v>210207.08</v>
          </cell>
          <cell r="K16">
            <v>217455.6</v>
          </cell>
          <cell r="L16">
            <v>224704.12</v>
          </cell>
          <cell r="M16">
            <v>231952.64000000001</v>
          </cell>
          <cell r="N16">
            <v>239201.16</v>
          </cell>
          <cell r="O16">
            <v>246449.67999999996</v>
          </cell>
          <cell r="P16">
            <v>253698.19999999998</v>
          </cell>
          <cell r="Q16">
            <v>260946.72</v>
          </cell>
          <cell r="R16">
            <v>268195.24</v>
          </cell>
          <cell r="S16">
            <v>275443.76</v>
          </cell>
          <cell r="T16">
            <v>282692.28000000003</v>
          </cell>
          <cell r="U16">
            <v>289940.8</v>
          </cell>
          <cell r="V16">
            <v>297189.32</v>
          </cell>
          <cell r="W16">
            <v>304437.84000000003</v>
          </cell>
          <cell r="X16">
            <v>311686.36</v>
          </cell>
          <cell r="Y16">
            <v>318934.88</v>
          </cell>
          <cell r="Z16">
            <v>326183.40000000002</v>
          </cell>
          <cell r="AA16">
            <v>333431.92</v>
          </cell>
          <cell r="AB16">
            <v>340680.44</v>
          </cell>
          <cell r="AC16">
            <v>347928.95999999996</v>
          </cell>
          <cell r="AD16">
            <v>355177.48</v>
          </cell>
          <cell r="AE16">
            <v>362426</v>
          </cell>
          <cell r="AF16">
            <v>369674.52</v>
          </cell>
          <cell r="AG16">
            <v>376923.04000000004</v>
          </cell>
          <cell r="AH16">
            <v>384171.56</v>
          </cell>
          <cell r="AI16">
            <v>391420.08</v>
          </cell>
        </row>
        <row r="17">
          <cell r="E17" t="str">
            <v>APCo WV/Res/Suburban</v>
          </cell>
          <cell r="F17">
            <v>133356</v>
          </cell>
          <cell r="G17">
            <v>138690.23999999999</v>
          </cell>
          <cell r="H17">
            <v>144024.48000000001</v>
          </cell>
          <cell r="I17">
            <v>149358.72</v>
          </cell>
          <cell r="J17">
            <v>154692.96</v>
          </cell>
          <cell r="K17">
            <v>160027.19999999998</v>
          </cell>
          <cell r="L17">
            <v>165361.44</v>
          </cell>
          <cell r="M17">
            <v>170695.67999999999</v>
          </cell>
          <cell r="N17">
            <v>176029.92</v>
          </cell>
          <cell r="O17">
            <v>181364.15999999997</v>
          </cell>
          <cell r="P17">
            <v>186698.4</v>
          </cell>
          <cell r="Q17">
            <v>192032.63999999998</v>
          </cell>
          <cell r="R17">
            <v>197366.88</v>
          </cell>
          <cell r="S17">
            <v>202701.12</v>
          </cell>
          <cell r="T17">
            <v>208035.36000000002</v>
          </cell>
          <cell r="U17">
            <v>213369.60000000001</v>
          </cell>
          <cell r="V17">
            <v>218703.84000000003</v>
          </cell>
          <cell r="W17">
            <v>224038.08000000002</v>
          </cell>
          <cell r="X17">
            <v>229372.32</v>
          </cell>
          <cell r="Y17">
            <v>234706.56</v>
          </cell>
          <cell r="Z17">
            <v>240040.80000000002</v>
          </cell>
          <cell r="AA17">
            <v>245375.03999999998</v>
          </cell>
          <cell r="AB17">
            <v>250709.28</v>
          </cell>
          <cell r="AC17">
            <v>256043.51999999999</v>
          </cell>
          <cell r="AD17">
            <v>261377.76</v>
          </cell>
          <cell r="AE17">
            <v>266712</v>
          </cell>
          <cell r="AF17">
            <v>272046.24</v>
          </cell>
          <cell r="AG17">
            <v>277380.47999999998</v>
          </cell>
          <cell r="AH17">
            <v>282714.72000000003</v>
          </cell>
          <cell r="AI17">
            <v>288048.96000000002</v>
          </cell>
        </row>
        <row r="18">
          <cell r="E18" t="str">
            <v>APCo WV/Res/Rural</v>
          </cell>
          <cell r="F18">
            <v>168974</v>
          </cell>
          <cell r="G18">
            <v>175732.96</v>
          </cell>
          <cell r="H18">
            <v>182491.92</v>
          </cell>
          <cell r="I18">
            <v>189250.88</v>
          </cell>
          <cell r="J18">
            <v>196009.84</v>
          </cell>
          <cell r="K18">
            <v>202768.8</v>
          </cell>
          <cell r="L18">
            <v>209527.76</v>
          </cell>
          <cell r="M18">
            <v>216286.72</v>
          </cell>
          <cell r="N18">
            <v>223045.68000000002</v>
          </cell>
          <cell r="O18">
            <v>229804.63999999998</v>
          </cell>
          <cell r="P18">
            <v>236563.59999999998</v>
          </cell>
          <cell r="Q18">
            <v>243322.56</v>
          </cell>
          <cell r="R18">
            <v>250081.52</v>
          </cell>
          <cell r="S18">
            <v>256840.48</v>
          </cell>
          <cell r="T18">
            <v>263599.44</v>
          </cell>
          <cell r="U18">
            <v>270358.40000000002</v>
          </cell>
          <cell r="V18">
            <v>277117.36000000004</v>
          </cell>
          <cell r="W18">
            <v>283876.32</v>
          </cell>
          <cell r="X18">
            <v>290635.27999999997</v>
          </cell>
          <cell r="Y18">
            <v>297394.24</v>
          </cell>
          <cell r="Z18">
            <v>304153.2</v>
          </cell>
          <cell r="AA18">
            <v>310912.15999999997</v>
          </cell>
          <cell r="AB18">
            <v>317671.12</v>
          </cell>
          <cell r="AC18">
            <v>324430.08000000002</v>
          </cell>
          <cell r="AD18">
            <v>331189.03999999998</v>
          </cell>
          <cell r="AE18">
            <v>337948</v>
          </cell>
          <cell r="AF18">
            <v>344706.96</v>
          </cell>
          <cell r="AG18">
            <v>351465.92</v>
          </cell>
          <cell r="AH18">
            <v>358224.88</v>
          </cell>
          <cell r="AI18">
            <v>364983.84</v>
          </cell>
        </row>
        <row r="19">
          <cell r="E19" t="str">
            <v>APCo WV/C&amp;I/Urban</v>
          </cell>
          <cell r="F19">
            <v>26401</v>
          </cell>
          <cell r="G19">
            <v>27457.040000000001</v>
          </cell>
          <cell r="H19">
            <v>28513.08</v>
          </cell>
          <cell r="I19">
            <v>29569.120000000003</v>
          </cell>
          <cell r="J19">
            <v>30625.159999999996</v>
          </cell>
          <cell r="K19">
            <v>31681.199999999997</v>
          </cell>
          <cell r="L19">
            <v>32737.239999999998</v>
          </cell>
          <cell r="M19">
            <v>33793.279999999999</v>
          </cell>
          <cell r="N19">
            <v>34849.32</v>
          </cell>
          <cell r="O19">
            <v>35905.359999999993</v>
          </cell>
          <cell r="P19">
            <v>36961.399999999994</v>
          </cell>
          <cell r="Q19">
            <v>38017.439999999995</v>
          </cell>
          <cell r="R19">
            <v>39073.479999999996</v>
          </cell>
          <cell r="S19">
            <v>40129.520000000004</v>
          </cell>
          <cell r="T19">
            <v>41185.560000000005</v>
          </cell>
          <cell r="U19">
            <v>42241.600000000006</v>
          </cell>
          <cell r="V19">
            <v>43297.640000000007</v>
          </cell>
          <cell r="W19">
            <v>44353.680000000008</v>
          </cell>
          <cell r="X19">
            <v>45409.72</v>
          </cell>
          <cell r="Y19">
            <v>46465.760000000002</v>
          </cell>
          <cell r="Z19">
            <v>47521.8</v>
          </cell>
          <cell r="AA19">
            <v>48577.84</v>
          </cell>
          <cell r="AB19">
            <v>49633.88</v>
          </cell>
          <cell r="AC19">
            <v>50689.919999999998</v>
          </cell>
          <cell r="AD19">
            <v>51745.96</v>
          </cell>
          <cell r="AE19">
            <v>52802</v>
          </cell>
          <cell r="AF19">
            <v>53858.04</v>
          </cell>
          <cell r="AG19">
            <v>54914.080000000002</v>
          </cell>
          <cell r="AH19">
            <v>55970.12</v>
          </cell>
          <cell r="AI19">
            <v>57026.16</v>
          </cell>
        </row>
        <row r="20">
          <cell r="E20" t="str">
            <v>APCo WV/C&amp;I/Suburban</v>
          </cell>
          <cell r="F20">
            <v>20699</v>
          </cell>
          <cell r="G20">
            <v>21526.959999999999</v>
          </cell>
          <cell r="H20">
            <v>22354.920000000002</v>
          </cell>
          <cell r="I20">
            <v>23182.880000000001</v>
          </cell>
          <cell r="J20">
            <v>24010.84</v>
          </cell>
          <cell r="K20">
            <v>24838.799999999999</v>
          </cell>
          <cell r="L20">
            <v>25666.76</v>
          </cell>
          <cell r="M20">
            <v>26494.720000000001</v>
          </cell>
          <cell r="N20">
            <v>27322.68</v>
          </cell>
          <cell r="O20">
            <v>28150.639999999996</v>
          </cell>
          <cell r="P20">
            <v>28978.6</v>
          </cell>
          <cell r="Q20">
            <v>29806.559999999998</v>
          </cell>
          <cell r="R20">
            <v>30634.52</v>
          </cell>
          <cell r="S20">
            <v>31462.48</v>
          </cell>
          <cell r="T20">
            <v>32290.440000000002</v>
          </cell>
          <cell r="U20">
            <v>33118.400000000001</v>
          </cell>
          <cell r="V20">
            <v>33946.36</v>
          </cell>
          <cell r="W20">
            <v>34774.32</v>
          </cell>
          <cell r="X20">
            <v>35602.28</v>
          </cell>
          <cell r="Y20">
            <v>36430.239999999998</v>
          </cell>
          <cell r="Z20">
            <v>37258.200000000004</v>
          </cell>
          <cell r="AA20">
            <v>38086.159999999996</v>
          </cell>
          <cell r="AB20">
            <v>38914.119999999995</v>
          </cell>
          <cell r="AC20">
            <v>39742.080000000002</v>
          </cell>
          <cell r="AD20">
            <v>40570.04</v>
          </cell>
          <cell r="AE20">
            <v>41398</v>
          </cell>
          <cell r="AF20">
            <v>42225.96</v>
          </cell>
          <cell r="AG20">
            <v>43053.919999999998</v>
          </cell>
          <cell r="AH20">
            <v>43881.880000000005</v>
          </cell>
          <cell r="AI20">
            <v>44709.840000000004</v>
          </cell>
        </row>
        <row r="21">
          <cell r="E21" t="str">
            <v>APCo WV/C&amp;I/Rural</v>
          </cell>
          <cell r="F21">
            <v>22929</v>
          </cell>
          <cell r="G21">
            <v>23846.16</v>
          </cell>
          <cell r="H21">
            <v>24763.320000000003</v>
          </cell>
          <cell r="I21">
            <v>25680.480000000003</v>
          </cell>
          <cell r="J21">
            <v>26597.64</v>
          </cell>
          <cell r="K21">
            <v>27514.799999999999</v>
          </cell>
          <cell r="L21">
            <v>28431.96</v>
          </cell>
          <cell r="M21">
            <v>29349.119999999999</v>
          </cell>
          <cell r="N21">
            <v>30266.280000000002</v>
          </cell>
          <cell r="O21">
            <v>31183.439999999999</v>
          </cell>
          <cell r="P21">
            <v>32100.6</v>
          </cell>
          <cell r="Q21">
            <v>33017.760000000002</v>
          </cell>
          <cell r="R21">
            <v>33934.92</v>
          </cell>
          <cell r="S21">
            <v>34852.080000000002</v>
          </cell>
          <cell r="T21">
            <v>35769.24</v>
          </cell>
          <cell r="U21">
            <v>36686.400000000001</v>
          </cell>
          <cell r="V21">
            <v>37603.560000000005</v>
          </cell>
          <cell r="W21">
            <v>38520.720000000001</v>
          </cell>
          <cell r="X21">
            <v>39437.879999999997</v>
          </cell>
          <cell r="Y21">
            <v>40355.040000000001</v>
          </cell>
          <cell r="Z21">
            <v>41272.200000000004</v>
          </cell>
          <cell r="AA21">
            <v>42189.359999999993</v>
          </cell>
          <cell r="AB21">
            <v>43106.52</v>
          </cell>
          <cell r="AC21">
            <v>44023.68</v>
          </cell>
          <cell r="AD21">
            <v>44940.84</v>
          </cell>
          <cell r="AE21">
            <v>45858</v>
          </cell>
          <cell r="AF21">
            <v>46775.16</v>
          </cell>
          <cell r="AG21">
            <v>47692.32</v>
          </cell>
          <cell r="AH21">
            <v>48609.48</v>
          </cell>
          <cell r="AI21">
            <v>49526.640000000007</v>
          </cell>
        </row>
        <row r="22">
          <cell r="E22" t="str">
            <v>WPCo/Res/Urban</v>
          </cell>
          <cell r="F22">
            <v>36555</v>
          </cell>
          <cell r="G22">
            <v>38017.200000000004</v>
          </cell>
          <cell r="H22">
            <v>39479.4</v>
          </cell>
          <cell r="I22">
            <v>40941.600000000006</v>
          </cell>
          <cell r="J22">
            <v>42403.799999999996</v>
          </cell>
          <cell r="K22">
            <v>43866</v>
          </cell>
          <cell r="L22">
            <v>45328.2</v>
          </cell>
          <cell r="M22">
            <v>46790.400000000001</v>
          </cell>
          <cell r="N22">
            <v>48252.600000000006</v>
          </cell>
          <cell r="O22">
            <v>49714.799999999996</v>
          </cell>
          <cell r="P22">
            <v>51177</v>
          </cell>
          <cell r="Q22">
            <v>52639.199999999997</v>
          </cell>
          <cell r="R22">
            <v>54101.4</v>
          </cell>
          <cell r="S22">
            <v>55563.6</v>
          </cell>
          <cell r="T22">
            <v>57025.8</v>
          </cell>
          <cell r="U22">
            <v>58488</v>
          </cell>
          <cell r="V22">
            <v>59950.200000000004</v>
          </cell>
          <cell r="W22">
            <v>61412.400000000009</v>
          </cell>
          <cell r="X22">
            <v>62874.6</v>
          </cell>
          <cell r="Y22">
            <v>64336.800000000003</v>
          </cell>
          <cell r="Z22">
            <v>65799</v>
          </cell>
          <cell r="AA22">
            <v>67261.2</v>
          </cell>
          <cell r="AB22">
            <v>68723.399999999994</v>
          </cell>
          <cell r="AC22">
            <v>70185.599999999991</v>
          </cell>
          <cell r="AD22">
            <v>71647.8</v>
          </cell>
          <cell r="AE22">
            <v>73110</v>
          </cell>
          <cell r="AF22">
            <v>74572.2</v>
          </cell>
          <cell r="AG22">
            <v>76034.400000000009</v>
          </cell>
          <cell r="AH22">
            <v>77496.600000000006</v>
          </cell>
          <cell r="AI22">
            <v>78958.8</v>
          </cell>
        </row>
        <row r="23">
          <cell r="E23" t="str">
            <v>WPCo/Res/Suburban</v>
          </cell>
          <cell r="F23">
            <v>41</v>
          </cell>
          <cell r="G23">
            <v>42.64</v>
          </cell>
          <cell r="H23">
            <v>44.28</v>
          </cell>
          <cell r="I23">
            <v>45.92</v>
          </cell>
          <cell r="J23">
            <v>47.559999999999995</v>
          </cell>
          <cell r="K23">
            <v>49.199999999999996</v>
          </cell>
          <cell r="L23">
            <v>50.839999999999996</v>
          </cell>
          <cell r="M23">
            <v>52.480000000000004</v>
          </cell>
          <cell r="N23">
            <v>54.120000000000005</v>
          </cell>
          <cell r="O23">
            <v>55.76</v>
          </cell>
          <cell r="P23">
            <v>57.4</v>
          </cell>
          <cell r="Q23">
            <v>59.04</v>
          </cell>
          <cell r="R23">
            <v>60.68</v>
          </cell>
          <cell r="S23">
            <v>62.32</v>
          </cell>
          <cell r="T23">
            <v>63.96</v>
          </cell>
          <cell r="U23">
            <v>65.600000000000009</v>
          </cell>
          <cell r="V23">
            <v>67.240000000000009</v>
          </cell>
          <cell r="W23">
            <v>68.88000000000001</v>
          </cell>
          <cell r="X23">
            <v>70.52</v>
          </cell>
          <cell r="Y23">
            <v>72.16</v>
          </cell>
          <cell r="Z23">
            <v>73.8</v>
          </cell>
          <cell r="AA23">
            <v>75.44</v>
          </cell>
          <cell r="AB23">
            <v>77.08</v>
          </cell>
          <cell r="AC23">
            <v>78.72</v>
          </cell>
          <cell r="AD23">
            <v>80.36</v>
          </cell>
          <cell r="AE23">
            <v>82</v>
          </cell>
          <cell r="AF23">
            <v>83.64</v>
          </cell>
          <cell r="AG23">
            <v>85.28</v>
          </cell>
          <cell r="AH23">
            <v>86.92</v>
          </cell>
          <cell r="AI23">
            <v>88.56</v>
          </cell>
        </row>
        <row r="24">
          <cell r="E24" t="str">
            <v>WPCo/Res/Rural</v>
          </cell>
          <cell r="F24">
            <v>5245</v>
          </cell>
          <cell r="G24">
            <v>5454.8</v>
          </cell>
          <cell r="H24">
            <v>5664.6</v>
          </cell>
          <cell r="I24">
            <v>5874.4000000000005</v>
          </cell>
          <cell r="J24">
            <v>6084.2</v>
          </cell>
          <cell r="K24">
            <v>6294</v>
          </cell>
          <cell r="L24">
            <v>6503.8</v>
          </cell>
          <cell r="M24">
            <v>6713.6</v>
          </cell>
          <cell r="N24">
            <v>6923.4000000000005</v>
          </cell>
          <cell r="O24">
            <v>7133.1999999999989</v>
          </cell>
          <cell r="P24">
            <v>7342.9999999999991</v>
          </cell>
          <cell r="Q24">
            <v>7552.7999999999993</v>
          </cell>
          <cell r="R24">
            <v>7762.5999999999995</v>
          </cell>
          <cell r="S24">
            <v>7972.4000000000005</v>
          </cell>
          <cell r="T24">
            <v>8182.2000000000007</v>
          </cell>
          <cell r="U24">
            <v>8392</v>
          </cell>
          <cell r="V24">
            <v>8601.8000000000011</v>
          </cell>
          <cell r="W24">
            <v>8811.6</v>
          </cell>
          <cell r="X24">
            <v>9021.4</v>
          </cell>
          <cell r="Y24">
            <v>9231.2000000000007</v>
          </cell>
          <cell r="Z24">
            <v>9441</v>
          </cell>
          <cell r="AA24">
            <v>9650.7999999999993</v>
          </cell>
          <cell r="AB24">
            <v>9860.5999999999985</v>
          </cell>
          <cell r="AC24">
            <v>10070.4</v>
          </cell>
          <cell r="AD24">
            <v>10280.199999999999</v>
          </cell>
          <cell r="AE24">
            <v>10490</v>
          </cell>
          <cell r="AF24">
            <v>10699.800000000001</v>
          </cell>
          <cell r="AG24">
            <v>10909.6</v>
          </cell>
          <cell r="AH24">
            <v>11119.400000000001</v>
          </cell>
          <cell r="AI24">
            <v>11329.2</v>
          </cell>
        </row>
        <row r="25">
          <cell r="E25" t="str">
            <v>WPCo/C&amp;I/Urban</v>
          </cell>
          <cell r="F25">
            <v>5229</v>
          </cell>
          <cell r="G25">
            <v>5438.16</v>
          </cell>
          <cell r="H25">
            <v>5647.3200000000006</v>
          </cell>
          <cell r="I25">
            <v>5856.4800000000005</v>
          </cell>
          <cell r="J25">
            <v>6065.6399999999994</v>
          </cell>
          <cell r="K25">
            <v>6274.8</v>
          </cell>
          <cell r="L25">
            <v>6483.96</v>
          </cell>
          <cell r="M25">
            <v>6693.12</v>
          </cell>
          <cell r="N25">
            <v>6902.2800000000007</v>
          </cell>
          <cell r="O25">
            <v>7111.44</v>
          </cell>
          <cell r="P25">
            <v>7320.5999999999995</v>
          </cell>
          <cell r="Q25">
            <v>7529.7599999999993</v>
          </cell>
          <cell r="R25">
            <v>7738.92</v>
          </cell>
          <cell r="S25">
            <v>7948.08</v>
          </cell>
          <cell r="T25">
            <v>8157.2400000000007</v>
          </cell>
          <cell r="U25">
            <v>8366.4</v>
          </cell>
          <cell r="V25">
            <v>8575.5600000000013</v>
          </cell>
          <cell r="W25">
            <v>8784.7200000000012</v>
          </cell>
          <cell r="X25">
            <v>8993.8799999999992</v>
          </cell>
          <cell r="Y25">
            <v>9203.0400000000009</v>
          </cell>
          <cell r="Z25">
            <v>9412.2000000000007</v>
          </cell>
          <cell r="AA25">
            <v>9621.3599999999988</v>
          </cell>
          <cell r="AB25">
            <v>9830.5199999999986</v>
          </cell>
          <cell r="AC25">
            <v>10039.68</v>
          </cell>
          <cell r="AD25">
            <v>10248.84</v>
          </cell>
          <cell r="AE25">
            <v>10458</v>
          </cell>
          <cell r="AF25">
            <v>10667.16</v>
          </cell>
          <cell r="AG25">
            <v>10876.32</v>
          </cell>
          <cell r="AH25">
            <v>11085.480000000001</v>
          </cell>
          <cell r="AI25">
            <v>11294.640000000001</v>
          </cell>
        </row>
        <row r="26">
          <cell r="E26" t="str">
            <v>WPCo/C&amp;I/Suburban</v>
          </cell>
          <cell r="F26">
            <v>6</v>
          </cell>
          <cell r="G26">
            <v>6.24</v>
          </cell>
          <cell r="H26">
            <v>6.48</v>
          </cell>
          <cell r="I26">
            <v>6.7200000000000006</v>
          </cell>
          <cell r="J26">
            <v>6.9599999999999991</v>
          </cell>
          <cell r="K26">
            <v>7.1999999999999993</v>
          </cell>
          <cell r="L26">
            <v>7.4399999999999995</v>
          </cell>
          <cell r="M26">
            <v>7.68</v>
          </cell>
          <cell r="N26">
            <v>7.92</v>
          </cell>
          <cell r="O26">
            <v>8.16</v>
          </cell>
          <cell r="P26">
            <v>8.3999999999999986</v>
          </cell>
          <cell r="Q26">
            <v>8.64</v>
          </cell>
          <cell r="R26">
            <v>8.879999999999999</v>
          </cell>
          <cell r="S26">
            <v>9.120000000000001</v>
          </cell>
          <cell r="T26">
            <v>9.36</v>
          </cell>
          <cell r="U26">
            <v>9.6000000000000014</v>
          </cell>
          <cell r="V26">
            <v>9.84</v>
          </cell>
          <cell r="W26">
            <v>10.080000000000002</v>
          </cell>
          <cell r="X26">
            <v>10.32</v>
          </cell>
          <cell r="Y26">
            <v>10.56</v>
          </cell>
          <cell r="Z26">
            <v>10.8</v>
          </cell>
          <cell r="AA26">
            <v>11.04</v>
          </cell>
          <cell r="AB26">
            <v>11.28</v>
          </cell>
          <cell r="AC26">
            <v>11.52</v>
          </cell>
          <cell r="AD26">
            <v>11.76</v>
          </cell>
          <cell r="AE26">
            <v>12</v>
          </cell>
          <cell r="AF26">
            <v>12.24</v>
          </cell>
          <cell r="AG26">
            <v>12.48</v>
          </cell>
          <cell r="AH26">
            <v>12.72</v>
          </cell>
          <cell r="AI26">
            <v>12.96</v>
          </cell>
        </row>
        <row r="27">
          <cell r="E27" t="str">
            <v>WPCo/C&amp;I/Rural</v>
          </cell>
          <cell r="F27">
            <v>742</v>
          </cell>
          <cell r="G27">
            <v>771.68000000000006</v>
          </cell>
          <cell r="H27">
            <v>801.36</v>
          </cell>
          <cell r="I27">
            <v>831.04000000000008</v>
          </cell>
          <cell r="J27">
            <v>860.71999999999991</v>
          </cell>
          <cell r="K27">
            <v>890.4</v>
          </cell>
          <cell r="L27">
            <v>920.08</v>
          </cell>
          <cell r="M27">
            <v>949.76</v>
          </cell>
          <cell r="N27">
            <v>979.44</v>
          </cell>
          <cell r="O27">
            <v>1009.1199999999999</v>
          </cell>
          <cell r="P27">
            <v>1038.8</v>
          </cell>
          <cell r="Q27">
            <v>1068.48</v>
          </cell>
          <cell r="R27">
            <v>1098.1600000000001</v>
          </cell>
          <cell r="S27">
            <v>1127.8399999999999</v>
          </cell>
          <cell r="T27">
            <v>1157.52</v>
          </cell>
          <cell r="U27">
            <v>1187.2</v>
          </cell>
          <cell r="V27">
            <v>1216.8800000000001</v>
          </cell>
          <cell r="W27">
            <v>1246.5600000000002</v>
          </cell>
          <cell r="X27">
            <v>1276.24</v>
          </cell>
          <cell r="Y27">
            <v>1305.92</v>
          </cell>
          <cell r="Z27">
            <v>1335.6000000000001</v>
          </cell>
          <cell r="AA27">
            <v>1365.28</v>
          </cell>
          <cell r="AB27">
            <v>1394.9599999999998</v>
          </cell>
          <cell r="AC27">
            <v>1424.6399999999999</v>
          </cell>
          <cell r="AD27">
            <v>1454.32</v>
          </cell>
          <cell r="AE27">
            <v>1484</v>
          </cell>
          <cell r="AF27">
            <v>1513.68</v>
          </cell>
          <cell r="AG27">
            <v>1543.3600000000001</v>
          </cell>
          <cell r="AH27">
            <v>1573.0400000000002</v>
          </cell>
          <cell r="AI27">
            <v>1602.72</v>
          </cell>
        </row>
        <row r="28">
          <cell r="E28" t="str">
            <v>CSP/Res/Urban</v>
          </cell>
          <cell r="F28">
            <v>516650</v>
          </cell>
          <cell r="G28">
            <v>537316</v>
          </cell>
          <cell r="H28">
            <v>557982</v>
          </cell>
          <cell r="I28">
            <v>578648</v>
          </cell>
          <cell r="J28">
            <v>599314</v>
          </cell>
          <cell r="K28">
            <v>619980</v>
          </cell>
          <cell r="L28">
            <v>640646</v>
          </cell>
          <cell r="M28">
            <v>661312</v>
          </cell>
          <cell r="N28">
            <v>681978</v>
          </cell>
          <cell r="O28">
            <v>702643.99999999988</v>
          </cell>
          <cell r="P28">
            <v>723310</v>
          </cell>
          <cell r="Q28">
            <v>743976</v>
          </cell>
          <cell r="R28">
            <v>764642</v>
          </cell>
          <cell r="S28">
            <v>785308</v>
          </cell>
          <cell r="T28">
            <v>805974</v>
          </cell>
          <cell r="U28">
            <v>826640</v>
          </cell>
          <cell r="V28">
            <v>847306.00000000012</v>
          </cell>
          <cell r="W28">
            <v>867972.00000000012</v>
          </cell>
          <cell r="X28">
            <v>888638</v>
          </cell>
          <cell r="Y28">
            <v>909304</v>
          </cell>
          <cell r="Z28">
            <v>929970</v>
          </cell>
          <cell r="AA28">
            <v>950635.99999999988</v>
          </cell>
          <cell r="AB28">
            <v>971302</v>
          </cell>
          <cell r="AC28">
            <v>991968</v>
          </cell>
          <cell r="AD28">
            <v>1012634</v>
          </cell>
          <cell r="AE28">
            <v>1033300</v>
          </cell>
          <cell r="AF28">
            <v>1053966</v>
          </cell>
          <cell r="AG28">
            <v>1074632</v>
          </cell>
          <cell r="AH28">
            <v>1095298</v>
          </cell>
          <cell r="AI28">
            <v>1115964</v>
          </cell>
        </row>
        <row r="29">
          <cell r="E29" t="str">
            <v>CSP/Res/Suburban</v>
          </cell>
          <cell r="F29">
            <v>160458</v>
          </cell>
          <cell r="G29">
            <v>166876.32</v>
          </cell>
          <cell r="H29">
            <v>173294.64</v>
          </cell>
          <cell r="I29">
            <v>179712.96000000002</v>
          </cell>
          <cell r="J29">
            <v>186131.28</v>
          </cell>
          <cell r="K29">
            <v>192549.6</v>
          </cell>
          <cell r="L29">
            <v>198967.92</v>
          </cell>
          <cell r="M29">
            <v>205386.23999999999</v>
          </cell>
          <cell r="N29">
            <v>211804.56</v>
          </cell>
          <cell r="O29">
            <v>218222.87999999998</v>
          </cell>
          <cell r="P29">
            <v>224641.19999999998</v>
          </cell>
          <cell r="Q29">
            <v>231059.52</v>
          </cell>
          <cell r="R29">
            <v>237477.84</v>
          </cell>
          <cell r="S29">
            <v>243896.16</v>
          </cell>
          <cell r="T29">
            <v>250314.48</v>
          </cell>
          <cell r="U29">
            <v>256732.80000000002</v>
          </cell>
          <cell r="V29">
            <v>263151.12</v>
          </cell>
          <cell r="W29">
            <v>269569.44</v>
          </cell>
          <cell r="X29">
            <v>275987.76</v>
          </cell>
          <cell r="Y29">
            <v>282406.08</v>
          </cell>
          <cell r="Z29">
            <v>288824.40000000002</v>
          </cell>
          <cell r="AA29">
            <v>295242.71999999997</v>
          </cell>
          <cell r="AB29">
            <v>301661.03999999998</v>
          </cell>
          <cell r="AC29">
            <v>308079.35999999999</v>
          </cell>
          <cell r="AD29">
            <v>314497.68</v>
          </cell>
          <cell r="AE29">
            <v>320916</v>
          </cell>
          <cell r="AF29">
            <v>327334.32</v>
          </cell>
          <cell r="AG29">
            <v>333752.64</v>
          </cell>
          <cell r="AH29">
            <v>340170.96</v>
          </cell>
          <cell r="AI29">
            <v>346589.28</v>
          </cell>
        </row>
        <row r="30">
          <cell r="E30" t="str">
            <v>CSP/Res/Rural</v>
          </cell>
          <cell r="F30">
            <v>50845</v>
          </cell>
          <cell r="G30">
            <v>52878.8</v>
          </cell>
          <cell r="H30">
            <v>54912.600000000006</v>
          </cell>
          <cell r="I30">
            <v>56946.400000000009</v>
          </cell>
          <cell r="J30">
            <v>58980.2</v>
          </cell>
          <cell r="K30">
            <v>61014</v>
          </cell>
          <cell r="L30">
            <v>63047.8</v>
          </cell>
          <cell r="M30">
            <v>65081.599999999999</v>
          </cell>
          <cell r="N30">
            <v>67115.400000000009</v>
          </cell>
          <cell r="O30">
            <v>69149.2</v>
          </cell>
          <cell r="P30">
            <v>71183</v>
          </cell>
          <cell r="Q30">
            <v>73216.800000000003</v>
          </cell>
          <cell r="R30">
            <v>75250.600000000006</v>
          </cell>
          <cell r="S30">
            <v>77284.399999999994</v>
          </cell>
          <cell r="T30">
            <v>79318.2</v>
          </cell>
          <cell r="U30">
            <v>81352</v>
          </cell>
          <cell r="V30">
            <v>83385.8</v>
          </cell>
          <cell r="W30">
            <v>85419.6</v>
          </cell>
          <cell r="X30">
            <v>87453.4</v>
          </cell>
          <cell r="Y30">
            <v>89487.2</v>
          </cell>
          <cell r="Z30">
            <v>91521</v>
          </cell>
          <cell r="AA30">
            <v>93554.799999999988</v>
          </cell>
          <cell r="AB30">
            <v>95588.599999999991</v>
          </cell>
          <cell r="AC30">
            <v>97622.399999999994</v>
          </cell>
          <cell r="AD30">
            <v>99656.2</v>
          </cell>
          <cell r="AE30">
            <v>101690</v>
          </cell>
          <cell r="AF30">
            <v>103723.8</v>
          </cell>
          <cell r="AG30">
            <v>105757.6</v>
          </cell>
          <cell r="AH30">
            <v>107791.40000000001</v>
          </cell>
          <cell r="AI30">
            <v>109825.20000000001</v>
          </cell>
        </row>
        <row r="31">
          <cell r="E31" t="str">
            <v>CSP/C&amp;I/Urban</v>
          </cell>
          <cell r="F31">
            <v>53255</v>
          </cell>
          <cell r="G31">
            <v>55385.200000000004</v>
          </cell>
          <cell r="H31">
            <v>57515.4</v>
          </cell>
          <cell r="I31">
            <v>59645.600000000006</v>
          </cell>
          <cell r="J31">
            <v>61775.799999999996</v>
          </cell>
          <cell r="K31">
            <v>63906</v>
          </cell>
          <cell r="L31">
            <v>66036.2</v>
          </cell>
          <cell r="M31">
            <v>68166.399999999994</v>
          </cell>
          <cell r="N31">
            <v>70296.600000000006</v>
          </cell>
          <cell r="O31">
            <v>72426.799999999988</v>
          </cell>
          <cell r="P31">
            <v>74557</v>
          </cell>
          <cell r="Q31">
            <v>76687.199999999997</v>
          </cell>
          <cell r="R31">
            <v>78817.399999999994</v>
          </cell>
          <cell r="S31">
            <v>80947.600000000006</v>
          </cell>
          <cell r="T31">
            <v>83077.8</v>
          </cell>
          <cell r="U31">
            <v>85208</v>
          </cell>
          <cell r="V31">
            <v>87338.200000000012</v>
          </cell>
          <cell r="W31">
            <v>89468.400000000009</v>
          </cell>
          <cell r="X31">
            <v>91598.6</v>
          </cell>
          <cell r="Y31">
            <v>93728.8</v>
          </cell>
          <cell r="Z31">
            <v>95859</v>
          </cell>
          <cell r="AA31">
            <v>97989.2</v>
          </cell>
          <cell r="AB31">
            <v>100119.4</v>
          </cell>
          <cell r="AC31">
            <v>102249.59999999999</v>
          </cell>
          <cell r="AD31">
            <v>104379.8</v>
          </cell>
          <cell r="AE31">
            <v>106510</v>
          </cell>
          <cell r="AF31">
            <v>108640.2</v>
          </cell>
          <cell r="AG31">
            <v>110770.40000000001</v>
          </cell>
          <cell r="AH31">
            <v>112900.6</v>
          </cell>
          <cell r="AI31">
            <v>115030.8</v>
          </cell>
        </row>
        <row r="32">
          <cell r="E32" t="str">
            <v>CSP/C&amp;I/Suburban</v>
          </cell>
          <cell r="F32">
            <v>22225</v>
          </cell>
          <cell r="G32">
            <v>23114</v>
          </cell>
          <cell r="H32">
            <v>24003</v>
          </cell>
          <cell r="I32">
            <v>24892.000000000004</v>
          </cell>
          <cell r="J32">
            <v>25781</v>
          </cell>
          <cell r="K32">
            <v>26670</v>
          </cell>
          <cell r="L32">
            <v>27559</v>
          </cell>
          <cell r="M32">
            <v>28448</v>
          </cell>
          <cell r="N32">
            <v>29337</v>
          </cell>
          <cell r="O32">
            <v>30225.999999999996</v>
          </cell>
          <cell r="P32">
            <v>31114.999999999996</v>
          </cell>
          <cell r="Q32">
            <v>32004</v>
          </cell>
          <cell r="R32">
            <v>32893</v>
          </cell>
          <cell r="S32">
            <v>33782</v>
          </cell>
          <cell r="T32">
            <v>34671</v>
          </cell>
          <cell r="U32">
            <v>35560</v>
          </cell>
          <cell r="V32">
            <v>36449</v>
          </cell>
          <cell r="W32">
            <v>37338</v>
          </cell>
          <cell r="X32">
            <v>38227</v>
          </cell>
          <cell r="Y32">
            <v>39116</v>
          </cell>
          <cell r="Z32">
            <v>40005</v>
          </cell>
          <cell r="AA32">
            <v>40894</v>
          </cell>
          <cell r="AB32">
            <v>41783</v>
          </cell>
          <cell r="AC32">
            <v>42672</v>
          </cell>
          <cell r="AD32">
            <v>43561</v>
          </cell>
          <cell r="AE32">
            <v>44450</v>
          </cell>
          <cell r="AF32">
            <v>45339</v>
          </cell>
          <cell r="AG32">
            <v>46228</v>
          </cell>
          <cell r="AH32">
            <v>47117</v>
          </cell>
          <cell r="AI32">
            <v>48006</v>
          </cell>
        </row>
        <row r="33">
          <cell r="E33" t="str">
            <v>CSP/C&amp;I/Rural</v>
          </cell>
          <cell r="F33">
            <v>8015</v>
          </cell>
          <cell r="G33">
            <v>8335.6</v>
          </cell>
          <cell r="H33">
            <v>8656.2000000000007</v>
          </cell>
          <cell r="I33">
            <v>8976.8000000000011</v>
          </cell>
          <cell r="J33">
            <v>9297.4</v>
          </cell>
          <cell r="K33">
            <v>9618</v>
          </cell>
          <cell r="L33">
            <v>9938.6</v>
          </cell>
          <cell r="M33">
            <v>10259.200000000001</v>
          </cell>
          <cell r="N33">
            <v>10579.800000000001</v>
          </cell>
          <cell r="O33">
            <v>10900.4</v>
          </cell>
          <cell r="P33">
            <v>11221</v>
          </cell>
          <cell r="Q33">
            <v>11541.6</v>
          </cell>
          <cell r="R33">
            <v>11862.2</v>
          </cell>
          <cell r="S33">
            <v>12182.8</v>
          </cell>
          <cell r="T33">
            <v>12503.4</v>
          </cell>
          <cell r="U33">
            <v>12824</v>
          </cell>
          <cell r="V33">
            <v>13144.6</v>
          </cell>
          <cell r="W33">
            <v>13465.2</v>
          </cell>
          <cell r="X33">
            <v>13785.8</v>
          </cell>
          <cell r="Y33">
            <v>14106.4</v>
          </cell>
          <cell r="Z33">
            <v>14427</v>
          </cell>
          <cell r="AA33">
            <v>14747.599999999999</v>
          </cell>
          <cell r="AB33">
            <v>15068.199999999999</v>
          </cell>
          <cell r="AC33">
            <v>15388.8</v>
          </cell>
          <cell r="AD33">
            <v>15709.4</v>
          </cell>
          <cell r="AE33">
            <v>16030</v>
          </cell>
          <cell r="AF33">
            <v>16350.6</v>
          </cell>
          <cell r="AG33">
            <v>16671.2</v>
          </cell>
          <cell r="AH33">
            <v>16991.8</v>
          </cell>
          <cell r="AI33">
            <v>17312.400000000001</v>
          </cell>
        </row>
        <row r="34">
          <cell r="E34" t="str">
            <v>OPCo/Res/Urban</v>
          </cell>
          <cell r="F34">
            <v>243467</v>
          </cell>
          <cell r="G34">
            <v>253205.68000000002</v>
          </cell>
          <cell r="H34">
            <v>262944.36000000004</v>
          </cell>
          <cell r="I34">
            <v>272683.04000000004</v>
          </cell>
          <cell r="J34">
            <v>282421.71999999997</v>
          </cell>
          <cell r="K34">
            <v>292160.39999999997</v>
          </cell>
          <cell r="L34">
            <v>301899.08</v>
          </cell>
          <cell r="M34">
            <v>311637.76000000001</v>
          </cell>
          <cell r="N34">
            <v>321376.44</v>
          </cell>
          <cell r="O34">
            <v>331115.12</v>
          </cell>
          <cell r="P34">
            <v>340853.8</v>
          </cell>
          <cell r="Q34">
            <v>350592.48</v>
          </cell>
          <cell r="R34">
            <v>360331.16</v>
          </cell>
          <cell r="S34">
            <v>370069.84</v>
          </cell>
          <cell r="T34">
            <v>379808.52</v>
          </cell>
          <cell r="U34">
            <v>389547.2</v>
          </cell>
          <cell r="V34">
            <v>399285.88</v>
          </cell>
          <cell r="W34">
            <v>409024.56000000006</v>
          </cell>
          <cell r="X34">
            <v>418763.24</v>
          </cell>
          <cell r="Y34">
            <v>428501.92</v>
          </cell>
          <cell r="Z34">
            <v>438240.60000000003</v>
          </cell>
          <cell r="AA34">
            <v>447979.27999999997</v>
          </cell>
          <cell r="AB34">
            <v>457717.95999999996</v>
          </cell>
          <cell r="AC34">
            <v>467456.63999999996</v>
          </cell>
          <cell r="AD34">
            <v>477195.32</v>
          </cell>
          <cell r="AE34">
            <v>486934</v>
          </cell>
          <cell r="AF34">
            <v>496672.68</v>
          </cell>
          <cell r="AG34">
            <v>506411.36000000004</v>
          </cell>
          <cell r="AH34">
            <v>516150.04000000004</v>
          </cell>
          <cell r="AI34">
            <v>525888.72000000009</v>
          </cell>
        </row>
        <row r="35">
          <cell r="E35" t="str">
            <v>OPCo/Res/Suburban</v>
          </cell>
          <cell r="F35">
            <v>331562</v>
          </cell>
          <cell r="G35">
            <v>344824.48000000004</v>
          </cell>
          <cell r="H35">
            <v>358086.96</v>
          </cell>
          <cell r="I35">
            <v>371349.44000000006</v>
          </cell>
          <cell r="J35">
            <v>384611.92</v>
          </cell>
          <cell r="K35">
            <v>397874.39999999997</v>
          </cell>
          <cell r="L35">
            <v>411136.88</v>
          </cell>
          <cell r="M35">
            <v>424399.35999999999</v>
          </cell>
          <cell r="N35">
            <v>437661.84</v>
          </cell>
          <cell r="O35">
            <v>450924.31999999995</v>
          </cell>
          <cell r="P35">
            <v>464186.8</v>
          </cell>
          <cell r="Q35">
            <v>477449.27999999997</v>
          </cell>
          <cell r="R35">
            <v>490711.76</v>
          </cell>
          <cell r="S35">
            <v>503974.24</v>
          </cell>
          <cell r="T35">
            <v>517236.72000000003</v>
          </cell>
          <cell r="U35">
            <v>530499.20000000007</v>
          </cell>
          <cell r="V35">
            <v>543761.68000000005</v>
          </cell>
          <cell r="W35">
            <v>557024.16</v>
          </cell>
          <cell r="X35">
            <v>570286.64</v>
          </cell>
          <cell r="Y35">
            <v>583549.12</v>
          </cell>
          <cell r="Z35">
            <v>596811.6</v>
          </cell>
          <cell r="AA35">
            <v>610074.07999999996</v>
          </cell>
          <cell r="AB35">
            <v>623336.55999999994</v>
          </cell>
          <cell r="AC35">
            <v>636599.03999999992</v>
          </cell>
          <cell r="AD35">
            <v>649861.52</v>
          </cell>
          <cell r="AE35">
            <v>663124</v>
          </cell>
          <cell r="AF35">
            <v>676386.48</v>
          </cell>
          <cell r="AG35">
            <v>689648.96000000008</v>
          </cell>
          <cell r="AH35">
            <v>702911.44000000006</v>
          </cell>
          <cell r="AI35">
            <v>716173.92</v>
          </cell>
        </row>
        <row r="36">
          <cell r="E36" t="str">
            <v>OPCo/Res/Rural</v>
          </cell>
          <cell r="F36">
            <v>108536</v>
          </cell>
          <cell r="G36">
            <v>112877.44</v>
          </cell>
          <cell r="H36">
            <v>117218.88</v>
          </cell>
          <cell r="I36">
            <v>121560.32000000001</v>
          </cell>
          <cell r="J36">
            <v>125901.75999999999</v>
          </cell>
          <cell r="K36">
            <v>130243.2</v>
          </cell>
          <cell r="L36">
            <v>134584.63999999998</v>
          </cell>
          <cell r="M36">
            <v>138926.08000000002</v>
          </cell>
          <cell r="N36">
            <v>143267.52000000002</v>
          </cell>
          <cell r="O36">
            <v>147608.95999999999</v>
          </cell>
          <cell r="P36">
            <v>151950.39999999999</v>
          </cell>
          <cell r="Q36">
            <v>156291.84</v>
          </cell>
          <cell r="R36">
            <v>160633.28</v>
          </cell>
          <cell r="S36">
            <v>164974.72</v>
          </cell>
          <cell r="T36">
            <v>169316.16</v>
          </cell>
          <cell r="U36">
            <v>173657.60000000001</v>
          </cell>
          <cell r="V36">
            <v>177999.04</v>
          </cell>
          <cell r="W36">
            <v>182340.48000000001</v>
          </cell>
          <cell r="X36">
            <v>186681.91999999998</v>
          </cell>
          <cell r="Y36">
            <v>191023.36000000002</v>
          </cell>
          <cell r="Z36">
            <v>195364.80000000002</v>
          </cell>
          <cell r="AA36">
            <v>199706.23999999999</v>
          </cell>
          <cell r="AB36">
            <v>204047.68</v>
          </cell>
          <cell r="AC36">
            <v>208389.12</v>
          </cell>
          <cell r="AD36">
            <v>212730.56</v>
          </cell>
          <cell r="AE36">
            <v>217072</v>
          </cell>
          <cell r="AF36">
            <v>221413.44</v>
          </cell>
          <cell r="AG36">
            <v>225754.88</v>
          </cell>
          <cell r="AH36">
            <v>230096.32</v>
          </cell>
          <cell r="AI36">
            <v>234437.76000000001</v>
          </cell>
        </row>
        <row r="37">
          <cell r="E37" t="str">
            <v>OPCo/C&amp;I/Urban</v>
          </cell>
          <cell r="F37">
            <v>32292</v>
          </cell>
          <cell r="G37">
            <v>33583.68</v>
          </cell>
          <cell r="H37">
            <v>34875.360000000001</v>
          </cell>
          <cell r="I37">
            <v>36167.040000000001</v>
          </cell>
          <cell r="J37">
            <v>37458.719999999994</v>
          </cell>
          <cell r="K37">
            <v>38750.400000000001</v>
          </cell>
          <cell r="L37">
            <v>40042.080000000002</v>
          </cell>
          <cell r="M37">
            <v>41333.760000000002</v>
          </cell>
          <cell r="N37">
            <v>42625.440000000002</v>
          </cell>
          <cell r="O37">
            <v>43917.119999999995</v>
          </cell>
          <cell r="P37">
            <v>45208.799999999996</v>
          </cell>
          <cell r="Q37">
            <v>46500.479999999996</v>
          </cell>
          <cell r="R37">
            <v>47792.159999999996</v>
          </cell>
          <cell r="S37">
            <v>49083.840000000004</v>
          </cell>
          <cell r="T37">
            <v>50375.520000000004</v>
          </cell>
          <cell r="U37">
            <v>51667.200000000004</v>
          </cell>
          <cell r="V37">
            <v>52958.880000000005</v>
          </cell>
          <cell r="W37">
            <v>54250.560000000005</v>
          </cell>
          <cell r="X37">
            <v>55542.239999999998</v>
          </cell>
          <cell r="Y37">
            <v>56833.919999999998</v>
          </cell>
          <cell r="Z37">
            <v>58125.599999999999</v>
          </cell>
          <cell r="AA37">
            <v>59417.279999999999</v>
          </cell>
          <cell r="AB37">
            <v>60708.959999999999</v>
          </cell>
          <cell r="AC37">
            <v>62000.639999999999</v>
          </cell>
          <cell r="AD37">
            <v>63292.32</v>
          </cell>
          <cell r="AE37">
            <v>64584</v>
          </cell>
          <cell r="AF37">
            <v>65875.680000000008</v>
          </cell>
          <cell r="AG37">
            <v>67167.360000000001</v>
          </cell>
          <cell r="AH37">
            <v>68459.040000000008</v>
          </cell>
          <cell r="AI37">
            <v>69750.720000000001</v>
          </cell>
        </row>
        <row r="38">
          <cell r="E38" t="str">
            <v>OPCo/C&amp;I/Suburban</v>
          </cell>
          <cell r="F38">
            <v>53010</v>
          </cell>
          <cell r="G38">
            <v>55130.400000000001</v>
          </cell>
          <cell r="H38">
            <v>57250.8</v>
          </cell>
          <cell r="I38">
            <v>59371.200000000004</v>
          </cell>
          <cell r="J38">
            <v>61491.6</v>
          </cell>
          <cell r="K38">
            <v>63612</v>
          </cell>
          <cell r="L38">
            <v>65732.399999999994</v>
          </cell>
          <cell r="M38">
            <v>67852.800000000003</v>
          </cell>
          <cell r="N38">
            <v>69973.2</v>
          </cell>
          <cell r="O38">
            <v>72093.599999999991</v>
          </cell>
          <cell r="P38">
            <v>74214</v>
          </cell>
          <cell r="Q38">
            <v>76334.399999999994</v>
          </cell>
          <cell r="R38">
            <v>78454.8</v>
          </cell>
          <cell r="S38">
            <v>80575.199999999997</v>
          </cell>
          <cell r="T38">
            <v>82695.600000000006</v>
          </cell>
          <cell r="U38">
            <v>84816</v>
          </cell>
          <cell r="V38">
            <v>86936.400000000009</v>
          </cell>
          <cell r="W38">
            <v>89056.8</v>
          </cell>
          <cell r="X38">
            <v>91177.2</v>
          </cell>
          <cell r="Y38">
            <v>93297.600000000006</v>
          </cell>
          <cell r="Z38">
            <v>95418</v>
          </cell>
          <cell r="AA38">
            <v>97538.4</v>
          </cell>
          <cell r="AB38">
            <v>99658.799999999988</v>
          </cell>
          <cell r="AC38">
            <v>101779.2</v>
          </cell>
          <cell r="AD38">
            <v>103899.59999999999</v>
          </cell>
          <cell r="AE38">
            <v>106020</v>
          </cell>
          <cell r="AF38">
            <v>108140.40000000001</v>
          </cell>
          <cell r="AG38">
            <v>110260.8</v>
          </cell>
          <cell r="AH38">
            <v>112381.20000000001</v>
          </cell>
          <cell r="AI38">
            <v>114501.6</v>
          </cell>
        </row>
        <row r="39">
          <cell r="E39" t="str">
            <v>OPCo/C&amp;I/Rural</v>
          </cell>
          <cell r="F39">
            <v>19603</v>
          </cell>
          <cell r="G39">
            <v>20387.12</v>
          </cell>
          <cell r="H39">
            <v>21171.24</v>
          </cell>
          <cell r="I39">
            <v>21955.360000000001</v>
          </cell>
          <cell r="J39">
            <v>22739.48</v>
          </cell>
          <cell r="K39">
            <v>23523.599999999999</v>
          </cell>
          <cell r="L39">
            <v>24307.72</v>
          </cell>
          <cell r="M39">
            <v>25091.84</v>
          </cell>
          <cell r="N39">
            <v>25875.960000000003</v>
          </cell>
          <cell r="O39">
            <v>26660.079999999998</v>
          </cell>
          <cell r="P39">
            <v>27444.199999999997</v>
          </cell>
          <cell r="Q39">
            <v>28228.32</v>
          </cell>
          <cell r="R39">
            <v>29012.44</v>
          </cell>
          <cell r="S39">
            <v>29796.560000000001</v>
          </cell>
          <cell r="T39">
            <v>30580.68</v>
          </cell>
          <cell r="U39">
            <v>31364.800000000003</v>
          </cell>
          <cell r="V39">
            <v>32148.920000000002</v>
          </cell>
          <cell r="W39">
            <v>32933.040000000001</v>
          </cell>
          <cell r="X39">
            <v>33717.159999999996</v>
          </cell>
          <cell r="Y39">
            <v>34501.279999999999</v>
          </cell>
          <cell r="Z39">
            <v>35285.4</v>
          </cell>
          <cell r="AA39">
            <v>36069.519999999997</v>
          </cell>
          <cell r="AB39">
            <v>36853.64</v>
          </cell>
          <cell r="AC39">
            <v>37637.760000000002</v>
          </cell>
          <cell r="AD39">
            <v>38421.879999999997</v>
          </cell>
          <cell r="AE39">
            <v>39206</v>
          </cell>
          <cell r="AF39">
            <v>39990.120000000003</v>
          </cell>
          <cell r="AG39">
            <v>40774.239999999998</v>
          </cell>
          <cell r="AH39">
            <v>41558.36</v>
          </cell>
          <cell r="AI39">
            <v>42342.48</v>
          </cell>
        </row>
        <row r="40">
          <cell r="E40" t="str">
            <v>I&amp;M IN/Res/Urban</v>
          </cell>
          <cell r="F40">
            <v>335007</v>
          </cell>
          <cell r="G40">
            <v>348407.28</v>
          </cell>
          <cell r="H40">
            <v>361807.56</v>
          </cell>
          <cell r="I40">
            <v>375207.84</v>
          </cell>
          <cell r="J40">
            <v>388608.12</v>
          </cell>
          <cell r="K40">
            <v>402008.39999999997</v>
          </cell>
          <cell r="L40">
            <v>415408.68</v>
          </cell>
          <cell r="M40">
            <v>428808.96000000002</v>
          </cell>
          <cell r="N40">
            <v>442209.24000000005</v>
          </cell>
          <cell r="O40">
            <v>455609.51999999996</v>
          </cell>
          <cell r="P40">
            <v>469009.8</v>
          </cell>
          <cell r="Q40">
            <v>482410.07999999996</v>
          </cell>
          <cell r="R40">
            <v>495810.36</v>
          </cell>
          <cell r="S40">
            <v>509210.64</v>
          </cell>
          <cell r="T40">
            <v>522610.92000000004</v>
          </cell>
          <cell r="U40">
            <v>536011.20000000007</v>
          </cell>
          <cell r="V40">
            <v>549411.4800000001</v>
          </cell>
          <cell r="W40">
            <v>562811.76</v>
          </cell>
          <cell r="X40">
            <v>576212.04</v>
          </cell>
          <cell r="Y40">
            <v>589612.31999999995</v>
          </cell>
          <cell r="Z40">
            <v>603012.6</v>
          </cell>
          <cell r="AA40">
            <v>616412.88</v>
          </cell>
          <cell r="AB40">
            <v>629813.15999999992</v>
          </cell>
          <cell r="AC40">
            <v>643213.43999999994</v>
          </cell>
          <cell r="AD40">
            <v>656613.72</v>
          </cell>
          <cell r="AE40">
            <v>670014</v>
          </cell>
          <cell r="AF40">
            <v>683414.28</v>
          </cell>
          <cell r="AG40">
            <v>696814.56</v>
          </cell>
          <cell r="AH40">
            <v>710214.84000000008</v>
          </cell>
          <cell r="AI40">
            <v>723615.12</v>
          </cell>
        </row>
        <row r="41">
          <cell r="E41" t="str">
            <v>I&amp;M IN/Res/Suburban</v>
          </cell>
          <cell r="F41">
            <v>81546</v>
          </cell>
          <cell r="G41">
            <v>84807.84</v>
          </cell>
          <cell r="H41">
            <v>88069.680000000008</v>
          </cell>
          <cell r="I41">
            <v>91331.520000000004</v>
          </cell>
          <cell r="J41">
            <v>94593.36</v>
          </cell>
          <cell r="K41">
            <v>97855.2</v>
          </cell>
          <cell r="L41">
            <v>101117.04</v>
          </cell>
          <cell r="M41">
            <v>104378.88</v>
          </cell>
          <cell r="N41">
            <v>107640.72</v>
          </cell>
          <cell r="O41">
            <v>110902.55999999998</v>
          </cell>
          <cell r="P41">
            <v>114164.4</v>
          </cell>
          <cell r="Q41">
            <v>117426.23999999999</v>
          </cell>
          <cell r="R41">
            <v>120688.08</v>
          </cell>
          <cell r="S41">
            <v>123949.92</v>
          </cell>
          <cell r="T41">
            <v>127211.76000000001</v>
          </cell>
          <cell r="U41">
            <v>130473.60000000001</v>
          </cell>
          <cell r="V41">
            <v>133735.44</v>
          </cell>
          <cell r="W41">
            <v>136997.28</v>
          </cell>
          <cell r="X41">
            <v>140259.12</v>
          </cell>
          <cell r="Y41">
            <v>143520.95999999999</v>
          </cell>
          <cell r="Z41">
            <v>146782.80000000002</v>
          </cell>
          <cell r="AA41">
            <v>150044.63999999998</v>
          </cell>
          <cell r="AB41">
            <v>153306.47999999998</v>
          </cell>
          <cell r="AC41">
            <v>156568.32000000001</v>
          </cell>
          <cell r="AD41">
            <v>159830.16</v>
          </cell>
          <cell r="AE41">
            <v>163092</v>
          </cell>
          <cell r="AF41">
            <v>166353.84</v>
          </cell>
          <cell r="AG41">
            <v>169615.68</v>
          </cell>
          <cell r="AH41">
            <v>172877.52000000002</v>
          </cell>
          <cell r="AI41">
            <v>176139.36000000002</v>
          </cell>
        </row>
        <row r="42">
          <cell r="E42" t="str">
            <v>I&amp;M IN/Res/Rural</v>
          </cell>
          <cell r="F42">
            <v>35413</v>
          </cell>
          <cell r="G42">
            <v>36829.520000000004</v>
          </cell>
          <cell r="H42">
            <v>38246.04</v>
          </cell>
          <cell r="I42">
            <v>39662.560000000005</v>
          </cell>
          <cell r="J42">
            <v>41079.079999999994</v>
          </cell>
          <cell r="K42">
            <v>42495.6</v>
          </cell>
          <cell r="L42">
            <v>43912.12</v>
          </cell>
          <cell r="M42">
            <v>45328.639999999999</v>
          </cell>
          <cell r="N42">
            <v>46745.16</v>
          </cell>
          <cell r="O42">
            <v>48161.679999999993</v>
          </cell>
          <cell r="P42">
            <v>49578.2</v>
          </cell>
          <cell r="Q42">
            <v>50994.720000000001</v>
          </cell>
          <cell r="R42">
            <v>52411.24</v>
          </cell>
          <cell r="S42">
            <v>53827.76</v>
          </cell>
          <cell r="T42">
            <v>55244.28</v>
          </cell>
          <cell r="U42">
            <v>56660.800000000003</v>
          </cell>
          <cell r="V42">
            <v>58077.320000000007</v>
          </cell>
          <cell r="W42">
            <v>59493.840000000004</v>
          </cell>
          <cell r="X42">
            <v>60910.36</v>
          </cell>
          <cell r="Y42">
            <v>62326.879999999997</v>
          </cell>
          <cell r="Z42">
            <v>63743.4</v>
          </cell>
          <cell r="AA42">
            <v>65159.92</v>
          </cell>
          <cell r="AB42">
            <v>66576.44</v>
          </cell>
          <cell r="AC42">
            <v>67992.959999999992</v>
          </cell>
          <cell r="AD42">
            <v>69409.48</v>
          </cell>
          <cell r="AE42">
            <v>70826</v>
          </cell>
          <cell r="AF42">
            <v>72242.52</v>
          </cell>
          <cell r="AG42">
            <v>73659.040000000008</v>
          </cell>
          <cell r="AH42">
            <v>75075.56</v>
          </cell>
          <cell r="AI42">
            <v>76492.08</v>
          </cell>
        </row>
        <row r="43">
          <cell r="E43" t="str">
            <v>I&amp;M IN/C&amp;I/Urban</v>
          </cell>
          <cell r="F43">
            <v>40393</v>
          </cell>
          <cell r="G43">
            <v>42008.72</v>
          </cell>
          <cell r="H43">
            <v>43624.44</v>
          </cell>
          <cell r="I43">
            <v>45240.160000000003</v>
          </cell>
          <cell r="J43">
            <v>46855.88</v>
          </cell>
          <cell r="K43">
            <v>48471.6</v>
          </cell>
          <cell r="L43">
            <v>50087.32</v>
          </cell>
          <cell r="M43">
            <v>51703.040000000001</v>
          </cell>
          <cell r="N43">
            <v>53318.76</v>
          </cell>
          <cell r="O43">
            <v>54934.479999999996</v>
          </cell>
          <cell r="P43">
            <v>56550.2</v>
          </cell>
          <cell r="Q43">
            <v>58165.919999999998</v>
          </cell>
          <cell r="R43">
            <v>59781.64</v>
          </cell>
          <cell r="S43">
            <v>61397.36</v>
          </cell>
          <cell r="T43">
            <v>63013.08</v>
          </cell>
          <cell r="U43">
            <v>64628.800000000003</v>
          </cell>
          <cell r="V43">
            <v>66244.52</v>
          </cell>
          <cell r="W43">
            <v>67860.240000000005</v>
          </cell>
          <cell r="X43">
            <v>69475.959999999992</v>
          </cell>
          <cell r="Y43">
            <v>71091.680000000008</v>
          </cell>
          <cell r="Z43">
            <v>72707.400000000009</v>
          </cell>
          <cell r="AA43">
            <v>74323.12</v>
          </cell>
          <cell r="AB43">
            <v>75938.84</v>
          </cell>
          <cell r="AC43">
            <v>77554.559999999998</v>
          </cell>
          <cell r="AD43">
            <v>79170.28</v>
          </cell>
          <cell r="AE43">
            <v>80786</v>
          </cell>
          <cell r="AF43">
            <v>82401.72</v>
          </cell>
          <cell r="AG43">
            <v>84017.44</v>
          </cell>
          <cell r="AH43">
            <v>85633.16</v>
          </cell>
          <cell r="AI43">
            <v>87248.88</v>
          </cell>
        </row>
        <row r="44">
          <cell r="E44" t="str">
            <v>I&amp;M IN/C&amp;I/Suburban</v>
          </cell>
          <cell r="F44">
            <v>12052</v>
          </cell>
          <cell r="G44">
            <v>12534.08</v>
          </cell>
          <cell r="H44">
            <v>13016.160000000002</v>
          </cell>
          <cell r="I44">
            <v>13498.240000000002</v>
          </cell>
          <cell r="J44">
            <v>13980.32</v>
          </cell>
          <cell r="K44">
            <v>14462.4</v>
          </cell>
          <cell r="L44">
            <v>14944.48</v>
          </cell>
          <cell r="M44">
            <v>15426.56</v>
          </cell>
          <cell r="N44">
            <v>15908.640000000001</v>
          </cell>
          <cell r="O44">
            <v>16390.719999999998</v>
          </cell>
          <cell r="P44">
            <v>16872.8</v>
          </cell>
          <cell r="Q44">
            <v>17354.88</v>
          </cell>
          <cell r="R44">
            <v>17836.96</v>
          </cell>
          <cell r="S44">
            <v>18319.04</v>
          </cell>
          <cell r="T44">
            <v>18801.12</v>
          </cell>
          <cell r="U44">
            <v>19283.2</v>
          </cell>
          <cell r="V44">
            <v>19765.280000000002</v>
          </cell>
          <cell r="W44">
            <v>20247.36</v>
          </cell>
          <cell r="X44">
            <v>20729.439999999999</v>
          </cell>
          <cell r="Y44">
            <v>21211.52</v>
          </cell>
          <cell r="Z44">
            <v>21693.600000000002</v>
          </cell>
          <cell r="AA44">
            <v>22175.679999999997</v>
          </cell>
          <cell r="AB44">
            <v>22657.759999999998</v>
          </cell>
          <cell r="AC44">
            <v>23139.84</v>
          </cell>
          <cell r="AD44">
            <v>23621.919999999998</v>
          </cell>
          <cell r="AE44">
            <v>24104</v>
          </cell>
          <cell r="AF44">
            <v>24586.080000000002</v>
          </cell>
          <cell r="AG44">
            <v>25068.16</v>
          </cell>
          <cell r="AH44">
            <v>25550.240000000002</v>
          </cell>
          <cell r="AI44">
            <v>26032.320000000003</v>
          </cell>
        </row>
        <row r="45">
          <cell r="E45" t="str">
            <v>I&amp;M IN/C&amp;I/Rural</v>
          </cell>
          <cell r="F45">
            <v>5638</v>
          </cell>
          <cell r="G45">
            <v>5863.52</v>
          </cell>
          <cell r="H45">
            <v>6089.04</v>
          </cell>
          <cell r="I45">
            <v>6314.56</v>
          </cell>
          <cell r="J45">
            <v>6540.08</v>
          </cell>
          <cell r="K45">
            <v>6765.5999999999995</v>
          </cell>
          <cell r="L45">
            <v>6991.12</v>
          </cell>
          <cell r="M45">
            <v>7216.64</v>
          </cell>
          <cell r="N45">
            <v>7442.1600000000008</v>
          </cell>
          <cell r="O45">
            <v>7667.6799999999994</v>
          </cell>
          <cell r="P45">
            <v>7893.2</v>
          </cell>
          <cell r="Q45">
            <v>8118.7199999999993</v>
          </cell>
          <cell r="R45">
            <v>8344.24</v>
          </cell>
          <cell r="S45">
            <v>8569.76</v>
          </cell>
          <cell r="T45">
            <v>8795.2800000000007</v>
          </cell>
          <cell r="U45">
            <v>9020.8000000000011</v>
          </cell>
          <cell r="V45">
            <v>9246.3200000000015</v>
          </cell>
          <cell r="W45">
            <v>9471.84</v>
          </cell>
          <cell r="X45">
            <v>9697.36</v>
          </cell>
          <cell r="Y45">
            <v>9922.8799999999992</v>
          </cell>
          <cell r="Z45">
            <v>10148.4</v>
          </cell>
          <cell r="AA45">
            <v>10373.92</v>
          </cell>
          <cell r="AB45">
            <v>10599.439999999999</v>
          </cell>
          <cell r="AC45">
            <v>10824.96</v>
          </cell>
          <cell r="AD45">
            <v>11050.48</v>
          </cell>
          <cell r="AE45">
            <v>11276</v>
          </cell>
          <cell r="AF45">
            <v>11501.52</v>
          </cell>
          <cell r="AG45">
            <v>11727.04</v>
          </cell>
          <cell r="AH45">
            <v>11952.560000000001</v>
          </cell>
          <cell r="AI45">
            <v>12178.08</v>
          </cell>
        </row>
        <row r="46">
          <cell r="E46" t="str">
            <v>I&amp;M MI/Res/Urban</v>
          </cell>
          <cell r="F46">
            <v>54042</v>
          </cell>
          <cell r="G46">
            <v>56203.68</v>
          </cell>
          <cell r="H46">
            <v>58365.36</v>
          </cell>
          <cell r="I46">
            <v>60527.040000000008</v>
          </cell>
          <cell r="J46">
            <v>62688.719999999994</v>
          </cell>
          <cell r="K46">
            <v>64850.399999999994</v>
          </cell>
          <cell r="L46">
            <v>67012.08</v>
          </cell>
          <cell r="M46">
            <v>69173.759999999995</v>
          </cell>
          <cell r="N46">
            <v>71335.44</v>
          </cell>
          <cell r="O46">
            <v>73497.119999999995</v>
          </cell>
          <cell r="P46">
            <v>75658.799999999988</v>
          </cell>
          <cell r="Q46">
            <v>77820.479999999996</v>
          </cell>
          <cell r="R46">
            <v>79982.16</v>
          </cell>
          <cell r="S46">
            <v>82143.839999999997</v>
          </cell>
          <cell r="T46">
            <v>84305.52</v>
          </cell>
          <cell r="U46">
            <v>86467.200000000012</v>
          </cell>
          <cell r="V46">
            <v>88628.88</v>
          </cell>
          <cell r="W46">
            <v>90790.560000000012</v>
          </cell>
          <cell r="X46">
            <v>92952.24</v>
          </cell>
          <cell r="Y46">
            <v>95113.919999999998</v>
          </cell>
          <cell r="Z46">
            <v>97275.6</v>
          </cell>
          <cell r="AA46">
            <v>99437.28</v>
          </cell>
          <cell r="AB46">
            <v>101598.95999999999</v>
          </cell>
          <cell r="AC46">
            <v>103760.64</v>
          </cell>
          <cell r="AD46">
            <v>105922.31999999999</v>
          </cell>
          <cell r="AE46">
            <v>108084</v>
          </cell>
          <cell r="AF46">
            <v>110245.68000000001</v>
          </cell>
          <cell r="AG46">
            <v>112407.36</v>
          </cell>
          <cell r="AH46">
            <v>114569.04000000001</v>
          </cell>
          <cell r="AI46">
            <v>116730.72</v>
          </cell>
        </row>
        <row r="47">
          <cell r="E47" t="str">
            <v>I&amp;M MI/Res/Suburban</v>
          </cell>
          <cell r="F47">
            <v>51486</v>
          </cell>
          <cell r="G47">
            <v>53545.440000000002</v>
          </cell>
          <cell r="H47">
            <v>55604.880000000005</v>
          </cell>
          <cell r="I47">
            <v>57664.320000000007</v>
          </cell>
          <cell r="J47">
            <v>59723.759999999995</v>
          </cell>
          <cell r="K47">
            <v>61783.199999999997</v>
          </cell>
          <cell r="L47">
            <v>63842.64</v>
          </cell>
          <cell r="M47">
            <v>65902.080000000002</v>
          </cell>
          <cell r="N47">
            <v>67961.52</v>
          </cell>
          <cell r="O47">
            <v>70020.959999999992</v>
          </cell>
          <cell r="P47">
            <v>72080.399999999994</v>
          </cell>
          <cell r="Q47">
            <v>74139.839999999997</v>
          </cell>
          <cell r="R47">
            <v>76199.28</v>
          </cell>
          <cell r="S47">
            <v>78258.720000000001</v>
          </cell>
          <cell r="T47">
            <v>80318.16</v>
          </cell>
          <cell r="U47">
            <v>82377.600000000006</v>
          </cell>
          <cell r="V47">
            <v>84437.040000000008</v>
          </cell>
          <cell r="W47">
            <v>86496.48000000001</v>
          </cell>
          <cell r="X47">
            <v>88555.92</v>
          </cell>
          <cell r="Y47">
            <v>90615.360000000001</v>
          </cell>
          <cell r="Z47">
            <v>92674.8</v>
          </cell>
          <cell r="AA47">
            <v>94734.239999999991</v>
          </cell>
          <cell r="AB47">
            <v>96793.68</v>
          </cell>
          <cell r="AC47">
            <v>98853.119999999995</v>
          </cell>
          <cell r="AD47">
            <v>100912.56</v>
          </cell>
          <cell r="AE47">
            <v>102972</v>
          </cell>
          <cell r="AF47">
            <v>105031.44</v>
          </cell>
          <cell r="AG47">
            <v>107090.88</v>
          </cell>
          <cell r="AH47">
            <v>109150.32</v>
          </cell>
          <cell r="AI47">
            <v>111209.76000000001</v>
          </cell>
        </row>
        <row r="48">
          <cell r="E48" t="str">
            <v>I&amp;M MI/Res/Rural</v>
          </cell>
          <cell r="F48">
            <v>19433</v>
          </cell>
          <cell r="G48">
            <v>20210.32</v>
          </cell>
          <cell r="H48">
            <v>20987.640000000003</v>
          </cell>
          <cell r="I48">
            <v>21764.960000000003</v>
          </cell>
          <cell r="J48">
            <v>22542.28</v>
          </cell>
          <cell r="K48">
            <v>23319.599999999999</v>
          </cell>
          <cell r="L48">
            <v>24096.92</v>
          </cell>
          <cell r="M48">
            <v>24874.240000000002</v>
          </cell>
          <cell r="N48">
            <v>25651.56</v>
          </cell>
          <cell r="O48">
            <v>26428.879999999997</v>
          </cell>
          <cell r="P48">
            <v>27206.199999999997</v>
          </cell>
          <cell r="Q48">
            <v>27983.52</v>
          </cell>
          <cell r="R48">
            <v>28760.84</v>
          </cell>
          <cell r="S48">
            <v>29538.16</v>
          </cell>
          <cell r="T48">
            <v>30315.48</v>
          </cell>
          <cell r="U48">
            <v>31092.800000000003</v>
          </cell>
          <cell r="V48">
            <v>31870.120000000003</v>
          </cell>
          <cell r="W48">
            <v>32647.440000000002</v>
          </cell>
          <cell r="X48">
            <v>33424.76</v>
          </cell>
          <cell r="Y48">
            <v>34202.080000000002</v>
          </cell>
          <cell r="Z48">
            <v>34979.4</v>
          </cell>
          <cell r="AA48">
            <v>35756.719999999994</v>
          </cell>
          <cell r="AB48">
            <v>36534.04</v>
          </cell>
          <cell r="AC48">
            <v>37311.360000000001</v>
          </cell>
          <cell r="AD48">
            <v>38088.68</v>
          </cell>
          <cell r="AE48">
            <v>38866</v>
          </cell>
          <cell r="AF48">
            <v>39643.32</v>
          </cell>
          <cell r="AG48">
            <v>40420.639999999999</v>
          </cell>
          <cell r="AH48">
            <v>41197.96</v>
          </cell>
          <cell r="AI48">
            <v>41975.280000000006</v>
          </cell>
        </row>
        <row r="49">
          <cell r="E49" t="str">
            <v>I&amp;M MI/C&amp;I/Urban</v>
          </cell>
          <cell r="F49">
            <v>7961</v>
          </cell>
          <cell r="G49">
            <v>8279.44</v>
          </cell>
          <cell r="H49">
            <v>8597.880000000001</v>
          </cell>
          <cell r="I49">
            <v>8916.3200000000015</v>
          </cell>
          <cell r="J49">
            <v>9234.76</v>
          </cell>
          <cell r="K49">
            <v>9553.1999999999989</v>
          </cell>
          <cell r="L49">
            <v>9871.64</v>
          </cell>
          <cell r="M49">
            <v>10190.08</v>
          </cell>
          <cell r="N49">
            <v>10508.52</v>
          </cell>
          <cell r="O49">
            <v>10826.96</v>
          </cell>
          <cell r="P49">
            <v>11145.4</v>
          </cell>
          <cell r="Q49">
            <v>11463.84</v>
          </cell>
          <cell r="R49">
            <v>11782.28</v>
          </cell>
          <cell r="S49">
            <v>12100.72</v>
          </cell>
          <cell r="T49">
            <v>12419.16</v>
          </cell>
          <cell r="U49">
            <v>12737.6</v>
          </cell>
          <cell r="V49">
            <v>13056.04</v>
          </cell>
          <cell r="W49">
            <v>13374.480000000001</v>
          </cell>
          <cell r="X49">
            <v>13692.92</v>
          </cell>
          <cell r="Y49">
            <v>14011.36</v>
          </cell>
          <cell r="Z49">
            <v>14329.800000000001</v>
          </cell>
          <cell r="AA49">
            <v>14648.239999999998</v>
          </cell>
          <cell r="AB49">
            <v>14966.679999999998</v>
          </cell>
          <cell r="AC49">
            <v>15285.119999999999</v>
          </cell>
          <cell r="AD49">
            <v>15603.56</v>
          </cell>
          <cell r="AE49">
            <v>15922</v>
          </cell>
          <cell r="AF49">
            <v>16240.44</v>
          </cell>
          <cell r="AG49">
            <v>16558.88</v>
          </cell>
          <cell r="AH49">
            <v>16877.32</v>
          </cell>
          <cell r="AI49">
            <v>17195.760000000002</v>
          </cell>
        </row>
        <row r="50">
          <cell r="E50" t="str">
            <v>I&amp;M MI/C&amp;I/Suburban</v>
          </cell>
          <cell r="F50">
            <v>7776</v>
          </cell>
          <cell r="G50">
            <v>8087.04</v>
          </cell>
          <cell r="H50">
            <v>8398.08</v>
          </cell>
          <cell r="I50">
            <v>8709.1200000000008</v>
          </cell>
          <cell r="J50">
            <v>9020.16</v>
          </cell>
          <cell r="K50">
            <v>9331.1999999999989</v>
          </cell>
          <cell r="L50">
            <v>9642.24</v>
          </cell>
          <cell r="M50">
            <v>9953.2800000000007</v>
          </cell>
          <cell r="N50">
            <v>10264.32</v>
          </cell>
          <cell r="O50">
            <v>10575.359999999999</v>
          </cell>
          <cell r="P50">
            <v>10886.4</v>
          </cell>
          <cell r="Q50">
            <v>11197.439999999999</v>
          </cell>
          <cell r="R50">
            <v>11508.48</v>
          </cell>
          <cell r="S50">
            <v>11819.52</v>
          </cell>
          <cell r="T50">
            <v>12130.560000000001</v>
          </cell>
          <cell r="U50">
            <v>12441.6</v>
          </cell>
          <cell r="V50">
            <v>12752.640000000001</v>
          </cell>
          <cell r="W50">
            <v>13063.680000000002</v>
          </cell>
          <cell r="X50">
            <v>13374.72</v>
          </cell>
          <cell r="Y50">
            <v>13685.76</v>
          </cell>
          <cell r="Z50">
            <v>13996.800000000001</v>
          </cell>
          <cell r="AA50">
            <v>14307.839999999998</v>
          </cell>
          <cell r="AB50">
            <v>14618.88</v>
          </cell>
          <cell r="AC50">
            <v>14929.92</v>
          </cell>
          <cell r="AD50">
            <v>15240.96</v>
          </cell>
          <cell r="AE50">
            <v>15552</v>
          </cell>
          <cell r="AF50">
            <v>15863.04</v>
          </cell>
          <cell r="AG50">
            <v>16174.08</v>
          </cell>
          <cell r="AH50">
            <v>16485.120000000003</v>
          </cell>
          <cell r="AI50">
            <v>16796.16</v>
          </cell>
        </row>
        <row r="51">
          <cell r="E51" t="str">
            <v>I&amp;M MI/C&amp;I/Rural</v>
          </cell>
          <cell r="F51">
            <v>3160</v>
          </cell>
          <cell r="G51">
            <v>3286.4</v>
          </cell>
          <cell r="H51">
            <v>3412.8</v>
          </cell>
          <cell r="I51">
            <v>3539.2000000000003</v>
          </cell>
          <cell r="J51">
            <v>3665.6</v>
          </cell>
          <cell r="K51">
            <v>3792</v>
          </cell>
          <cell r="L51">
            <v>3918.4</v>
          </cell>
          <cell r="M51">
            <v>4044.8</v>
          </cell>
          <cell r="N51">
            <v>4171.2</v>
          </cell>
          <cell r="O51">
            <v>4297.5999999999995</v>
          </cell>
          <cell r="P51">
            <v>4424</v>
          </cell>
          <cell r="Q51">
            <v>4550.3999999999996</v>
          </cell>
          <cell r="R51">
            <v>4676.8</v>
          </cell>
          <cell r="S51">
            <v>4803.2</v>
          </cell>
          <cell r="T51">
            <v>4929.6000000000004</v>
          </cell>
          <cell r="U51">
            <v>5056</v>
          </cell>
          <cell r="V51">
            <v>5182.4000000000005</v>
          </cell>
          <cell r="W51">
            <v>5308.8</v>
          </cell>
          <cell r="X51">
            <v>5435.2</v>
          </cell>
          <cell r="Y51">
            <v>5561.6</v>
          </cell>
          <cell r="Z51">
            <v>5688</v>
          </cell>
          <cell r="AA51">
            <v>5814.4</v>
          </cell>
          <cell r="AB51">
            <v>5940.7999999999993</v>
          </cell>
          <cell r="AC51">
            <v>6067.2</v>
          </cell>
          <cell r="AD51">
            <v>6193.5999999999995</v>
          </cell>
          <cell r="AE51">
            <v>6320</v>
          </cell>
          <cell r="AF51">
            <v>6446.4000000000005</v>
          </cell>
          <cell r="AG51">
            <v>6572.8</v>
          </cell>
          <cell r="AH51">
            <v>6699.2000000000007</v>
          </cell>
          <cell r="AI51">
            <v>6825.6</v>
          </cell>
        </row>
        <row r="52">
          <cell r="E52" t="str">
            <v>KYP Co/Res/Urban</v>
          </cell>
          <cell r="F52">
            <v>43806</v>
          </cell>
          <cell r="G52">
            <v>45558.239999999998</v>
          </cell>
          <cell r="H52">
            <v>47310.48</v>
          </cell>
          <cell r="I52">
            <v>49062.720000000001</v>
          </cell>
          <cell r="J52">
            <v>50814.96</v>
          </cell>
          <cell r="K52">
            <v>52567.199999999997</v>
          </cell>
          <cell r="L52">
            <v>54319.44</v>
          </cell>
          <cell r="M52">
            <v>56071.68</v>
          </cell>
          <cell r="N52">
            <v>57823.920000000006</v>
          </cell>
          <cell r="O52">
            <v>59576.159999999996</v>
          </cell>
          <cell r="P52">
            <v>61328.399999999994</v>
          </cell>
          <cell r="Q52">
            <v>63080.639999999999</v>
          </cell>
          <cell r="R52">
            <v>64832.88</v>
          </cell>
          <cell r="S52">
            <v>66585.119999999995</v>
          </cell>
          <cell r="T52">
            <v>68337.36</v>
          </cell>
          <cell r="U52">
            <v>70089.600000000006</v>
          </cell>
          <cell r="V52">
            <v>71841.840000000011</v>
          </cell>
          <cell r="W52">
            <v>73594.080000000002</v>
          </cell>
          <cell r="X52">
            <v>75346.319999999992</v>
          </cell>
          <cell r="Y52">
            <v>77098.559999999998</v>
          </cell>
          <cell r="Z52">
            <v>78850.8</v>
          </cell>
          <cell r="AA52">
            <v>80603.039999999994</v>
          </cell>
          <cell r="AB52">
            <v>82355.28</v>
          </cell>
          <cell r="AC52">
            <v>84107.520000000004</v>
          </cell>
          <cell r="AD52">
            <v>85859.76</v>
          </cell>
          <cell r="AE52">
            <v>87612</v>
          </cell>
          <cell r="AF52">
            <v>89364.24</v>
          </cell>
          <cell r="AG52">
            <v>91116.479999999996</v>
          </cell>
          <cell r="AH52">
            <v>92868.72</v>
          </cell>
          <cell r="AI52">
            <v>94620.96</v>
          </cell>
        </row>
        <row r="53">
          <cell r="E53" t="str">
            <v>KYP Co/Res/Suburban</v>
          </cell>
          <cell r="F53">
            <v>72086</v>
          </cell>
          <cell r="G53">
            <v>74969.440000000002</v>
          </cell>
          <cell r="H53">
            <v>77852.88</v>
          </cell>
          <cell r="I53">
            <v>80736.320000000007</v>
          </cell>
          <cell r="J53">
            <v>83619.759999999995</v>
          </cell>
          <cell r="K53">
            <v>86503.2</v>
          </cell>
          <cell r="L53">
            <v>89386.64</v>
          </cell>
          <cell r="M53">
            <v>92270.080000000002</v>
          </cell>
          <cell r="N53">
            <v>95153.52</v>
          </cell>
          <cell r="O53">
            <v>98036.959999999992</v>
          </cell>
          <cell r="P53">
            <v>100920.4</v>
          </cell>
          <cell r="Q53">
            <v>103803.84</v>
          </cell>
          <cell r="R53">
            <v>106687.28</v>
          </cell>
          <cell r="S53">
            <v>109570.72</v>
          </cell>
          <cell r="T53">
            <v>112454.16</v>
          </cell>
          <cell r="U53">
            <v>115337.60000000001</v>
          </cell>
          <cell r="V53">
            <v>118221.04000000001</v>
          </cell>
          <cell r="W53">
            <v>121104.48000000001</v>
          </cell>
          <cell r="X53">
            <v>123987.92</v>
          </cell>
          <cell r="Y53">
            <v>126871.36</v>
          </cell>
          <cell r="Z53">
            <v>129754.8</v>
          </cell>
          <cell r="AA53">
            <v>132638.24</v>
          </cell>
          <cell r="AB53">
            <v>135521.68</v>
          </cell>
          <cell r="AC53">
            <v>138405.12</v>
          </cell>
          <cell r="AD53">
            <v>141288.56</v>
          </cell>
          <cell r="AE53">
            <v>144172</v>
          </cell>
          <cell r="AF53">
            <v>147055.44</v>
          </cell>
          <cell r="AG53">
            <v>149938.88</v>
          </cell>
          <cell r="AH53">
            <v>152822.32</v>
          </cell>
          <cell r="AI53">
            <v>155705.76</v>
          </cell>
        </row>
        <row r="54">
          <cell r="E54" t="str">
            <v>KYP Co/Res/Rural</v>
          </cell>
          <cell r="F54">
            <v>136568</v>
          </cell>
          <cell r="G54">
            <v>142030.72</v>
          </cell>
          <cell r="H54">
            <v>147493.44</v>
          </cell>
          <cell r="I54">
            <v>152956.16</v>
          </cell>
          <cell r="J54">
            <v>158418.87999999998</v>
          </cell>
          <cell r="K54">
            <v>163881.60000000001</v>
          </cell>
          <cell r="L54">
            <v>169344.32</v>
          </cell>
          <cell r="M54">
            <v>174807.04000000001</v>
          </cell>
          <cell r="N54">
            <v>180269.76</v>
          </cell>
          <cell r="O54">
            <v>185732.47999999998</v>
          </cell>
          <cell r="P54">
            <v>191195.19999999998</v>
          </cell>
          <cell r="Q54">
            <v>196657.91999999998</v>
          </cell>
          <cell r="R54">
            <v>202120.63999999998</v>
          </cell>
          <cell r="S54">
            <v>207583.36000000002</v>
          </cell>
          <cell r="T54">
            <v>213046.08000000002</v>
          </cell>
          <cell r="U54">
            <v>218508.80000000002</v>
          </cell>
          <cell r="V54">
            <v>223971.52000000002</v>
          </cell>
          <cell r="W54">
            <v>229434.24000000002</v>
          </cell>
          <cell r="X54">
            <v>234896.96</v>
          </cell>
          <cell r="Y54">
            <v>240359.67999999999</v>
          </cell>
          <cell r="Z54">
            <v>245822.4</v>
          </cell>
          <cell r="AA54">
            <v>251285.11999999997</v>
          </cell>
          <cell r="AB54">
            <v>256747.84</v>
          </cell>
          <cell r="AC54">
            <v>262210.56</v>
          </cell>
          <cell r="AD54">
            <v>267673.27999999997</v>
          </cell>
          <cell r="AE54">
            <v>273136</v>
          </cell>
          <cell r="AF54">
            <v>278598.72000000003</v>
          </cell>
          <cell r="AG54">
            <v>284061.44</v>
          </cell>
          <cell r="AH54">
            <v>289524.16000000003</v>
          </cell>
          <cell r="AI54">
            <v>294986.88</v>
          </cell>
        </row>
        <row r="55">
          <cell r="E55" t="str">
            <v>KYP Co/C&amp;I/Urban</v>
          </cell>
          <cell r="F55">
            <v>6404</v>
          </cell>
          <cell r="G55">
            <v>6660.16</v>
          </cell>
          <cell r="H55">
            <v>6916.3200000000006</v>
          </cell>
          <cell r="I55">
            <v>7172.4800000000005</v>
          </cell>
          <cell r="J55">
            <v>7428.6399999999994</v>
          </cell>
          <cell r="K55">
            <v>7684.7999999999993</v>
          </cell>
          <cell r="L55">
            <v>7940.96</v>
          </cell>
          <cell r="M55">
            <v>8197.1200000000008</v>
          </cell>
          <cell r="N55">
            <v>8453.2800000000007</v>
          </cell>
          <cell r="O55">
            <v>8709.4399999999987</v>
          </cell>
          <cell r="P55">
            <v>8965.5999999999985</v>
          </cell>
          <cell r="Q55">
            <v>9221.76</v>
          </cell>
          <cell r="R55">
            <v>9477.92</v>
          </cell>
          <cell r="S55">
            <v>9734.08</v>
          </cell>
          <cell r="T55">
            <v>9990.24</v>
          </cell>
          <cell r="U55">
            <v>10246.400000000001</v>
          </cell>
          <cell r="V55">
            <v>10502.560000000001</v>
          </cell>
          <cell r="W55">
            <v>10758.720000000001</v>
          </cell>
          <cell r="X55">
            <v>11014.88</v>
          </cell>
          <cell r="Y55">
            <v>11271.04</v>
          </cell>
          <cell r="Z55">
            <v>11527.2</v>
          </cell>
          <cell r="AA55">
            <v>11783.359999999999</v>
          </cell>
          <cell r="AB55">
            <v>12039.519999999999</v>
          </cell>
          <cell r="AC55">
            <v>12295.68</v>
          </cell>
          <cell r="AD55">
            <v>12551.84</v>
          </cell>
          <cell r="AE55">
            <v>12808</v>
          </cell>
          <cell r="AF55">
            <v>13064.16</v>
          </cell>
          <cell r="AG55">
            <v>13320.32</v>
          </cell>
          <cell r="AH55">
            <v>13576.480000000001</v>
          </cell>
          <cell r="AI55">
            <v>13832.640000000001</v>
          </cell>
        </row>
        <row r="56">
          <cell r="E56" t="str">
            <v>KYP Co/C&amp;I/Suburban</v>
          </cell>
          <cell r="F56">
            <v>10963</v>
          </cell>
          <cell r="G56">
            <v>11401.52</v>
          </cell>
          <cell r="H56">
            <v>11840.04</v>
          </cell>
          <cell r="I56">
            <v>12278.560000000001</v>
          </cell>
          <cell r="J56">
            <v>12717.08</v>
          </cell>
          <cell r="K56">
            <v>13155.6</v>
          </cell>
          <cell r="L56">
            <v>13594.12</v>
          </cell>
          <cell r="M56">
            <v>14032.64</v>
          </cell>
          <cell r="N56">
            <v>14471.16</v>
          </cell>
          <cell r="O56">
            <v>14909.679999999998</v>
          </cell>
          <cell r="P56">
            <v>15348.199999999999</v>
          </cell>
          <cell r="Q56">
            <v>15786.72</v>
          </cell>
          <cell r="R56">
            <v>16225.24</v>
          </cell>
          <cell r="S56">
            <v>16663.759999999998</v>
          </cell>
          <cell r="T56">
            <v>17102.28</v>
          </cell>
          <cell r="U56">
            <v>17540.8</v>
          </cell>
          <cell r="V56">
            <v>17979.32</v>
          </cell>
          <cell r="W56">
            <v>18417.84</v>
          </cell>
          <cell r="X56">
            <v>18856.36</v>
          </cell>
          <cell r="Y56">
            <v>19294.88</v>
          </cell>
          <cell r="Z56">
            <v>19733.400000000001</v>
          </cell>
          <cell r="AA56">
            <v>20171.919999999998</v>
          </cell>
          <cell r="AB56">
            <v>20610.439999999999</v>
          </cell>
          <cell r="AC56">
            <v>21048.959999999999</v>
          </cell>
          <cell r="AD56">
            <v>21487.48</v>
          </cell>
          <cell r="AE56">
            <v>21926</v>
          </cell>
          <cell r="AF56">
            <v>22364.52</v>
          </cell>
          <cell r="AG56">
            <v>22803.040000000001</v>
          </cell>
          <cell r="AH56">
            <v>23241.56</v>
          </cell>
          <cell r="AI56">
            <v>23680.080000000002</v>
          </cell>
        </row>
        <row r="57">
          <cell r="E57" t="str">
            <v>KYP Co/C&amp;I/Rural</v>
          </cell>
          <cell r="F57">
            <v>13902</v>
          </cell>
          <cell r="G57">
            <v>14458.08</v>
          </cell>
          <cell r="H57">
            <v>15014.160000000002</v>
          </cell>
          <cell r="I57">
            <v>15570.240000000002</v>
          </cell>
          <cell r="J57">
            <v>16126.32</v>
          </cell>
          <cell r="K57">
            <v>16682.399999999998</v>
          </cell>
          <cell r="L57">
            <v>17238.48</v>
          </cell>
          <cell r="M57">
            <v>17794.560000000001</v>
          </cell>
          <cell r="N57">
            <v>18350.64</v>
          </cell>
          <cell r="O57">
            <v>18906.719999999998</v>
          </cell>
          <cell r="P57">
            <v>19462.8</v>
          </cell>
          <cell r="Q57">
            <v>20018.88</v>
          </cell>
          <cell r="R57">
            <v>20574.96</v>
          </cell>
          <cell r="S57">
            <v>21131.040000000001</v>
          </cell>
          <cell r="T57">
            <v>21687.119999999999</v>
          </cell>
          <cell r="U57">
            <v>22243.200000000001</v>
          </cell>
          <cell r="V57">
            <v>22799.280000000002</v>
          </cell>
          <cell r="W57">
            <v>23355.360000000001</v>
          </cell>
          <cell r="X57">
            <v>23911.439999999999</v>
          </cell>
          <cell r="Y57">
            <v>24467.52</v>
          </cell>
          <cell r="Z57">
            <v>25023.600000000002</v>
          </cell>
          <cell r="AA57">
            <v>25579.679999999997</v>
          </cell>
          <cell r="AB57">
            <v>26135.759999999998</v>
          </cell>
          <cell r="AC57">
            <v>26691.84</v>
          </cell>
          <cell r="AD57">
            <v>27247.919999999998</v>
          </cell>
          <cell r="AE57">
            <v>27804</v>
          </cell>
          <cell r="AF57">
            <v>28360.080000000002</v>
          </cell>
          <cell r="AG57">
            <v>28916.16</v>
          </cell>
          <cell r="AH57">
            <v>29472.240000000002</v>
          </cell>
          <cell r="AI57">
            <v>30028.320000000003</v>
          </cell>
        </row>
        <row r="58">
          <cell r="E58" t="str">
            <v>KGP Co/Res/Urban</v>
          </cell>
          <cell r="F58">
            <v>46243</v>
          </cell>
          <cell r="G58">
            <v>48092.72</v>
          </cell>
          <cell r="H58">
            <v>49942.44</v>
          </cell>
          <cell r="I58">
            <v>51792.160000000003</v>
          </cell>
          <cell r="J58">
            <v>53641.88</v>
          </cell>
          <cell r="K58">
            <v>55491.6</v>
          </cell>
          <cell r="L58">
            <v>57341.32</v>
          </cell>
          <cell r="M58">
            <v>59191.040000000001</v>
          </cell>
          <cell r="N58">
            <v>61040.76</v>
          </cell>
          <cell r="O58">
            <v>62890.479999999996</v>
          </cell>
          <cell r="P58">
            <v>64740.2</v>
          </cell>
          <cell r="Q58">
            <v>66589.919999999998</v>
          </cell>
          <cell r="R58">
            <v>68439.64</v>
          </cell>
          <cell r="S58">
            <v>70289.36</v>
          </cell>
          <cell r="T58">
            <v>72139.08</v>
          </cell>
          <cell r="U58">
            <v>73988.800000000003</v>
          </cell>
          <cell r="V58">
            <v>75838.52</v>
          </cell>
          <cell r="W58">
            <v>77688.240000000005</v>
          </cell>
          <cell r="X58">
            <v>79537.959999999992</v>
          </cell>
          <cell r="Y58">
            <v>81387.680000000008</v>
          </cell>
          <cell r="Z58">
            <v>83237.400000000009</v>
          </cell>
          <cell r="AA58">
            <v>85087.12</v>
          </cell>
          <cell r="AB58">
            <v>86936.84</v>
          </cell>
          <cell r="AC58">
            <v>88786.559999999998</v>
          </cell>
          <cell r="AD58">
            <v>90636.28</v>
          </cell>
          <cell r="AE58">
            <v>92486</v>
          </cell>
          <cell r="AF58">
            <v>94335.72</v>
          </cell>
          <cell r="AG58">
            <v>96185.44</v>
          </cell>
          <cell r="AH58">
            <v>98035.16</v>
          </cell>
          <cell r="AI58">
            <v>99884.88</v>
          </cell>
        </row>
        <row r="59">
          <cell r="E59" t="str">
            <v>KGP Co/Res/Suburban</v>
          </cell>
          <cell r="F59">
            <v>341</v>
          </cell>
          <cell r="G59">
            <v>354.64</v>
          </cell>
          <cell r="H59">
            <v>368.28000000000003</v>
          </cell>
          <cell r="I59">
            <v>381.92</v>
          </cell>
          <cell r="J59">
            <v>395.55999999999995</v>
          </cell>
          <cell r="K59">
            <v>409.2</v>
          </cell>
          <cell r="L59">
            <v>422.84</v>
          </cell>
          <cell r="M59">
            <v>436.48</v>
          </cell>
          <cell r="N59">
            <v>450.12</v>
          </cell>
          <cell r="O59">
            <v>463.75999999999993</v>
          </cell>
          <cell r="P59">
            <v>477.4</v>
          </cell>
          <cell r="Q59">
            <v>491.03999999999996</v>
          </cell>
          <cell r="R59">
            <v>504.68</v>
          </cell>
          <cell r="S59">
            <v>518.32000000000005</v>
          </cell>
          <cell r="T59">
            <v>531.96</v>
          </cell>
          <cell r="U59">
            <v>545.6</v>
          </cell>
          <cell r="V59">
            <v>559.24</v>
          </cell>
          <cell r="W59">
            <v>572.88000000000011</v>
          </cell>
          <cell r="X59">
            <v>586.52</v>
          </cell>
          <cell r="Y59">
            <v>600.16</v>
          </cell>
          <cell r="Z59">
            <v>613.80000000000007</v>
          </cell>
          <cell r="AA59">
            <v>627.43999999999994</v>
          </cell>
          <cell r="AB59">
            <v>641.07999999999993</v>
          </cell>
          <cell r="AC59">
            <v>654.72</v>
          </cell>
          <cell r="AD59">
            <v>668.36</v>
          </cell>
          <cell r="AE59">
            <v>682</v>
          </cell>
          <cell r="AF59">
            <v>695.64</v>
          </cell>
          <cell r="AG59">
            <v>709.28</v>
          </cell>
          <cell r="AH59">
            <v>722.92000000000007</v>
          </cell>
          <cell r="AI59">
            <v>736.56000000000006</v>
          </cell>
        </row>
        <row r="60">
          <cell r="E60" t="str">
            <v>KGP Co/Res/Rural</v>
          </cell>
          <cell r="F60">
            <v>408</v>
          </cell>
          <cell r="G60">
            <v>424.32</v>
          </cell>
          <cell r="H60">
            <v>440.64000000000004</v>
          </cell>
          <cell r="I60">
            <v>456.96000000000004</v>
          </cell>
          <cell r="J60">
            <v>473.28</v>
          </cell>
          <cell r="K60">
            <v>489.59999999999997</v>
          </cell>
          <cell r="L60">
            <v>505.92</v>
          </cell>
          <cell r="M60">
            <v>522.24</v>
          </cell>
          <cell r="N60">
            <v>538.56000000000006</v>
          </cell>
          <cell r="O60">
            <v>554.88</v>
          </cell>
          <cell r="P60">
            <v>571.19999999999993</v>
          </cell>
          <cell r="Q60">
            <v>587.52</v>
          </cell>
          <cell r="R60">
            <v>603.84</v>
          </cell>
          <cell r="S60">
            <v>620.16</v>
          </cell>
          <cell r="T60">
            <v>636.48</v>
          </cell>
          <cell r="U60">
            <v>652.80000000000007</v>
          </cell>
          <cell r="V60">
            <v>669.12</v>
          </cell>
          <cell r="W60">
            <v>685.44</v>
          </cell>
          <cell r="X60">
            <v>701.76</v>
          </cell>
          <cell r="Y60">
            <v>718.08</v>
          </cell>
          <cell r="Z60">
            <v>734.4</v>
          </cell>
          <cell r="AA60">
            <v>750.71999999999991</v>
          </cell>
          <cell r="AB60">
            <v>767.04</v>
          </cell>
          <cell r="AC60">
            <v>783.36</v>
          </cell>
          <cell r="AD60">
            <v>799.68</v>
          </cell>
          <cell r="AE60">
            <v>816</v>
          </cell>
          <cell r="AF60">
            <v>832.32</v>
          </cell>
          <cell r="AG60">
            <v>848.64</v>
          </cell>
          <cell r="AH60">
            <v>864.96</v>
          </cell>
          <cell r="AI60">
            <v>881.28000000000009</v>
          </cell>
        </row>
        <row r="61">
          <cell r="E61" t="str">
            <v>KGP Co/C&amp;I/Urban</v>
          </cell>
          <cell r="F61">
            <v>6080</v>
          </cell>
          <cell r="G61">
            <v>6323.2</v>
          </cell>
          <cell r="H61">
            <v>6566.4000000000005</v>
          </cell>
          <cell r="I61">
            <v>6809.6</v>
          </cell>
          <cell r="J61">
            <v>7052.7999999999993</v>
          </cell>
          <cell r="K61">
            <v>7296</v>
          </cell>
          <cell r="L61">
            <v>7539.2</v>
          </cell>
          <cell r="M61">
            <v>7782.4000000000005</v>
          </cell>
          <cell r="N61">
            <v>8025.6</v>
          </cell>
          <cell r="O61">
            <v>8268.7999999999993</v>
          </cell>
          <cell r="P61">
            <v>8512</v>
          </cell>
          <cell r="Q61">
            <v>8755.1999999999989</v>
          </cell>
          <cell r="R61">
            <v>8998.4</v>
          </cell>
          <cell r="S61">
            <v>9241.6</v>
          </cell>
          <cell r="T61">
            <v>9484.8000000000011</v>
          </cell>
          <cell r="U61">
            <v>9728</v>
          </cell>
          <cell r="V61">
            <v>9971.2000000000007</v>
          </cell>
          <cell r="W61">
            <v>10214.400000000001</v>
          </cell>
          <cell r="X61">
            <v>10457.6</v>
          </cell>
          <cell r="Y61">
            <v>10700.8</v>
          </cell>
          <cell r="Z61">
            <v>10944</v>
          </cell>
          <cell r="AA61">
            <v>11187.199999999999</v>
          </cell>
          <cell r="AB61">
            <v>11430.4</v>
          </cell>
          <cell r="AC61">
            <v>11673.6</v>
          </cell>
          <cell r="AD61">
            <v>11916.8</v>
          </cell>
          <cell r="AE61">
            <v>12160</v>
          </cell>
          <cell r="AF61">
            <v>12403.2</v>
          </cell>
          <cell r="AG61">
            <v>12646.4</v>
          </cell>
          <cell r="AH61">
            <v>12889.6</v>
          </cell>
          <cell r="AI61">
            <v>13132.800000000001</v>
          </cell>
        </row>
        <row r="62">
          <cell r="E62" t="str">
            <v>KGP Co/C&amp;I/Suburban</v>
          </cell>
          <cell r="F62">
            <v>26</v>
          </cell>
          <cell r="G62">
            <v>27.04</v>
          </cell>
          <cell r="H62">
            <v>28.080000000000002</v>
          </cell>
          <cell r="I62">
            <v>29.120000000000005</v>
          </cell>
          <cell r="J62">
            <v>30.159999999999997</v>
          </cell>
          <cell r="K62">
            <v>31.2</v>
          </cell>
          <cell r="L62">
            <v>32.24</v>
          </cell>
          <cell r="M62">
            <v>33.28</v>
          </cell>
          <cell r="N62">
            <v>34.32</v>
          </cell>
          <cell r="O62">
            <v>35.36</v>
          </cell>
          <cell r="P62">
            <v>36.4</v>
          </cell>
          <cell r="Q62">
            <v>37.44</v>
          </cell>
          <cell r="R62">
            <v>38.479999999999997</v>
          </cell>
          <cell r="S62">
            <v>39.520000000000003</v>
          </cell>
          <cell r="T62">
            <v>40.56</v>
          </cell>
          <cell r="U62">
            <v>41.6</v>
          </cell>
          <cell r="V62">
            <v>42.64</v>
          </cell>
          <cell r="W62">
            <v>43.680000000000007</v>
          </cell>
          <cell r="X62">
            <v>44.72</v>
          </cell>
          <cell r="Y62">
            <v>45.76</v>
          </cell>
          <cell r="Z62">
            <v>46.800000000000004</v>
          </cell>
          <cell r="AA62">
            <v>47.839999999999996</v>
          </cell>
          <cell r="AB62">
            <v>48.879999999999995</v>
          </cell>
          <cell r="AC62">
            <v>49.92</v>
          </cell>
          <cell r="AD62">
            <v>50.96</v>
          </cell>
          <cell r="AE62">
            <v>52</v>
          </cell>
          <cell r="AF62">
            <v>53.04</v>
          </cell>
          <cell r="AG62">
            <v>54.08</v>
          </cell>
          <cell r="AH62">
            <v>55.120000000000005</v>
          </cell>
          <cell r="AI62">
            <v>56.160000000000004</v>
          </cell>
        </row>
        <row r="63">
          <cell r="E63" t="str">
            <v>KGP Co/C&amp;I/Rural</v>
          </cell>
          <cell r="F63">
            <v>56</v>
          </cell>
          <cell r="G63">
            <v>58.24</v>
          </cell>
          <cell r="H63">
            <v>60.480000000000004</v>
          </cell>
          <cell r="I63">
            <v>62.720000000000006</v>
          </cell>
          <cell r="J63">
            <v>64.959999999999994</v>
          </cell>
          <cell r="K63">
            <v>67.2</v>
          </cell>
          <cell r="L63">
            <v>69.44</v>
          </cell>
          <cell r="M63">
            <v>71.680000000000007</v>
          </cell>
          <cell r="N63">
            <v>73.92</v>
          </cell>
          <cell r="O63">
            <v>76.16</v>
          </cell>
          <cell r="P63">
            <v>78.399999999999991</v>
          </cell>
          <cell r="Q63">
            <v>80.64</v>
          </cell>
          <cell r="R63">
            <v>82.88</v>
          </cell>
          <cell r="S63">
            <v>85.12</v>
          </cell>
          <cell r="T63">
            <v>87.36</v>
          </cell>
          <cell r="U63">
            <v>89.600000000000009</v>
          </cell>
          <cell r="V63">
            <v>91.84</v>
          </cell>
          <cell r="W63">
            <v>94.080000000000013</v>
          </cell>
          <cell r="X63">
            <v>96.32</v>
          </cell>
          <cell r="Y63">
            <v>98.56</v>
          </cell>
          <cell r="Z63">
            <v>100.8</v>
          </cell>
          <cell r="AA63">
            <v>103.03999999999999</v>
          </cell>
          <cell r="AB63">
            <v>105.28</v>
          </cell>
          <cell r="AC63">
            <v>107.52</v>
          </cell>
          <cell r="AD63">
            <v>109.75999999999999</v>
          </cell>
          <cell r="AE63">
            <v>112</v>
          </cell>
          <cell r="AF63">
            <v>114.24000000000001</v>
          </cell>
          <cell r="AG63">
            <v>116.48</v>
          </cell>
          <cell r="AH63">
            <v>118.72</v>
          </cell>
          <cell r="AI63">
            <v>120.96000000000001</v>
          </cell>
        </row>
        <row r="64">
          <cell r="E64" t="str">
            <v>PSO/Res/Urban</v>
          </cell>
          <cell r="F64">
            <v>314674</v>
          </cell>
          <cell r="G64">
            <v>327260.96000000002</v>
          </cell>
          <cell r="H64">
            <v>339847.92000000004</v>
          </cell>
          <cell r="I64">
            <v>352434.88</v>
          </cell>
          <cell r="J64">
            <v>365021.83999999997</v>
          </cell>
          <cell r="K64">
            <v>377608.8</v>
          </cell>
          <cell r="L64">
            <v>390195.76</v>
          </cell>
          <cell r="M64">
            <v>402782.72000000003</v>
          </cell>
          <cell r="N64">
            <v>415369.68</v>
          </cell>
          <cell r="O64">
            <v>427956.63999999996</v>
          </cell>
          <cell r="P64">
            <v>440543.6</v>
          </cell>
          <cell r="Q64">
            <v>453130.56</v>
          </cell>
          <cell r="R64">
            <v>465717.52</v>
          </cell>
          <cell r="S64">
            <v>478304.48</v>
          </cell>
          <cell r="T64">
            <v>490891.44</v>
          </cell>
          <cell r="U64">
            <v>503478.4</v>
          </cell>
          <cell r="V64">
            <v>516065.36000000004</v>
          </cell>
          <cell r="W64">
            <v>528652.32000000007</v>
          </cell>
          <cell r="X64">
            <v>541239.28</v>
          </cell>
          <cell r="Y64">
            <v>553826.24</v>
          </cell>
          <cell r="Z64">
            <v>566413.20000000007</v>
          </cell>
          <cell r="AA64">
            <v>579000.15999999992</v>
          </cell>
          <cell r="AB64">
            <v>591587.12</v>
          </cell>
          <cell r="AC64">
            <v>604174.07999999996</v>
          </cell>
          <cell r="AD64">
            <v>616761.04</v>
          </cell>
          <cell r="AE64">
            <v>629348</v>
          </cell>
          <cell r="AF64">
            <v>641934.96</v>
          </cell>
          <cell r="AG64">
            <v>654521.92000000004</v>
          </cell>
          <cell r="AH64">
            <v>667108.88</v>
          </cell>
          <cell r="AI64">
            <v>679695.84000000008</v>
          </cell>
        </row>
        <row r="65">
          <cell r="E65" t="str">
            <v>PSO/Res/Suburban</v>
          </cell>
          <cell r="F65">
            <v>137017</v>
          </cell>
          <cell r="G65">
            <v>142497.68</v>
          </cell>
          <cell r="H65">
            <v>147978.36000000002</v>
          </cell>
          <cell r="I65">
            <v>153459.04</v>
          </cell>
          <cell r="J65">
            <v>158939.72</v>
          </cell>
          <cell r="K65">
            <v>164420.4</v>
          </cell>
          <cell r="L65">
            <v>169901.08</v>
          </cell>
          <cell r="M65">
            <v>175381.76000000001</v>
          </cell>
          <cell r="N65">
            <v>180862.44</v>
          </cell>
          <cell r="O65">
            <v>186343.12</v>
          </cell>
          <cell r="P65">
            <v>191823.8</v>
          </cell>
          <cell r="Q65">
            <v>197304.47999999998</v>
          </cell>
          <cell r="R65">
            <v>202785.16</v>
          </cell>
          <cell r="S65">
            <v>208265.84</v>
          </cell>
          <cell r="T65">
            <v>213746.52000000002</v>
          </cell>
          <cell r="U65">
            <v>219227.2</v>
          </cell>
          <cell r="V65">
            <v>224707.88</v>
          </cell>
          <cell r="W65">
            <v>230188.56000000003</v>
          </cell>
          <cell r="X65">
            <v>235669.24</v>
          </cell>
          <cell r="Y65">
            <v>241149.92</v>
          </cell>
          <cell r="Z65">
            <v>246630.6</v>
          </cell>
          <cell r="AA65">
            <v>252111.27999999997</v>
          </cell>
          <cell r="AB65">
            <v>257591.96</v>
          </cell>
          <cell r="AC65">
            <v>263072.64000000001</v>
          </cell>
          <cell r="AD65">
            <v>268553.32</v>
          </cell>
          <cell r="AE65">
            <v>274034</v>
          </cell>
          <cell r="AF65">
            <v>279514.68</v>
          </cell>
          <cell r="AG65">
            <v>284995.36</v>
          </cell>
          <cell r="AH65">
            <v>290476.04000000004</v>
          </cell>
          <cell r="AI65">
            <v>295956.72000000003</v>
          </cell>
        </row>
        <row r="66">
          <cell r="E66" t="str">
            <v>PSO/Res/Rural</v>
          </cell>
          <cell r="F66">
            <v>91227</v>
          </cell>
          <cell r="G66">
            <v>94876.08</v>
          </cell>
          <cell r="H66">
            <v>98525.16</v>
          </cell>
          <cell r="I66">
            <v>102174.24</v>
          </cell>
          <cell r="J66">
            <v>105823.31999999999</v>
          </cell>
          <cell r="K66">
            <v>109472.4</v>
          </cell>
          <cell r="L66">
            <v>113121.48</v>
          </cell>
          <cell r="M66">
            <v>116770.56</v>
          </cell>
          <cell r="N66">
            <v>120419.64</v>
          </cell>
          <cell r="O66">
            <v>124068.71999999999</v>
          </cell>
          <cell r="P66">
            <v>127717.79999999999</v>
          </cell>
          <cell r="Q66">
            <v>131366.88</v>
          </cell>
          <cell r="R66">
            <v>135015.96</v>
          </cell>
          <cell r="S66">
            <v>138665.04</v>
          </cell>
          <cell r="T66">
            <v>142314.12</v>
          </cell>
          <cell r="U66">
            <v>145963.20000000001</v>
          </cell>
          <cell r="V66">
            <v>149612.28</v>
          </cell>
          <cell r="W66">
            <v>153261.36000000002</v>
          </cell>
          <cell r="X66">
            <v>156910.44</v>
          </cell>
          <cell r="Y66">
            <v>160559.51999999999</v>
          </cell>
          <cell r="Z66">
            <v>164208.6</v>
          </cell>
          <cell r="AA66">
            <v>167857.68</v>
          </cell>
          <cell r="AB66">
            <v>171506.75999999998</v>
          </cell>
          <cell r="AC66">
            <v>175155.84</v>
          </cell>
          <cell r="AD66">
            <v>178804.91999999998</v>
          </cell>
          <cell r="AE66">
            <v>182454</v>
          </cell>
          <cell r="AF66">
            <v>186103.08000000002</v>
          </cell>
          <cell r="AG66">
            <v>189752.16</v>
          </cell>
          <cell r="AH66">
            <v>193401.24000000002</v>
          </cell>
          <cell r="AI66">
            <v>197050.32</v>
          </cell>
        </row>
        <row r="67">
          <cell r="E67" t="str">
            <v>PSO/C&amp;I/Urban</v>
          </cell>
          <cell r="F67">
            <v>37149</v>
          </cell>
          <cell r="G67">
            <v>38634.959999999999</v>
          </cell>
          <cell r="H67">
            <v>40120.920000000006</v>
          </cell>
          <cell r="I67">
            <v>41606.880000000005</v>
          </cell>
          <cell r="J67">
            <v>43092.84</v>
          </cell>
          <cell r="K67">
            <v>44578.799999999996</v>
          </cell>
          <cell r="L67">
            <v>46064.76</v>
          </cell>
          <cell r="M67">
            <v>47550.720000000001</v>
          </cell>
          <cell r="N67">
            <v>49036.68</v>
          </cell>
          <cell r="O67">
            <v>50522.639999999992</v>
          </cell>
          <cell r="P67">
            <v>52008.6</v>
          </cell>
          <cell r="Q67">
            <v>53494.559999999998</v>
          </cell>
          <cell r="R67">
            <v>54980.52</v>
          </cell>
          <cell r="S67">
            <v>56466.48</v>
          </cell>
          <cell r="T67">
            <v>57952.44</v>
          </cell>
          <cell r="U67">
            <v>59438.400000000001</v>
          </cell>
          <cell r="V67">
            <v>60924.360000000008</v>
          </cell>
          <cell r="W67">
            <v>62410.320000000007</v>
          </cell>
          <cell r="X67">
            <v>63896.28</v>
          </cell>
          <cell r="Y67">
            <v>65382.239999999998</v>
          </cell>
          <cell r="Z67">
            <v>66868.2</v>
          </cell>
          <cell r="AA67">
            <v>68354.159999999989</v>
          </cell>
          <cell r="AB67">
            <v>69840.12</v>
          </cell>
          <cell r="AC67">
            <v>71326.080000000002</v>
          </cell>
          <cell r="AD67">
            <v>72812.039999999994</v>
          </cell>
          <cell r="AE67">
            <v>74298</v>
          </cell>
          <cell r="AF67">
            <v>75783.960000000006</v>
          </cell>
          <cell r="AG67">
            <v>77269.919999999998</v>
          </cell>
          <cell r="AH67">
            <v>78755.88</v>
          </cell>
          <cell r="AI67">
            <v>80241.840000000011</v>
          </cell>
        </row>
        <row r="68">
          <cell r="E68" t="str">
            <v>PSO/C&amp;I/Suburban</v>
          </cell>
          <cell r="F68">
            <v>21615</v>
          </cell>
          <cell r="G68">
            <v>22479.600000000002</v>
          </cell>
          <cell r="H68">
            <v>23344.2</v>
          </cell>
          <cell r="I68">
            <v>24208.800000000003</v>
          </cell>
          <cell r="J68">
            <v>25073.399999999998</v>
          </cell>
          <cell r="K68">
            <v>25938</v>
          </cell>
          <cell r="L68">
            <v>26802.6</v>
          </cell>
          <cell r="M68">
            <v>27667.200000000001</v>
          </cell>
          <cell r="N68">
            <v>28531.800000000003</v>
          </cell>
          <cell r="O68">
            <v>29396.399999999998</v>
          </cell>
          <cell r="P68">
            <v>30260.999999999996</v>
          </cell>
          <cell r="Q68">
            <v>31125.599999999999</v>
          </cell>
          <cell r="R68">
            <v>31990.2</v>
          </cell>
          <cell r="S68">
            <v>32854.800000000003</v>
          </cell>
          <cell r="T68">
            <v>33719.4</v>
          </cell>
          <cell r="U68">
            <v>34584</v>
          </cell>
          <cell r="V68">
            <v>35448.600000000006</v>
          </cell>
          <cell r="W68">
            <v>36313.200000000004</v>
          </cell>
          <cell r="X68">
            <v>37177.800000000003</v>
          </cell>
          <cell r="Y68">
            <v>38042.400000000001</v>
          </cell>
          <cell r="Z68">
            <v>38907</v>
          </cell>
          <cell r="AA68">
            <v>39771.599999999999</v>
          </cell>
          <cell r="AB68">
            <v>40636.199999999997</v>
          </cell>
          <cell r="AC68">
            <v>41500.799999999996</v>
          </cell>
          <cell r="AD68">
            <v>42365.4</v>
          </cell>
          <cell r="AE68">
            <v>43230</v>
          </cell>
          <cell r="AF68">
            <v>44094.6</v>
          </cell>
          <cell r="AG68">
            <v>44959.200000000004</v>
          </cell>
          <cell r="AH68">
            <v>45823.8</v>
          </cell>
          <cell r="AI68">
            <v>46688.4</v>
          </cell>
        </row>
        <row r="69">
          <cell r="E69" t="str">
            <v>PSO/C&amp;I/Rural</v>
          </cell>
          <cell r="F69">
            <v>14919</v>
          </cell>
          <cell r="G69">
            <v>15515.76</v>
          </cell>
          <cell r="H69">
            <v>16112.52</v>
          </cell>
          <cell r="I69">
            <v>16709.280000000002</v>
          </cell>
          <cell r="J69">
            <v>17306.039999999997</v>
          </cell>
          <cell r="K69">
            <v>17902.8</v>
          </cell>
          <cell r="L69">
            <v>18499.560000000001</v>
          </cell>
          <cell r="M69">
            <v>19096.32</v>
          </cell>
          <cell r="N69">
            <v>19693.080000000002</v>
          </cell>
          <cell r="O69">
            <v>20289.839999999997</v>
          </cell>
          <cell r="P69">
            <v>20886.599999999999</v>
          </cell>
          <cell r="Q69">
            <v>21483.360000000001</v>
          </cell>
          <cell r="R69">
            <v>22080.12</v>
          </cell>
          <cell r="S69">
            <v>22676.880000000001</v>
          </cell>
          <cell r="T69">
            <v>23273.64</v>
          </cell>
          <cell r="U69">
            <v>23870.400000000001</v>
          </cell>
          <cell r="V69">
            <v>24467.160000000003</v>
          </cell>
          <cell r="W69">
            <v>25063.920000000002</v>
          </cell>
          <cell r="X69">
            <v>25660.68</v>
          </cell>
          <cell r="Y69">
            <v>26257.439999999999</v>
          </cell>
          <cell r="Z69">
            <v>26854.2</v>
          </cell>
          <cell r="AA69">
            <v>27450.959999999999</v>
          </cell>
          <cell r="AB69">
            <v>28047.719999999998</v>
          </cell>
          <cell r="AC69">
            <v>28644.48</v>
          </cell>
          <cell r="AD69">
            <v>29241.239999999998</v>
          </cell>
          <cell r="AE69">
            <v>29838</v>
          </cell>
          <cell r="AF69">
            <v>30434.760000000002</v>
          </cell>
          <cell r="AG69">
            <v>31031.52</v>
          </cell>
          <cell r="AH69">
            <v>31628.280000000002</v>
          </cell>
          <cell r="AI69">
            <v>32225.040000000001</v>
          </cell>
        </row>
        <row r="70">
          <cell r="E70" t="str">
            <v>SWEP Co AR/Res/Urban</v>
          </cell>
          <cell r="F70">
            <v>63460</v>
          </cell>
          <cell r="G70">
            <v>65998.400000000009</v>
          </cell>
          <cell r="H70">
            <v>68536.800000000003</v>
          </cell>
          <cell r="I70">
            <v>71075.200000000012</v>
          </cell>
          <cell r="J70">
            <v>73613.599999999991</v>
          </cell>
          <cell r="K70">
            <v>76152</v>
          </cell>
          <cell r="L70">
            <v>78690.399999999994</v>
          </cell>
          <cell r="M70">
            <v>81228.800000000003</v>
          </cell>
          <cell r="N70">
            <v>83767.199999999997</v>
          </cell>
          <cell r="O70">
            <v>86305.599999999991</v>
          </cell>
          <cell r="P70">
            <v>88844</v>
          </cell>
          <cell r="Q70">
            <v>91382.399999999994</v>
          </cell>
          <cell r="R70">
            <v>93920.8</v>
          </cell>
          <cell r="S70">
            <v>96459.199999999997</v>
          </cell>
          <cell r="T70">
            <v>98997.6</v>
          </cell>
          <cell r="U70">
            <v>101536</v>
          </cell>
          <cell r="V70">
            <v>104074.40000000001</v>
          </cell>
          <cell r="W70">
            <v>106612.8</v>
          </cell>
          <cell r="X70">
            <v>109151.2</v>
          </cell>
          <cell r="Y70">
            <v>111689.60000000001</v>
          </cell>
          <cell r="Z70">
            <v>114228</v>
          </cell>
          <cell r="AA70">
            <v>116766.39999999999</v>
          </cell>
          <cell r="AB70">
            <v>119304.79999999999</v>
          </cell>
          <cell r="AC70">
            <v>121843.2</v>
          </cell>
          <cell r="AD70">
            <v>124381.59999999999</v>
          </cell>
          <cell r="AE70">
            <v>126920</v>
          </cell>
          <cell r="AF70">
            <v>129458.40000000001</v>
          </cell>
          <cell r="AG70">
            <v>131996.80000000002</v>
          </cell>
          <cell r="AH70">
            <v>134535.20000000001</v>
          </cell>
          <cell r="AI70">
            <v>137073.60000000001</v>
          </cell>
        </row>
        <row r="71">
          <cell r="E71" t="str">
            <v>SWEP Co AR/Res/Suburban</v>
          </cell>
          <cell r="F71">
            <v>32782</v>
          </cell>
          <cell r="G71">
            <v>34093.279999999999</v>
          </cell>
          <cell r="H71">
            <v>35404.560000000005</v>
          </cell>
          <cell r="I71">
            <v>36715.840000000004</v>
          </cell>
          <cell r="J71">
            <v>38027.119999999995</v>
          </cell>
          <cell r="K71">
            <v>39338.400000000001</v>
          </cell>
          <cell r="L71">
            <v>40649.68</v>
          </cell>
          <cell r="M71">
            <v>41960.959999999999</v>
          </cell>
          <cell r="N71">
            <v>43272.240000000005</v>
          </cell>
          <cell r="O71">
            <v>44583.519999999997</v>
          </cell>
          <cell r="P71">
            <v>45894.799999999996</v>
          </cell>
          <cell r="Q71">
            <v>47206.080000000002</v>
          </cell>
          <cell r="R71">
            <v>48517.36</v>
          </cell>
          <cell r="S71">
            <v>49828.639999999999</v>
          </cell>
          <cell r="T71">
            <v>51139.92</v>
          </cell>
          <cell r="U71">
            <v>52451.200000000004</v>
          </cell>
          <cell r="V71">
            <v>53762.48</v>
          </cell>
          <cell r="W71">
            <v>55073.760000000002</v>
          </cell>
          <cell r="X71">
            <v>56385.04</v>
          </cell>
          <cell r="Y71">
            <v>57696.32</v>
          </cell>
          <cell r="Z71">
            <v>59007.6</v>
          </cell>
          <cell r="AA71">
            <v>60318.879999999997</v>
          </cell>
          <cell r="AB71">
            <v>61630.159999999996</v>
          </cell>
          <cell r="AC71">
            <v>62941.439999999995</v>
          </cell>
          <cell r="AD71">
            <v>64252.72</v>
          </cell>
          <cell r="AE71">
            <v>65564</v>
          </cell>
          <cell r="AF71">
            <v>66875.28</v>
          </cell>
          <cell r="AG71">
            <v>68186.559999999998</v>
          </cell>
          <cell r="AH71">
            <v>69497.84</v>
          </cell>
          <cell r="AI71">
            <v>70809.12000000001</v>
          </cell>
        </row>
        <row r="72">
          <cell r="E72" t="str">
            <v>SWEP Co AR/Res/Rural</v>
          </cell>
          <cell r="F72">
            <v>20695</v>
          </cell>
          <cell r="G72">
            <v>21522.799999999999</v>
          </cell>
          <cell r="H72">
            <v>22350.600000000002</v>
          </cell>
          <cell r="I72">
            <v>23178.400000000001</v>
          </cell>
          <cell r="J72">
            <v>24006.199999999997</v>
          </cell>
          <cell r="K72">
            <v>24834</v>
          </cell>
          <cell r="L72">
            <v>25661.8</v>
          </cell>
          <cell r="M72">
            <v>26489.600000000002</v>
          </cell>
          <cell r="N72">
            <v>27317.4</v>
          </cell>
          <cell r="O72">
            <v>28145.199999999997</v>
          </cell>
          <cell r="P72">
            <v>28972.999999999996</v>
          </cell>
          <cell r="Q72">
            <v>29800.799999999999</v>
          </cell>
          <cell r="R72">
            <v>30628.6</v>
          </cell>
          <cell r="S72">
            <v>31456.400000000001</v>
          </cell>
          <cell r="T72">
            <v>32284.2</v>
          </cell>
          <cell r="U72">
            <v>33112</v>
          </cell>
          <cell r="V72">
            <v>33939.800000000003</v>
          </cell>
          <cell r="W72">
            <v>34767.600000000006</v>
          </cell>
          <cell r="X72">
            <v>35595.4</v>
          </cell>
          <cell r="Y72">
            <v>36423.199999999997</v>
          </cell>
          <cell r="Z72">
            <v>37251</v>
          </cell>
          <cell r="AA72">
            <v>38078.799999999996</v>
          </cell>
          <cell r="AB72">
            <v>38906.6</v>
          </cell>
          <cell r="AC72">
            <v>39734.400000000001</v>
          </cell>
          <cell r="AD72">
            <v>40562.199999999997</v>
          </cell>
          <cell r="AE72">
            <v>41390</v>
          </cell>
          <cell r="AF72">
            <v>42217.8</v>
          </cell>
          <cell r="AG72">
            <v>43045.599999999999</v>
          </cell>
          <cell r="AH72">
            <v>43873.4</v>
          </cell>
          <cell r="AI72">
            <v>44701.200000000004</v>
          </cell>
        </row>
        <row r="73">
          <cell r="E73" t="str">
            <v>SWEP Co AR/C&amp;I/Urban</v>
          </cell>
          <cell r="F73">
            <v>8584</v>
          </cell>
          <cell r="G73">
            <v>8927.36</v>
          </cell>
          <cell r="H73">
            <v>9270.7200000000012</v>
          </cell>
          <cell r="I73">
            <v>9614.0800000000017</v>
          </cell>
          <cell r="J73">
            <v>9957.4399999999987</v>
          </cell>
          <cell r="K73">
            <v>10300.799999999999</v>
          </cell>
          <cell r="L73">
            <v>10644.16</v>
          </cell>
          <cell r="M73">
            <v>10987.52</v>
          </cell>
          <cell r="N73">
            <v>11330.880000000001</v>
          </cell>
          <cell r="O73">
            <v>11674.24</v>
          </cell>
          <cell r="P73">
            <v>12017.599999999999</v>
          </cell>
          <cell r="Q73">
            <v>12360.96</v>
          </cell>
          <cell r="R73">
            <v>12704.32</v>
          </cell>
          <cell r="S73">
            <v>13047.68</v>
          </cell>
          <cell r="T73">
            <v>13391.04</v>
          </cell>
          <cell r="U73">
            <v>13734.400000000001</v>
          </cell>
          <cell r="V73">
            <v>14077.76</v>
          </cell>
          <cell r="W73">
            <v>14421.12</v>
          </cell>
          <cell r="X73">
            <v>14764.48</v>
          </cell>
          <cell r="Y73">
            <v>15107.84</v>
          </cell>
          <cell r="Z73">
            <v>15451.2</v>
          </cell>
          <cell r="AA73">
            <v>15794.56</v>
          </cell>
          <cell r="AB73">
            <v>16137.919999999998</v>
          </cell>
          <cell r="AC73">
            <v>16481.28</v>
          </cell>
          <cell r="AD73">
            <v>16824.64</v>
          </cell>
          <cell r="AE73">
            <v>17168</v>
          </cell>
          <cell r="AF73">
            <v>17511.36</v>
          </cell>
          <cell r="AG73">
            <v>17854.72</v>
          </cell>
          <cell r="AH73">
            <v>18198.080000000002</v>
          </cell>
          <cell r="AI73">
            <v>18541.440000000002</v>
          </cell>
        </row>
        <row r="74">
          <cell r="E74" t="str">
            <v>SWEP Co AR/C&amp;I/Suburban</v>
          </cell>
          <cell r="F74">
            <v>6161</v>
          </cell>
          <cell r="G74">
            <v>6407.4400000000005</v>
          </cell>
          <cell r="H74">
            <v>6653.88</v>
          </cell>
          <cell r="I74">
            <v>6900.3200000000006</v>
          </cell>
          <cell r="J74">
            <v>7146.7599999999993</v>
          </cell>
          <cell r="K74">
            <v>7393.2</v>
          </cell>
          <cell r="L74">
            <v>7639.64</v>
          </cell>
          <cell r="M74">
            <v>7886.08</v>
          </cell>
          <cell r="N74">
            <v>8132.52</v>
          </cell>
          <cell r="O74">
            <v>8378.9599999999991</v>
          </cell>
          <cell r="P74">
            <v>8625.4</v>
          </cell>
          <cell r="Q74">
            <v>8871.84</v>
          </cell>
          <cell r="R74">
            <v>9118.2800000000007</v>
          </cell>
          <cell r="S74">
            <v>9364.7199999999993</v>
          </cell>
          <cell r="T74">
            <v>9611.16</v>
          </cell>
          <cell r="U74">
            <v>9857.6</v>
          </cell>
          <cell r="V74">
            <v>10104.040000000001</v>
          </cell>
          <cell r="W74">
            <v>10350.480000000001</v>
          </cell>
          <cell r="X74">
            <v>10596.92</v>
          </cell>
          <cell r="Y74">
            <v>10843.36</v>
          </cell>
          <cell r="Z74">
            <v>11089.800000000001</v>
          </cell>
          <cell r="AA74">
            <v>11336.24</v>
          </cell>
          <cell r="AB74">
            <v>11582.679999999998</v>
          </cell>
          <cell r="AC74">
            <v>11829.119999999999</v>
          </cell>
          <cell r="AD74">
            <v>12075.56</v>
          </cell>
          <cell r="AE74">
            <v>12322</v>
          </cell>
          <cell r="AF74">
            <v>12568.44</v>
          </cell>
          <cell r="AG74">
            <v>12814.880000000001</v>
          </cell>
          <cell r="AH74">
            <v>13061.320000000002</v>
          </cell>
          <cell r="AI74">
            <v>13307.76</v>
          </cell>
        </row>
        <row r="75">
          <cell r="E75" t="str">
            <v>SWEP Co AR/C&amp;I/Rural</v>
          </cell>
          <cell r="F75">
            <v>3332</v>
          </cell>
          <cell r="G75">
            <v>3465.28</v>
          </cell>
          <cell r="H75">
            <v>3598.5600000000004</v>
          </cell>
          <cell r="I75">
            <v>3731.84</v>
          </cell>
          <cell r="J75">
            <v>3865.12</v>
          </cell>
          <cell r="K75">
            <v>3998.3999999999996</v>
          </cell>
          <cell r="L75">
            <v>4131.68</v>
          </cell>
          <cell r="M75">
            <v>4264.96</v>
          </cell>
          <cell r="N75">
            <v>4398.24</v>
          </cell>
          <cell r="O75">
            <v>4531.5199999999995</v>
          </cell>
          <cell r="P75">
            <v>4664.7999999999993</v>
          </cell>
          <cell r="Q75">
            <v>4798.08</v>
          </cell>
          <cell r="R75">
            <v>4931.3599999999997</v>
          </cell>
          <cell r="S75">
            <v>5064.6400000000003</v>
          </cell>
          <cell r="T75">
            <v>5197.92</v>
          </cell>
          <cell r="U75">
            <v>5331.2000000000007</v>
          </cell>
          <cell r="V75">
            <v>5464.4800000000005</v>
          </cell>
          <cell r="W75">
            <v>5597.76</v>
          </cell>
          <cell r="X75">
            <v>5731.04</v>
          </cell>
          <cell r="Y75">
            <v>5864.32</v>
          </cell>
          <cell r="Z75">
            <v>5997.6</v>
          </cell>
          <cell r="AA75">
            <v>6130.8799999999992</v>
          </cell>
          <cell r="AB75">
            <v>6264.16</v>
          </cell>
          <cell r="AC75">
            <v>6397.44</v>
          </cell>
          <cell r="AD75">
            <v>6530.72</v>
          </cell>
          <cell r="AE75">
            <v>6664</v>
          </cell>
          <cell r="AF75">
            <v>6797.28</v>
          </cell>
          <cell r="AG75">
            <v>6930.56</v>
          </cell>
          <cell r="AH75">
            <v>7063.84</v>
          </cell>
          <cell r="AI75">
            <v>7197.1200000000008</v>
          </cell>
        </row>
        <row r="76">
          <cell r="E76" t="str">
            <v>SWEP Co LA/Res/Urban</v>
          </cell>
          <cell r="F76">
            <v>161946</v>
          </cell>
          <cell r="G76">
            <v>168423.84</v>
          </cell>
          <cell r="H76">
            <v>174901.68000000002</v>
          </cell>
          <cell r="I76">
            <v>181379.52000000002</v>
          </cell>
          <cell r="J76">
            <v>187857.36</v>
          </cell>
          <cell r="K76">
            <v>194335.19999999998</v>
          </cell>
          <cell r="L76">
            <v>200813.04</v>
          </cell>
          <cell r="M76">
            <v>207290.88</v>
          </cell>
          <cell r="N76">
            <v>213768.72</v>
          </cell>
          <cell r="O76">
            <v>220246.55999999997</v>
          </cell>
          <cell r="P76">
            <v>226724.4</v>
          </cell>
          <cell r="Q76">
            <v>233202.24</v>
          </cell>
          <cell r="R76">
            <v>239680.08</v>
          </cell>
          <cell r="S76">
            <v>246157.92</v>
          </cell>
          <cell r="T76">
            <v>252635.76</v>
          </cell>
          <cell r="U76">
            <v>259113.60000000001</v>
          </cell>
          <cell r="V76">
            <v>265591.44</v>
          </cell>
          <cell r="W76">
            <v>272069.28000000003</v>
          </cell>
          <cell r="X76">
            <v>278547.12</v>
          </cell>
          <cell r="Y76">
            <v>285024.96000000002</v>
          </cell>
          <cell r="Z76">
            <v>291502.8</v>
          </cell>
          <cell r="AA76">
            <v>297980.63999999996</v>
          </cell>
          <cell r="AB76">
            <v>304458.48</v>
          </cell>
          <cell r="AC76">
            <v>310936.32000000001</v>
          </cell>
          <cell r="AD76">
            <v>317414.15999999997</v>
          </cell>
          <cell r="AE76">
            <v>323892</v>
          </cell>
          <cell r="AF76">
            <v>330369.84000000003</v>
          </cell>
          <cell r="AG76">
            <v>336847.68</v>
          </cell>
          <cell r="AH76">
            <v>343325.52</v>
          </cell>
          <cell r="AI76">
            <v>349803.36000000004</v>
          </cell>
        </row>
        <row r="77">
          <cell r="E77" t="str">
            <v>SWEP Co LA/Res/Suburban</v>
          </cell>
          <cell r="F77">
            <v>13855</v>
          </cell>
          <cell r="G77">
            <v>14409.2</v>
          </cell>
          <cell r="H77">
            <v>14963.400000000001</v>
          </cell>
          <cell r="I77">
            <v>15517.600000000002</v>
          </cell>
          <cell r="J77">
            <v>16071.8</v>
          </cell>
          <cell r="K77">
            <v>16626</v>
          </cell>
          <cell r="L77">
            <v>17180.2</v>
          </cell>
          <cell r="M77">
            <v>17734.400000000001</v>
          </cell>
          <cell r="N77">
            <v>18288.600000000002</v>
          </cell>
          <cell r="O77">
            <v>18842.8</v>
          </cell>
          <cell r="P77">
            <v>19397</v>
          </cell>
          <cell r="Q77">
            <v>19951.2</v>
          </cell>
          <cell r="R77">
            <v>20505.400000000001</v>
          </cell>
          <cell r="S77">
            <v>21059.599999999999</v>
          </cell>
          <cell r="T77">
            <v>21613.8</v>
          </cell>
          <cell r="U77">
            <v>22168</v>
          </cell>
          <cell r="V77">
            <v>22722.2</v>
          </cell>
          <cell r="W77">
            <v>23276.400000000001</v>
          </cell>
          <cell r="X77">
            <v>23830.6</v>
          </cell>
          <cell r="Y77">
            <v>24384.799999999999</v>
          </cell>
          <cell r="Z77">
            <v>24939</v>
          </cell>
          <cell r="AA77">
            <v>25493.199999999997</v>
          </cell>
          <cell r="AB77">
            <v>26047.399999999998</v>
          </cell>
          <cell r="AC77">
            <v>26601.599999999999</v>
          </cell>
          <cell r="AD77">
            <v>27155.8</v>
          </cell>
          <cell r="AE77">
            <v>27710</v>
          </cell>
          <cell r="AF77">
            <v>28264.2</v>
          </cell>
          <cell r="AG77">
            <v>28818.400000000001</v>
          </cell>
          <cell r="AH77">
            <v>29372.600000000002</v>
          </cell>
          <cell r="AI77">
            <v>29926.800000000003</v>
          </cell>
        </row>
        <row r="78">
          <cell r="E78" t="str">
            <v>SWEP Co LA/Res/Rural</v>
          </cell>
          <cell r="F78">
            <v>21677</v>
          </cell>
          <cell r="G78">
            <v>22544.080000000002</v>
          </cell>
          <cell r="H78">
            <v>23411.16</v>
          </cell>
          <cell r="I78">
            <v>24278.240000000002</v>
          </cell>
          <cell r="J78">
            <v>25145.32</v>
          </cell>
          <cell r="K78">
            <v>26012.399999999998</v>
          </cell>
          <cell r="L78">
            <v>26879.48</v>
          </cell>
          <cell r="M78">
            <v>27746.560000000001</v>
          </cell>
          <cell r="N78">
            <v>28613.640000000003</v>
          </cell>
          <cell r="O78">
            <v>29480.719999999998</v>
          </cell>
          <cell r="P78">
            <v>30347.8</v>
          </cell>
          <cell r="Q78">
            <v>31214.879999999997</v>
          </cell>
          <cell r="R78">
            <v>32081.96</v>
          </cell>
          <cell r="S78">
            <v>32949.040000000001</v>
          </cell>
          <cell r="T78">
            <v>33816.120000000003</v>
          </cell>
          <cell r="U78">
            <v>34683.200000000004</v>
          </cell>
          <cell r="V78">
            <v>35550.280000000006</v>
          </cell>
          <cell r="W78">
            <v>36417.360000000001</v>
          </cell>
          <cell r="X78">
            <v>37284.44</v>
          </cell>
          <cell r="Y78">
            <v>38151.519999999997</v>
          </cell>
          <cell r="Z78">
            <v>39018.6</v>
          </cell>
          <cell r="AA78">
            <v>39885.68</v>
          </cell>
          <cell r="AB78">
            <v>40752.759999999995</v>
          </cell>
          <cell r="AC78">
            <v>41619.839999999997</v>
          </cell>
          <cell r="AD78">
            <v>42486.92</v>
          </cell>
          <cell r="AE78">
            <v>43354</v>
          </cell>
          <cell r="AF78">
            <v>44221.08</v>
          </cell>
          <cell r="AG78">
            <v>45088.160000000003</v>
          </cell>
          <cell r="AH78">
            <v>45955.240000000005</v>
          </cell>
          <cell r="AI78">
            <v>46822.32</v>
          </cell>
        </row>
        <row r="79">
          <cell r="E79" t="str">
            <v>SWEP Co LA/C&amp;I/Urban</v>
          </cell>
          <cell r="F79">
            <v>17626</v>
          </cell>
          <cell r="G79">
            <v>18331.04</v>
          </cell>
          <cell r="H79">
            <v>19036.080000000002</v>
          </cell>
          <cell r="I79">
            <v>19741.120000000003</v>
          </cell>
          <cell r="J79">
            <v>20446.16</v>
          </cell>
          <cell r="K79">
            <v>21151.200000000001</v>
          </cell>
          <cell r="L79">
            <v>21856.240000000002</v>
          </cell>
          <cell r="M79">
            <v>22561.279999999999</v>
          </cell>
          <cell r="N79">
            <v>23266.32</v>
          </cell>
          <cell r="O79">
            <v>23971.359999999997</v>
          </cell>
          <cell r="P79">
            <v>24676.399999999998</v>
          </cell>
          <cell r="Q79">
            <v>25381.439999999999</v>
          </cell>
          <cell r="R79">
            <v>26086.48</v>
          </cell>
          <cell r="S79">
            <v>26791.52</v>
          </cell>
          <cell r="T79">
            <v>27496.560000000001</v>
          </cell>
          <cell r="U79">
            <v>28201.600000000002</v>
          </cell>
          <cell r="V79">
            <v>28906.640000000003</v>
          </cell>
          <cell r="W79">
            <v>29611.680000000004</v>
          </cell>
          <cell r="X79">
            <v>30316.720000000001</v>
          </cell>
          <cell r="Y79">
            <v>31021.759999999998</v>
          </cell>
          <cell r="Z79">
            <v>31726.799999999999</v>
          </cell>
          <cell r="AA79">
            <v>32431.839999999997</v>
          </cell>
          <cell r="AB79">
            <v>33136.879999999997</v>
          </cell>
          <cell r="AC79">
            <v>33841.919999999998</v>
          </cell>
          <cell r="AD79">
            <v>34546.959999999999</v>
          </cell>
          <cell r="AE79">
            <v>35252</v>
          </cell>
          <cell r="AF79">
            <v>35957.040000000001</v>
          </cell>
          <cell r="AG79">
            <v>36662.080000000002</v>
          </cell>
          <cell r="AH79">
            <v>37367.120000000003</v>
          </cell>
          <cell r="AI79">
            <v>38072.160000000003</v>
          </cell>
        </row>
        <row r="80">
          <cell r="E80" t="str">
            <v>SWEP Co LA/C&amp;I/Suburban</v>
          </cell>
          <cell r="F80">
            <v>1260</v>
          </cell>
          <cell r="G80">
            <v>1310.4000000000001</v>
          </cell>
          <cell r="H80">
            <v>1360.8000000000002</v>
          </cell>
          <cell r="I80">
            <v>1411.2</v>
          </cell>
          <cell r="J80">
            <v>1461.6</v>
          </cell>
          <cell r="K80">
            <v>1512</v>
          </cell>
          <cell r="L80">
            <v>1562.4</v>
          </cell>
          <cell r="M80">
            <v>1612.8</v>
          </cell>
          <cell r="N80">
            <v>1663.2</v>
          </cell>
          <cell r="O80">
            <v>1713.6</v>
          </cell>
          <cell r="P80">
            <v>1764</v>
          </cell>
          <cell r="Q80">
            <v>1814.3999999999999</v>
          </cell>
          <cell r="R80">
            <v>1864.8</v>
          </cell>
          <cell r="S80">
            <v>1915.2</v>
          </cell>
          <cell r="T80">
            <v>1965.6000000000001</v>
          </cell>
          <cell r="U80">
            <v>2016</v>
          </cell>
          <cell r="V80">
            <v>2066.4</v>
          </cell>
          <cell r="W80">
            <v>2116.8000000000002</v>
          </cell>
          <cell r="X80">
            <v>2167.1999999999998</v>
          </cell>
          <cell r="Y80">
            <v>2217.6</v>
          </cell>
          <cell r="Z80">
            <v>2268</v>
          </cell>
          <cell r="AA80">
            <v>2318.3999999999996</v>
          </cell>
          <cell r="AB80">
            <v>2368.7999999999997</v>
          </cell>
          <cell r="AC80">
            <v>2419.1999999999998</v>
          </cell>
          <cell r="AD80">
            <v>2469.6</v>
          </cell>
          <cell r="AE80">
            <v>2520</v>
          </cell>
          <cell r="AF80">
            <v>2570.4</v>
          </cell>
          <cell r="AG80">
            <v>2620.8000000000002</v>
          </cell>
          <cell r="AH80">
            <v>2671.2000000000003</v>
          </cell>
          <cell r="AI80">
            <v>2721.6000000000004</v>
          </cell>
        </row>
        <row r="81">
          <cell r="E81" t="str">
            <v>SWEP Co LA/C&amp;I/Rural</v>
          </cell>
          <cell r="F81">
            <v>2926</v>
          </cell>
          <cell r="G81">
            <v>3043.04</v>
          </cell>
          <cell r="H81">
            <v>3160.0800000000004</v>
          </cell>
          <cell r="I81">
            <v>3277.1200000000003</v>
          </cell>
          <cell r="J81">
            <v>3394.16</v>
          </cell>
          <cell r="K81">
            <v>3511.2</v>
          </cell>
          <cell r="L81">
            <v>3628.24</v>
          </cell>
          <cell r="M81">
            <v>3745.28</v>
          </cell>
          <cell r="N81">
            <v>3862.32</v>
          </cell>
          <cell r="O81">
            <v>3979.3599999999997</v>
          </cell>
          <cell r="P81">
            <v>4096.3999999999996</v>
          </cell>
          <cell r="Q81">
            <v>4213.4399999999996</v>
          </cell>
          <cell r="R81">
            <v>4330.4799999999996</v>
          </cell>
          <cell r="S81">
            <v>4447.5200000000004</v>
          </cell>
          <cell r="T81">
            <v>4564.5600000000004</v>
          </cell>
          <cell r="U81">
            <v>4681.6000000000004</v>
          </cell>
          <cell r="V81">
            <v>4798.6400000000003</v>
          </cell>
          <cell r="W81">
            <v>4915.68</v>
          </cell>
          <cell r="X81">
            <v>5032.72</v>
          </cell>
          <cell r="Y81">
            <v>5149.76</v>
          </cell>
          <cell r="Z81">
            <v>5266.8</v>
          </cell>
          <cell r="AA81">
            <v>5383.8399999999992</v>
          </cell>
          <cell r="AB81">
            <v>5500.88</v>
          </cell>
          <cell r="AC81">
            <v>5617.92</v>
          </cell>
          <cell r="AD81">
            <v>5734.96</v>
          </cell>
          <cell r="AE81">
            <v>5852</v>
          </cell>
          <cell r="AF81">
            <v>5969.04</v>
          </cell>
          <cell r="AG81">
            <v>6086.08</v>
          </cell>
          <cell r="AH81">
            <v>6203.12</v>
          </cell>
          <cell r="AI81">
            <v>6320.1600000000008</v>
          </cell>
        </row>
        <row r="82">
          <cell r="E82" t="str">
            <v>SWEP Co TX/Res/Urban</v>
          </cell>
          <cell r="F82">
            <v>57100</v>
          </cell>
          <cell r="G82">
            <v>59384</v>
          </cell>
          <cell r="H82">
            <v>61668.000000000007</v>
          </cell>
          <cell r="I82">
            <v>63952.000000000007</v>
          </cell>
          <cell r="J82">
            <v>66236</v>
          </cell>
          <cell r="K82">
            <v>68520</v>
          </cell>
          <cell r="L82">
            <v>70804</v>
          </cell>
          <cell r="M82">
            <v>73088</v>
          </cell>
          <cell r="N82">
            <v>75372</v>
          </cell>
          <cell r="O82">
            <v>77656</v>
          </cell>
          <cell r="P82">
            <v>79940</v>
          </cell>
          <cell r="Q82">
            <v>82224</v>
          </cell>
          <cell r="R82">
            <v>84508</v>
          </cell>
          <cell r="S82">
            <v>86792</v>
          </cell>
          <cell r="T82">
            <v>89076</v>
          </cell>
          <cell r="U82">
            <v>91360</v>
          </cell>
          <cell r="V82">
            <v>93644</v>
          </cell>
          <cell r="W82">
            <v>95928.000000000015</v>
          </cell>
          <cell r="X82">
            <v>98212</v>
          </cell>
          <cell r="Y82">
            <v>100496</v>
          </cell>
          <cell r="Z82">
            <v>102780</v>
          </cell>
          <cell r="AA82">
            <v>105063.99999999999</v>
          </cell>
          <cell r="AB82">
            <v>107348</v>
          </cell>
          <cell r="AC82">
            <v>109632</v>
          </cell>
          <cell r="AD82">
            <v>111916</v>
          </cell>
          <cell r="AE82">
            <v>114200</v>
          </cell>
          <cell r="AF82">
            <v>116484</v>
          </cell>
          <cell r="AG82">
            <v>118768</v>
          </cell>
          <cell r="AH82">
            <v>121052</v>
          </cell>
          <cell r="AI82">
            <v>123336.00000000001</v>
          </cell>
        </row>
        <row r="83">
          <cell r="E83" t="str">
            <v>SWEP Co TX/Res/Suburban</v>
          </cell>
          <cell r="F83">
            <v>92835</v>
          </cell>
          <cell r="G83">
            <v>96548.400000000009</v>
          </cell>
          <cell r="H83">
            <v>100261.8</v>
          </cell>
          <cell r="I83">
            <v>103975.20000000001</v>
          </cell>
          <cell r="J83">
            <v>107688.59999999999</v>
          </cell>
          <cell r="K83">
            <v>111402</v>
          </cell>
          <cell r="L83">
            <v>115115.4</v>
          </cell>
          <cell r="M83">
            <v>118828.8</v>
          </cell>
          <cell r="N83">
            <v>122542.20000000001</v>
          </cell>
          <cell r="O83">
            <v>126255.59999999999</v>
          </cell>
          <cell r="P83">
            <v>129968.99999999999</v>
          </cell>
          <cell r="Q83">
            <v>133682.4</v>
          </cell>
          <cell r="R83">
            <v>137395.79999999999</v>
          </cell>
          <cell r="S83">
            <v>141109.20000000001</v>
          </cell>
          <cell r="T83">
            <v>144822.6</v>
          </cell>
          <cell r="U83">
            <v>148536</v>
          </cell>
          <cell r="V83">
            <v>152249.40000000002</v>
          </cell>
          <cell r="W83">
            <v>155962.80000000002</v>
          </cell>
          <cell r="X83">
            <v>159676.20000000001</v>
          </cell>
          <cell r="Y83">
            <v>163389.6</v>
          </cell>
          <cell r="Z83">
            <v>167103</v>
          </cell>
          <cell r="AA83">
            <v>170816.4</v>
          </cell>
          <cell r="AB83">
            <v>174529.8</v>
          </cell>
          <cell r="AC83">
            <v>178243.19999999998</v>
          </cell>
          <cell r="AD83">
            <v>181956.6</v>
          </cell>
          <cell r="AE83">
            <v>185670</v>
          </cell>
          <cell r="AF83">
            <v>189383.4</v>
          </cell>
          <cell r="AG83">
            <v>193096.80000000002</v>
          </cell>
          <cell r="AH83">
            <v>196810.2</v>
          </cell>
          <cell r="AI83">
            <v>200523.6</v>
          </cell>
        </row>
        <row r="84">
          <cell r="E84" t="str">
            <v>SWEP Co TX/Res/Rural</v>
          </cell>
          <cell r="F84">
            <v>31639</v>
          </cell>
          <cell r="G84">
            <v>32904.559999999998</v>
          </cell>
          <cell r="H84">
            <v>34170.120000000003</v>
          </cell>
          <cell r="I84">
            <v>35435.68</v>
          </cell>
          <cell r="J84">
            <v>36701.24</v>
          </cell>
          <cell r="K84">
            <v>37966.799999999996</v>
          </cell>
          <cell r="L84">
            <v>39232.36</v>
          </cell>
          <cell r="M84">
            <v>40497.919999999998</v>
          </cell>
          <cell r="N84">
            <v>41763.480000000003</v>
          </cell>
          <cell r="O84">
            <v>43029.039999999994</v>
          </cell>
          <cell r="P84">
            <v>44294.6</v>
          </cell>
          <cell r="Q84">
            <v>45560.159999999996</v>
          </cell>
          <cell r="R84">
            <v>46825.72</v>
          </cell>
          <cell r="S84">
            <v>48091.28</v>
          </cell>
          <cell r="T84">
            <v>49356.840000000004</v>
          </cell>
          <cell r="U84">
            <v>50622.400000000001</v>
          </cell>
          <cell r="V84">
            <v>51887.960000000006</v>
          </cell>
          <cell r="W84">
            <v>53153.520000000004</v>
          </cell>
          <cell r="X84">
            <v>54419.08</v>
          </cell>
          <cell r="Y84">
            <v>55684.639999999999</v>
          </cell>
          <cell r="Z84">
            <v>56950.200000000004</v>
          </cell>
          <cell r="AA84">
            <v>58215.759999999995</v>
          </cell>
          <cell r="AB84">
            <v>59481.32</v>
          </cell>
          <cell r="AC84">
            <v>60746.879999999997</v>
          </cell>
          <cell r="AD84">
            <v>62012.44</v>
          </cell>
          <cell r="AE84">
            <v>63278</v>
          </cell>
          <cell r="AF84">
            <v>64543.56</v>
          </cell>
          <cell r="AG84">
            <v>65809.119999999995</v>
          </cell>
          <cell r="AH84">
            <v>67074.680000000008</v>
          </cell>
          <cell r="AI84">
            <v>68340.240000000005</v>
          </cell>
        </row>
        <row r="85">
          <cell r="E85" t="str">
            <v>SWEP Co TX/C&amp;I/Urban</v>
          </cell>
          <cell r="F85">
            <v>11019</v>
          </cell>
          <cell r="G85">
            <v>11459.76</v>
          </cell>
          <cell r="H85">
            <v>11900.52</v>
          </cell>
          <cell r="I85">
            <v>12341.28</v>
          </cell>
          <cell r="J85">
            <v>12782.039999999999</v>
          </cell>
          <cell r="K85">
            <v>13222.8</v>
          </cell>
          <cell r="L85">
            <v>13663.56</v>
          </cell>
          <cell r="M85">
            <v>14104.32</v>
          </cell>
          <cell r="N85">
            <v>14545.08</v>
          </cell>
          <cell r="O85">
            <v>14985.839999999998</v>
          </cell>
          <cell r="P85">
            <v>15426.599999999999</v>
          </cell>
          <cell r="Q85">
            <v>15867.359999999999</v>
          </cell>
          <cell r="R85">
            <v>16308.119999999999</v>
          </cell>
          <cell r="S85">
            <v>16748.88</v>
          </cell>
          <cell r="T85">
            <v>17189.64</v>
          </cell>
          <cell r="U85">
            <v>17630.400000000001</v>
          </cell>
          <cell r="V85">
            <v>18071.16</v>
          </cell>
          <cell r="W85">
            <v>18511.920000000002</v>
          </cell>
          <cell r="X85">
            <v>18952.68</v>
          </cell>
          <cell r="Y85">
            <v>19393.439999999999</v>
          </cell>
          <cell r="Z85">
            <v>19834.2</v>
          </cell>
          <cell r="AA85">
            <v>20274.96</v>
          </cell>
          <cell r="AB85">
            <v>20715.719999999998</v>
          </cell>
          <cell r="AC85">
            <v>21156.48</v>
          </cell>
          <cell r="AD85">
            <v>21597.239999999998</v>
          </cell>
          <cell r="AE85">
            <v>22038</v>
          </cell>
          <cell r="AF85">
            <v>22478.760000000002</v>
          </cell>
          <cell r="AG85">
            <v>22919.52</v>
          </cell>
          <cell r="AH85">
            <v>23360.280000000002</v>
          </cell>
          <cell r="AI85">
            <v>23801.040000000001</v>
          </cell>
        </row>
        <row r="86">
          <cell r="E86" t="str">
            <v>SWEP Co TX/C&amp;I/Suburban</v>
          </cell>
          <cell r="F86">
            <v>17200</v>
          </cell>
          <cell r="G86">
            <v>17888</v>
          </cell>
          <cell r="H86">
            <v>18576</v>
          </cell>
          <cell r="I86">
            <v>19264.000000000004</v>
          </cell>
          <cell r="J86">
            <v>19952</v>
          </cell>
          <cell r="K86">
            <v>20640</v>
          </cell>
          <cell r="L86">
            <v>21328</v>
          </cell>
          <cell r="M86">
            <v>22016</v>
          </cell>
          <cell r="N86">
            <v>22704</v>
          </cell>
          <cell r="O86">
            <v>23391.999999999996</v>
          </cell>
          <cell r="P86">
            <v>24080</v>
          </cell>
          <cell r="Q86">
            <v>24768</v>
          </cell>
          <cell r="R86">
            <v>25456</v>
          </cell>
          <cell r="S86">
            <v>26144</v>
          </cell>
          <cell r="T86">
            <v>26832</v>
          </cell>
          <cell r="U86">
            <v>27520</v>
          </cell>
          <cell r="V86">
            <v>28208.000000000004</v>
          </cell>
          <cell r="W86">
            <v>28896.000000000004</v>
          </cell>
          <cell r="X86">
            <v>29584</v>
          </cell>
          <cell r="Y86">
            <v>30272</v>
          </cell>
          <cell r="Z86">
            <v>30960</v>
          </cell>
          <cell r="AA86">
            <v>31647.999999999996</v>
          </cell>
          <cell r="AB86">
            <v>32335.999999999996</v>
          </cell>
          <cell r="AC86">
            <v>33024</v>
          </cell>
          <cell r="AD86">
            <v>33712</v>
          </cell>
          <cell r="AE86">
            <v>34400</v>
          </cell>
          <cell r="AF86">
            <v>35088</v>
          </cell>
          <cell r="AG86">
            <v>35776</v>
          </cell>
          <cell r="AH86">
            <v>36464</v>
          </cell>
          <cell r="AI86">
            <v>37152</v>
          </cell>
        </row>
        <row r="87">
          <cell r="E87" t="str">
            <v>SWEP Co TX/C&amp;I/Rural</v>
          </cell>
          <cell r="F87">
            <v>4538</v>
          </cell>
          <cell r="G87">
            <v>4719.5200000000004</v>
          </cell>
          <cell r="H87">
            <v>4901.04</v>
          </cell>
          <cell r="I87">
            <v>5082.5600000000004</v>
          </cell>
          <cell r="J87">
            <v>5264.08</v>
          </cell>
          <cell r="K87">
            <v>5445.5999999999995</v>
          </cell>
          <cell r="L87">
            <v>5627.12</v>
          </cell>
          <cell r="M87">
            <v>5808.64</v>
          </cell>
          <cell r="N87">
            <v>5990.16</v>
          </cell>
          <cell r="O87">
            <v>6171.6799999999994</v>
          </cell>
          <cell r="P87">
            <v>6353.2</v>
          </cell>
          <cell r="Q87">
            <v>6534.7199999999993</v>
          </cell>
          <cell r="R87">
            <v>6716.24</v>
          </cell>
          <cell r="S87">
            <v>6897.76</v>
          </cell>
          <cell r="T87">
            <v>7079.2800000000007</v>
          </cell>
          <cell r="U87">
            <v>7260.8</v>
          </cell>
          <cell r="V87">
            <v>7442.3200000000006</v>
          </cell>
          <cell r="W87">
            <v>7623.8400000000011</v>
          </cell>
          <cell r="X87">
            <v>7805.36</v>
          </cell>
          <cell r="Y87">
            <v>7986.88</v>
          </cell>
          <cell r="Z87">
            <v>8168.4000000000005</v>
          </cell>
          <cell r="AA87">
            <v>8349.92</v>
          </cell>
          <cell r="AB87">
            <v>8531.4399999999987</v>
          </cell>
          <cell r="AC87">
            <v>8712.9599999999991</v>
          </cell>
          <cell r="AD87">
            <v>8894.48</v>
          </cell>
          <cell r="AE87">
            <v>9076</v>
          </cell>
          <cell r="AF87">
            <v>9257.52</v>
          </cell>
          <cell r="AG87">
            <v>9439.0400000000009</v>
          </cell>
          <cell r="AH87">
            <v>9620.5600000000013</v>
          </cell>
          <cell r="AI87">
            <v>9802.08</v>
          </cell>
        </row>
        <row r="88">
          <cell r="E88" t="str">
            <v>TCC/Res/Urban</v>
          </cell>
          <cell r="F88">
            <v>420470</v>
          </cell>
          <cell r="G88">
            <v>437288.8</v>
          </cell>
          <cell r="H88">
            <v>454107.60000000003</v>
          </cell>
          <cell r="I88">
            <v>470926.4</v>
          </cell>
          <cell r="J88">
            <v>487745.19999999995</v>
          </cell>
          <cell r="K88">
            <v>504564</v>
          </cell>
          <cell r="L88">
            <v>521382.8</v>
          </cell>
          <cell r="M88">
            <v>538201.59999999998</v>
          </cell>
          <cell r="N88">
            <v>555020.4</v>
          </cell>
          <cell r="O88">
            <v>571839.19999999995</v>
          </cell>
          <cell r="P88">
            <v>588658</v>
          </cell>
          <cell r="Q88">
            <v>605476.79999999993</v>
          </cell>
          <cell r="R88">
            <v>622295.6</v>
          </cell>
          <cell r="S88">
            <v>639114.4</v>
          </cell>
          <cell r="T88">
            <v>655933.20000000007</v>
          </cell>
          <cell r="U88">
            <v>672752</v>
          </cell>
          <cell r="V88">
            <v>689570.8</v>
          </cell>
          <cell r="W88">
            <v>706389.60000000009</v>
          </cell>
          <cell r="X88">
            <v>723208.4</v>
          </cell>
          <cell r="Y88">
            <v>740027.2</v>
          </cell>
          <cell r="Z88">
            <v>756846</v>
          </cell>
          <cell r="AA88">
            <v>773664.79999999993</v>
          </cell>
          <cell r="AB88">
            <v>790483.6</v>
          </cell>
          <cell r="AC88">
            <v>807302.4</v>
          </cell>
          <cell r="AD88">
            <v>824121.2</v>
          </cell>
          <cell r="AE88">
            <v>840940</v>
          </cell>
          <cell r="AF88">
            <v>857758.8</v>
          </cell>
          <cell r="AG88">
            <v>874577.6</v>
          </cell>
          <cell r="AH88">
            <v>891396.4</v>
          </cell>
          <cell r="AI88">
            <v>908215.20000000007</v>
          </cell>
        </row>
        <row r="89">
          <cell r="E89" t="str">
            <v>TCC/Res/Suburban</v>
          </cell>
          <cell r="F89">
            <v>272234</v>
          </cell>
          <cell r="G89">
            <v>283123.36</v>
          </cell>
          <cell r="H89">
            <v>294012.72000000003</v>
          </cell>
          <cell r="I89">
            <v>304902.08</v>
          </cell>
          <cell r="J89">
            <v>315791.44</v>
          </cell>
          <cell r="K89">
            <v>326680.8</v>
          </cell>
          <cell r="L89">
            <v>337570.16</v>
          </cell>
          <cell r="M89">
            <v>348459.52000000002</v>
          </cell>
          <cell r="N89">
            <v>359348.88</v>
          </cell>
          <cell r="O89">
            <v>370238.24</v>
          </cell>
          <cell r="P89">
            <v>381127.6</v>
          </cell>
          <cell r="Q89">
            <v>392016.95999999996</v>
          </cell>
          <cell r="R89">
            <v>402906.32</v>
          </cell>
          <cell r="S89">
            <v>413795.68</v>
          </cell>
          <cell r="T89">
            <v>424685.04000000004</v>
          </cell>
          <cell r="U89">
            <v>435574.4</v>
          </cell>
          <cell r="V89">
            <v>446463.76</v>
          </cell>
          <cell r="W89">
            <v>457353.12000000005</v>
          </cell>
          <cell r="X89">
            <v>468242.48</v>
          </cell>
          <cell r="Y89">
            <v>479131.84</v>
          </cell>
          <cell r="Z89">
            <v>490021.2</v>
          </cell>
          <cell r="AA89">
            <v>500910.55999999994</v>
          </cell>
          <cell r="AB89">
            <v>511799.92</v>
          </cell>
          <cell r="AC89">
            <v>522689.27999999997</v>
          </cell>
          <cell r="AD89">
            <v>533578.64</v>
          </cell>
          <cell r="AE89">
            <v>544468</v>
          </cell>
          <cell r="AF89">
            <v>555357.36</v>
          </cell>
          <cell r="AG89">
            <v>566246.72</v>
          </cell>
          <cell r="AH89">
            <v>577136.08000000007</v>
          </cell>
          <cell r="AI89">
            <v>588025.44000000006</v>
          </cell>
        </row>
        <row r="90">
          <cell r="E90" t="str">
            <v>TCC/Res/Rural</v>
          </cell>
          <cell r="F90">
            <v>62411</v>
          </cell>
          <cell r="G90">
            <v>64907.44</v>
          </cell>
          <cell r="H90">
            <v>67403.88</v>
          </cell>
          <cell r="I90">
            <v>69900.320000000007</v>
          </cell>
          <cell r="J90">
            <v>72396.759999999995</v>
          </cell>
          <cell r="K90">
            <v>74893.2</v>
          </cell>
          <cell r="L90">
            <v>77389.64</v>
          </cell>
          <cell r="M90">
            <v>79886.080000000002</v>
          </cell>
          <cell r="N90">
            <v>82382.52</v>
          </cell>
          <cell r="O90">
            <v>84878.959999999992</v>
          </cell>
          <cell r="P90">
            <v>87375.4</v>
          </cell>
          <cell r="Q90">
            <v>89871.84</v>
          </cell>
          <cell r="R90">
            <v>92368.28</v>
          </cell>
          <cell r="S90">
            <v>94864.72</v>
          </cell>
          <cell r="T90">
            <v>97361.16</v>
          </cell>
          <cell r="U90">
            <v>99857.600000000006</v>
          </cell>
          <cell r="V90">
            <v>102354.04000000001</v>
          </cell>
          <cell r="W90">
            <v>104850.48000000001</v>
          </cell>
          <cell r="X90">
            <v>107346.92</v>
          </cell>
          <cell r="Y90">
            <v>109843.36</v>
          </cell>
          <cell r="Z90">
            <v>112339.8</v>
          </cell>
          <cell r="AA90">
            <v>114836.23999999999</v>
          </cell>
          <cell r="AB90">
            <v>117332.68</v>
          </cell>
          <cell r="AC90">
            <v>119829.12</v>
          </cell>
          <cell r="AD90">
            <v>122325.56</v>
          </cell>
          <cell r="AE90">
            <v>124822</v>
          </cell>
          <cell r="AF90">
            <v>127318.44</v>
          </cell>
          <cell r="AG90">
            <v>129814.88</v>
          </cell>
          <cell r="AH90">
            <v>132311.32</v>
          </cell>
          <cell r="AI90">
            <v>134807.76</v>
          </cell>
        </row>
        <row r="91">
          <cell r="E91" t="str">
            <v>TCC/C&amp;I/Urban</v>
          </cell>
          <cell r="F91">
            <v>59799</v>
          </cell>
          <cell r="G91">
            <v>62190.96</v>
          </cell>
          <cell r="H91">
            <v>64582.920000000006</v>
          </cell>
          <cell r="I91">
            <v>66974.880000000005</v>
          </cell>
          <cell r="J91">
            <v>69366.84</v>
          </cell>
          <cell r="K91">
            <v>71758.8</v>
          </cell>
          <cell r="L91">
            <v>74150.759999999995</v>
          </cell>
          <cell r="M91">
            <v>76542.720000000001</v>
          </cell>
          <cell r="N91">
            <v>78934.680000000008</v>
          </cell>
          <cell r="O91">
            <v>81326.64</v>
          </cell>
          <cell r="P91">
            <v>83718.599999999991</v>
          </cell>
          <cell r="Q91">
            <v>86110.56</v>
          </cell>
          <cell r="R91">
            <v>88502.52</v>
          </cell>
          <cell r="S91">
            <v>90894.48</v>
          </cell>
          <cell r="T91">
            <v>93286.44</v>
          </cell>
          <cell r="U91">
            <v>95678.400000000009</v>
          </cell>
          <cell r="V91">
            <v>98070.36</v>
          </cell>
          <cell r="W91">
            <v>100462.32</v>
          </cell>
          <cell r="X91">
            <v>102854.28</v>
          </cell>
          <cell r="Y91">
            <v>105246.24</v>
          </cell>
          <cell r="Z91">
            <v>107638.2</v>
          </cell>
          <cell r="AA91">
            <v>110030.15999999999</v>
          </cell>
          <cell r="AB91">
            <v>112422.12</v>
          </cell>
          <cell r="AC91">
            <v>114814.08</v>
          </cell>
          <cell r="AD91">
            <v>117206.04</v>
          </cell>
          <cell r="AE91">
            <v>119598</v>
          </cell>
          <cell r="AF91">
            <v>121989.96</v>
          </cell>
          <cell r="AG91">
            <v>124381.92</v>
          </cell>
          <cell r="AH91">
            <v>126773.88</v>
          </cell>
          <cell r="AI91">
            <v>129165.84000000001</v>
          </cell>
        </row>
        <row r="92">
          <cell r="E92" t="str">
            <v>TCC/C&amp;I/Suburban</v>
          </cell>
          <cell r="F92">
            <v>43366</v>
          </cell>
          <cell r="G92">
            <v>45100.639999999999</v>
          </cell>
          <cell r="H92">
            <v>46835.280000000006</v>
          </cell>
          <cell r="I92">
            <v>48569.920000000006</v>
          </cell>
          <cell r="J92">
            <v>50304.56</v>
          </cell>
          <cell r="K92">
            <v>52039.199999999997</v>
          </cell>
          <cell r="L92">
            <v>53773.84</v>
          </cell>
          <cell r="M92">
            <v>55508.480000000003</v>
          </cell>
          <cell r="N92">
            <v>57243.12</v>
          </cell>
          <cell r="O92">
            <v>58977.759999999995</v>
          </cell>
          <cell r="P92">
            <v>60712.399999999994</v>
          </cell>
          <cell r="Q92">
            <v>62447.040000000001</v>
          </cell>
          <cell r="R92">
            <v>64181.68</v>
          </cell>
          <cell r="S92">
            <v>65916.320000000007</v>
          </cell>
          <cell r="T92">
            <v>67650.960000000006</v>
          </cell>
          <cell r="U92">
            <v>69385.600000000006</v>
          </cell>
          <cell r="V92">
            <v>71120.240000000005</v>
          </cell>
          <cell r="W92">
            <v>72854.880000000005</v>
          </cell>
          <cell r="X92">
            <v>74589.52</v>
          </cell>
          <cell r="Y92">
            <v>76324.160000000003</v>
          </cell>
          <cell r="Z92">
            <v>78058.8</v>
          </cell>
          <cell r="AA92">
            <v>79793.439999999988</v>
          </cell>
          <cell r="AB92">
            <v>81528.08</v>
          </cell>
          <cell r="AC92">
            <v>83262.720000000001</v>
          </cell>
          <cell r="AD92">
            <v>84997.36</v>
          </cell>
          <cell r="AE92">
            <v>86732</v>
          </cell>
          <cell r="AF92">
            <v>88466.64</v>
          </cell>
          <cell r="AG92">
            <v>90201.279999999999</v>
          </cell>
          <cell r="AH92">
            <v>91935.92</v>
          </cell>
          <cell r="AI92">
            <v>93670.560000000012</v>
          </cell>
        </row>
        <row r="93">
          <cell r="E93" t="str">
            <v>TCC/C&amp;I/Rural</v>
          </cell>
          <cell r="F93">
            <v>10967</v>
          </cell>
          <cell r="G93">
            <v>11405.68</v>
          </cell>
          <cell r="H93">
            <v>11844.36</v>
          </cell>
          <cell r="I93">
            <v>12283.04</v>
          </cell>
          <cell r="J93">
            <v>12721.72</v>
          </cell>
          <cell r="K93">
            <v>13160.4</v>
          </cell>
          <cell r="L93">
            <v>13599.08</v>
          </cell>
          <cell r="M93">
            <v>14037.76</v>
          </cell>
          <cell r="N93">
            <v>14476.44</v>
          </cell>
          <cell r="O93">
            <v>14915.119999999999</v>
          </cell>
          <cell r="P93">
            <v>15353.8</v>
          </cell>
          <cell r="Q93">
            <v>15792.48</v>
          </cell>
          <cell r="R93">
            <v>16231.16</v>
          </cell>
          <cell r="S93">
            <v>16669.84</v>
          </cell>
          <cell r="T93">
            <v>17108.52</v>
          </cell>
          <cell r="U93">
            <v>17547.2</v>
          </cell>
          <cell r="V93">
            <v>17985.88</v>
          </cell>
          <cell r="W93">
            <v>18424.560000000001</v>
          </cell>
          <cell r="X93">
            <v>18863.239999999998</v>
          </cell>
          <cell r="Y93">
            <v>19301.920000000002</v>
          </cell>
          <cell r="Z93">
            <v>19740.600000000002</v>
          </cell>
          <cell r="AA93">
            <v>20179.28</v>
          </cell>
          <cell r="AB93">
            <v>20617.96</v>
          </cell>
          <cell r="AC93">
            <v>21056.639999999999</v>
          </cell>
          <cell r="AD93">
            <v>21495.32</v>
          </cell>
          <cell r="AE93">
            <v>21934</v>
          </cell>
          <cell r="AF93">
            <v>22372.68</v>
          </cell>
          <cell r="AG93">
            <v>22811.360000000001</v>
          </cell>
          <cell r="AH93">
            <v>23250.04</v>
          </cell>
          <cell r="AI93">
            <v>23688.720000000001</v>
          </cell>
        </row>
        <row r="94">
          <cell r="E94" t="str">
            <v>TNC/Res/Urban</v>
          </cell>
          <cell r="F94">
            <v>82371</v>
          </cell>
          <cell r="G94">
            <v>85665.84</v>
          </cell>
          <cell r="H94">
            <v>88960.680000000008</v>
          </cell>
          <cell r="I94">
            <v>92255.52</v>
          </cell>
          <cell r="J94">
            <v>95550.36</v>
          </cell>
          <cell r="K94">
            <v>98845.2</v>
          </cell>
          <cell r="L94">
            <v>102140.04</v>
          </cell>
          <cell r="M94">
            <v>105434.88</v>
          </cell>
          <cell r="N94">
            <v>108729.72</v>
          </cell>
          <cell r="O94">
            <v>112024.55999999998</v>
          </cell>
          <cell r="P94">
            <v>115319.4</v>
          </cell>
          <cell r="Q94">
            <v>118614.23999999999</v>
          </cell>
          <cell r="R94">
            <v>121909.08</v>
          </cell>
          <cell r="S94">
            <v>125203.92</v>
          </cell>
          <cell r="T94">
            <v>128498.76000000001</v>
          </cell>
          <cell r="U94">
            <v>131793.60000000001</v>
          </cell>
          <cell r="V94">
            <v>135088.44</v>
          </cell>
          <cell r="W94">
            <v>138383.28</v>
          </cell>
          <cell r="X94">
            <v>141678.12</v>
          </cell>
          <cell r="Y94">
            <v>144972.96</v>
          </cell>
          <cell r="Z94">
            <v>148267.80000000002</v>
          </cell>
          <cell r="AA94">
            <v>151562.63999999998</v>
          </cell>
          <cell r="AB94">
            <v>154857.47999999998</v>
          </cell>
          <cell r="AC94">
            <v>158152.32000000001</v>
          </cell>
          <cell r="AD94">
            <v>161447.16</v>
          </cell>
          <cell r="AE94">
            <v>164742</v>
          </cell>
          <cell r="AF94">
            <v>168036.84</v>
          </cell>
          <cell r="AG94">
            <v>171331.68</v>
          </cell>
          <cell r="AH94">
            <v>174626.52000000002</v>
          </cell>
          <cell r="AI94">
            <v>177921.36000000002</v>
          </cell>
        </row>
        <row r="95">
          <cell r="E95" t="str">
            <v>TNC/Res/Suburban</v>
          </cell>
          <cell r="F95">
            <v>49448</v>
          </cell>
          <cell r="G95">
            <v>51425.919999999998</v>
          </cell>
          <cell r="H95">
            <v>53403.840000000004</v>
          </cell>
          <cell r="I95">
            <v>55381.760000000002</v>
          </cell>
          <cell r="J95">
            <v>57359.679999999993</v>
          </cell>
          <cell r="K95">
            <v>59337.599999999999</v>
          </cell>
          <cell r="L95">
            <v>61315.519999999997</v>
          </cell>
          <cell r="M95">
            <v>63293.440000000002</v>
          </cell>
          <cell r="N95">
            <v>65271.360000000001</v>
          </cell>
          <cell r="O95">
            <v>67249.279999999999</v>
          </cell>
          <cell r="P95">
            <v>69227.199999999997</v>
          </cell>
          <cell r="Q95">
            <v>71205.119999999995</v>
          </cell>
          <cell r="R95">
            <v>73183.039999999994</v>
          </cell>
          <cell r="S95">
            <v>75160.960000000006</v>
          </cell>
          <cell r="T95">
            <v>77138.880000000005</v>
          </cell>
          <cell r="U95">
            <v>79116.800000000003</v>
          </cell>
          <cell r="V95">
            <v>81094.720000000001</v>
          </cell>
          <cell r="W95">
            <v>83072.640000000014</v>
          </cell>
          <cell r="X95">
            <v>85050.559999999998</v>
          </cell>
          <cell r="Y95">
            <v>87028.479999999996</v>
          </cell>
          <cell r="Z95">
            <v>89006.400000000009</v>
          </cell>
          <cell r="AA95">
            <v>90984.319999999992</v>
          </cell>
          <cell r="AB95">
            <v>92962.239999999991</v>
          </cell>
          <cell r="AC95">
            <v>94940.160000000003</v>
          </cell>
          <cell r="AD95">
            <v>96918.080000000002</v>
          </cell>
          <cell r="AE95">
            <v>98896</v>
          </cell>
          <cell r="AF95">
            <v>100873.92</v>
          </cell>
          <cell r="AG95">
            <v>102851.84</v>
          </cell>
          <cell r="AH95">
            <v>104829.76000000001</v>
          </cell>
          <cell r="AI95">
            <v>106807.68000000001</v>
          </cell>
        </row>
        <row r="96">
          <cell r="E96" t="str">
            <v>TNC/Res/Rural</v>
          </cell>
          <cell r="F96">
            <v>52991</v>
          </cell>
          <cell r="G96">
            <v>55110.64</v>
          </cell>
          <cell r="H96">
            <v>57230.280000000006</v>
          </cell>
          <cell r="I96">
            <v>59349.920000000006</v>
          </cell>
          <cell r="J96">
            <v>61469.56</v>
          </cell>
          <cell r="K96">
            <v>63589.2</v>
          </cell>
          <cell r="L96">
            <v>65708.84</v>
          </cell>
          <cell r="M96">
            <v>67828.479999999996</v>
          </cell>
          <cell r="N96">
            <v>69948.12000000001</v>
          </cell>
          <cell r="O96">
            <v>72067.759999999995</v>
          </cell>
          <cell r="P96">
            <v>74187.399999999994</v>
          </cell>
          <cell r="Q96">
            <v>76307.039999999994</v>
          </cell>
          <cell r="R96">
            <v>78426.679999999993</v>
          </cell>
          <cell r="S96">
            <v>80546.320000000007</v>
          </cell>
          <cell r="T96">
            <v>82665.960000000006</v>
          </cell>
          <cell r="U96">
            <v>84785.600000000006</v>
          </cell>
          <cell r="V96">
            <v>86905.24</v>
          </cell>
          <cell r="W96">
            <v>89024.88</v>
          </cell>
          <cell r="X96">
            <v>91144.52</v>
          </cell>
          <cell r="Y96">
            <v>93264.16</v>
          </cell>
          <cell r="Z96">
            <v>95383.8</v>
          </cell>
          <cell r="AA96">
            <v>97503.439999999988</v>
          </cell>
          <cell r="AB96">
            <v>99623.079999999987</v>
          </cell>
          <cell r="AC96">
            <v>101742.72</v>
          </cell>
          <cell r="AD96">
            <v>103862.36</v>
          </cell>
          <cell r="AE96">
            <v>105982</v>
          </cell>
          <cell r="AF96">
            <v>108101.64</v>
          </cell>
          <cell r="AG96">
            <v>110221.28</v>
          </cell>
          <cell r="AH96">
            <v>112340.92000000001</v>
          </cell>
          <cell r="AI96">
            <v>114460.56000000001</v>
          </cell>
        </row>
        <row r="97">
          <cell r="E97" t="str">
            <v>TNC/C&amp;I/Urban</v>
          </cell>
          <cell r="F97">
            <v>12925</v>
          </cell>
          <cell r="G97">
            <v>13442</v>
          </cell>
          <cell r="H97">
            <v>13959.000000000002</v>
          </cell>
          <cell r="I97">
            <v>14476.000000000002</v>
          </cell>
          <cell r="J97">
            <v>14992.999999999998</v>
          </cell>
          <cell r="K97">
            <v>15510</v>
          </cell>
          <cell r="L97">
            <v>16027</v>
          </cell>
          <cell r="M97">
            <v>16544</v>
          </cell>
          <cell r="N97">
            <v>17061</v>
          </cell>
          <cell r="O97">
            <v>17578</v>
          </cell>
          <cell r="P97">
            <v>18095</v>
          </cell>
          <cell r="Q97">
            <v>18612</v>
          </cell>
          <cell r="R97">
            <v>19129</v>
          </cell>
          <cell r="S97">
            <v>19646</v>
          </cell>
          <cell r="T97">
            <v>20163</v>
          </cell>
          <cell r="U97">
            <v>20680</v>
          </cell>
          <cell r="V97">
            <v>21197</v>
          </cell>
          <cell r="W97">
            <v>21714.000000000004</v>
          </cell>
          <cell r="X97">
            <v>22231</v>
          </cell>
          <cell r="Y97">
            <v>22748</v>
          </cell>
          <cell r="Z97">
            <v>23265</v>
          </cell>
          <cell r="AA97">
            <v>23781.999999999996</v>
          </cell>
          <cell r="AB97">
            <v>24299</v>
          </cell>
          <cell r="AC97">
            <v>24816</v>
          </cell>
          <cell r="AD97">
            <v>25333</v>
          </cell>
          <cell r="AE97">
            <v>25850</v>
          </cell>
          <cell r="AF97">
            <v>26367</v>
          </cell>
          <cell r="AG97">
            <v>26884</v>
          </cell>
          <cell r="AH97">
            <v>27401</v>
          </cell>
          <cell r="AI97">
            <v>27918.000000000004</v>
          </cell>
        </row>
        <row r="98">
          <cell r="E98" t="str">
            <v>TNC/C&amp;I/Suburban</v>
          </cell>
          <cell r="F98">
            <v>11900</v>
          </cell>
          <cell r="G98">
            <v>12376</v>
          </cell>
          <cell r="H98">
            <v>12852</v>
          </cell>
          <cell r="I98">
            <v>13328.000000000002</v>
          </cell>
          <cell r="J98">
            <v>13803.999999999998</v>
          </cell>
          <cell r="K98">
            <v>14280</v>
          </cell>
          <cell r="L98">
            <v>14756</v>
          </cell>
          <cell r="M98">
            <v>15232</v>
          </cell>
          <cell r="N98">
            <v>15708</v>
          </cell>
          <cell r="O98">
            <v>16183.999999999998</v>
          </cell>
          <cell r="P98">
            <v>16660</v>
          </cell>
          <cell r="Q98">
            <v>17136</v>
          </cell>
          <cell r="R98">
            <v>17612</v>
          </cell>
          <cell r="S98">
            <v>18088</v>
          </cell>
          <cell r="T98">
            <v>18564</v>
          </cell>
          <cell r="U98">
            <v>19040</v>
          </cell>
          <cell r="V98">
            <v>19516</v>
          </cell>
          <cell r="W98">
            <v>19992.000000000004</v>
          </cell>
          <cell r="X98">
            <v>20468</v>
          </cell>
          <cell r="Y98">
            <v>20944</v>
          </cell>
          <cell r="Z98">
            <v>21420</v>
          </cell>
          <cell r="AA98">
            <v>21896</v>
          </cell>
          <cell r="AB98">
            <v>22372</v>
          </cell>
          <cell r="AC98">
            <v>22848</v>
          </cell>
          <cell r="AD98">
            <v>23324</v>
          </cell>
          <cell r="AE98">
            <v>23800</v>
          </cell>
          <cell r="AF98">
            <v>24276</v>
          </cell>
          <cell r="AG98">
            <v>24752</v>
          </cell>
          <cell r="AH98">
            <v>25228</v>
          </cell>
          <cell r="AI98">
            <v>25704</v>
          </cell>
        </row>
        <row r="99">
          <cell r="E99" t="str">
            <v>TNC/C&amp;I/Rural</v>
          </cell>
          <cell r="F99">
            <v>16087</v>
          </cell>
          <cell r="G99">
            <v>16730.48</v>
          </cell>
          <cell r="H99">
            <v>17373.960000000003</v>
          </cell>
          <cell r="I99">
            <v>18017.440000000002</v>
          </cell>
          <cell r="J99">
            <v>18660.919999999998</v>
          </cell>
          <cell r="K99">
            <v>19304.399999999998</v>
          </cell>
          <cell r="L99">
            <v>19947.88</v>
          </cell>
          <cell r="M99">
            <v>20591.36</v>
          </cell>
          <cell r="N99">
            <v>21234.84</v>
          </cell>
          <cell r="O99">
            <v>21878.32</v>
          </cell>
          <cell r="P99">
            <v>22521.8</v>
          </cell>
          <cell r="Q99">
            <v>23165.279999999999</v>
          </cell>
          <cell r="R99">
            <v>23808.76</v>
          </cell>
          <cell r="S99">
            <v>24452.240000000002</v>
          </cell>
          <cell r="T99">
            <v>25095.72</v>
          </cell>
          <cell r="U99">
            <v>25739.200000000001</v>
          </cell>
          <cell r="V99">
            <v>26382.68</v>
          </cell>
          <cell r="W99">
            <v>27026.160000000003</v>
          </cell>
          <cell r="X99">
            <v>27669.64</v>
          </cell>
          <cell r="Y99">
            <v>28313.119999999999</v>
          </cell>
          <cell r="Z99">
            <v>28956.600000000002</v>
          </cell>
          <cell r="AA99">
            <v>29600.079999999998</v>
          </cell>
          <cell r="AB99">
            <v>30243.559999999998</v>
          </cell>
          <cell r="AC99">
            <v>30887.039999999997</v>
          </cell>
          <cell r="AD99">
            <v>31530.52</v>
          </cell>
          <cell r="AE99">
            <v>32174</v>
          </cell>
          <cell r="AF99">
            <v>32817.480000000003</v>
          </cell>
          <cell r="AG99">
            <v>33460.959999999999</v>
          </cell>
          <cell r="AH99">
            <v>34104.44</v>
          </cell>
          <cell r="AI99">
            <v>34747.920000000006</v>
          </cell>
        </row>
        <row r="100">
          <cell r="F100">
            <v>6075981</v>
          </cell>
          <cell r="G100">
            <v>6319020.2400000012</v>
          </cell>
          <cell r="H100">
            <v>6562059.4799999977</v>
          </cell>
          <cell r="I100">
            <v>6805098.7200000016</v>
          </cell>
          <cell r="J100">
            <v>7048137.9599999981</v>
          </cell>
          <cell r="K100">
            <v>7291177.200000002</v>
          </cell>
          <cell r="L100">
            <v>7534216.4400000023</v>
          </cell>
          <cell r="M100">
            <v>7777255.6799999978</v>
          </cell>
          <cell r="N100">
            <v>8020294.9199999981</v>
          </cell>
          <cell r="O100">
            <v>8263334.1599999955</v>
          </cell>
          <cell r="P100">
            <v>8506373.4000000041</v>
          </cell>
          <cell r="Q100">
            <v>8749412.639999995</v>
          </cell>
          <cell r="R100">
            <v>8992451.879999999</v>
          </cell>
          <cell r="S100">
            <v>9235491.1199999992</v>
          </cell>
          <cell r="T100">
            <v>9478530.3600000031</v>
          </cell>
          <cell r="U100">
            <v>9721569.5999999959</v>
          </cell>
          <cell r="V100">
            <v>9964608.8400000036</v>
          </cell>
          <cell r="W100">
            <v>10207648.080000004</v>
          </cell>
          <cell r="X100">
            <v>10450687.32</v>
          </cell>
          <cell r="Y100">
            <v>10693726.559999999</v>
          </cell>
          <cell r="Z100">
            <v>10936765.800000001</v>
          </cell>
          <cell r="AA100">
            <v>11179805.040000001</v>
          </cell>
          <cell r="AB100">
            <v>11422844.280000003</v>
          </cell>
          <cell r="AC100">
            <v>11665883.519999996</v>
          </cell>
          <cell r="AD100">
            <v>11908922.76</v>
          </cell>
          <cell r="AE100">
            <v>12151962</v>
          </cell>
          <cell r="AF100">
            <v>12395001.24</v>
          </cell>
          <cell r="AG100">
            <v>12638040.480000002</v>
          </cell>
          <cell r="AH100">
            <v>12881079.719999999</v>
          </cell>
          <cell r="AI100">
            <v>13124118.959999995</v>
          </cell>
        </row>
      </sheetData>
      <sheetData sheetId="8" refreshError="1">
        <row r="29">
          <cell r="G29" t="str">
            <v>Deployment Schedule</v>
          </cell>
          <cell r="I29">
            <v>1</v>
          </cell>
          <cell r="J29">
            <v>2</v>
          </cell>
          <cell r="K29">
            <v>3</v>
          </cell>
          <cell r="L29">
            <v>4</v>
          </cell>
          <cell r="M29">
            <v>5</v>
          </cell>
          <cell r="N29">
            <v>6</v>
          </cell>
          <cell r="O29">
            <v>7</v>
          </cell>
          <cell r="P29">
            <v>8</v>
          </cell>
          <cell r="Q29">
            <v>9</v>
          </cell>
          <cell r="R29">
            <v>10</v>
          </cell>
          <cell r="S29">
            <v>11</v>
          </cell>
          <cell r="T29">
            <v>12</v>
          </cell>
          <cell r="U29">
            <v>13</v>
          </cell>
          <cell r="V29">
            <v>14</v>
          </cell>
          <cell r="W29">
            <v>15</v>
          </cell>
          <cell r="X29">
            <v>16</v>
          </cell>
          <cell r="Y29">
            <v>17</v>
          </cell>
          <cell r="Z29">
            <v>18</v>
          </cell>
          <cell r="AA29">
            <v>19</v>
          </cell>
          <cell r="AB29">
            <v>20</v>
          </cell>
          <cell r="AC29">
            <v>21</v>
          </cell>
          <cell r="AD29">
            <v>22</v>
          </cell>
          <cell r="AE29">
            <v>23</v>
          </cell>
          <cell r="AF29">
            <v>24</v>
          </cell>
          <cell r="AG29">
            <v>25</v>
          </cell>
          <cell r="AH29">
            <v>26</v>
          </cell>
          <cell r="AI29">
            <v>27</v>
          </cell>
          <cell r="AJ29">
            <v>28</v>
          </cell>
          <cell r="AK29">
            <v>29</v>
          </cell>
          <cell r="AL29">
            <v>30</v>
          </cell>
        </row>
        <row r="31">
          <cell r="G31" t="str">
            <v>APCo VA</v>
          </cell>
          <cell r="I31">
            <v>0.25</v>
          </cell>
          <cell r="J31">
            <v>0.5</v>
          </cell>
          <cell r="K31">
            <v>0.75</v>
          </cell>
          <cell r="L31">
            <v>1</v>
          </cell>
          <cell r="M31">
            <v>1</v>
          </cell>
          <cell r="N31">
            <v>1</v>
          </cell>
          <cell r="O31">
            <v>1</v>
          </cell>
          <cell r="P31">
            <v>1</v>
          </cell>
          <cell r="Q31">
            <v>1</v>
          </cell>
          <cell r="R31">
            <v>1</v>
          </cell>
          <cell r="S31">
            <v>1</v>
          </cell>
          <cell r="T31">
            <v>1</v>
          </cell>
          <cell r="U31">
            <v>1</v>
          </cell>
          <cell r="V31">
            <v>1</v>
          </cell>
          <cell r="W31">
            <v>1</v>
          </cell>
          <cell r="X31">
            <v>1</v>
          </cell>
          <cell r="Y31">
            <v>1</v>
          </cell>
          <cell r="Z31">
            <v>1</v>
          </cell>
          <cell r="AA31">
            <v>1</v>
          </cell>
          <cell r="AB31">
            <v>1</v>
          </cell>
          <cell r="AC31">
            <v>1</v>
          </cell>
          <cell r="AD31">
            <v>1</v>
          </cell>
          <cell r="AE31">
            <v>1</v>
          </cell>
          <cell r="AF31">
            <v>1</v>
          </cell>
          <cell r="AG31">
            <v>1</v>
          </cell>
          <cell r="AH31">
            <v>1</v>
          </cell>
          <cell r="AI31">
            <v>1</v>
          </cell>
          <cell r="AJ31">
            <v>1</v>
          </cell>
          <cell r="AK31">
            <v>1</v>
          </cell>
          <cell r="AL31">
            <v>1</v>
          </cell>
        </row>
        <row r="32">
          <cell r="G32" t="str">
            <v>APCo WV</v>
          </cell>
          <cell r="I32">
            <v>0.25</v>
          </cell>
          <cell r="J32">
            <v>0.5</v>
          </cell>
          <cell r="K32">
            <v>0.75</v>
          </cell>
          <cell r="L32">
            <v>1</v>
          </cell>
          <cell r="M32">
            <v>1</v>
          </cell>
          <cell r="N32">
            <v>1</v>
          </cell>
          <cell r="O32">
            <v>1</v>
          </cell>
          <cell r="P32">
            <v>1</v>
          </cell>
          <cell r="Q32">
            <v>1</v>
          </cell>
          <cell r="R32">
            <v>1</v>
          </cell>
          <cell r="S32">
            <v>1</v>
          </cell>
          <cell r="T32">
            <v>1</v>
          </cell>
          <cell r="U32">
            <v>1</v>
          </cell>
          <cell r="V32">
            <v>1</v>
          </cell>
          <cell r="W32">
            <v>1</v>
          </cell>
          <cell r="X32">
            <v>1</v>
          </cell>
          <cell r="Y32">
            <v>1</v>
          </cell>
          <cell r="Z32">
            <v>1</v>
          </cell>
          <cell r="AA32">
            <v>1</v>
          </cell>
          <cell r="AB32">
            <v>1</v>
          </cell>
          <cell r="AC32">
            <v>1</v>
          </cell>
          <cell r="AD32">
            <v>1</v>
          </cell>
          <cell r="AE32">
            <v>1</v>
          </cell>
          <cell r="AF32">
            <v>1</v>
          </cell>
          <cell r="AG32">
            <v>1</v>
          </cell>
          <cell r="AH32">
            <v>1</v>
          </cell>
          <cell r="AI32">
            <v>1</v>
          </cell>
          <cell r="AJ32">
            <v>1</v>
          </cell>
          <cell r="AK32">
            <v>1</v>
          </cell>
          <cell r="AL32">
            <v>1</v>
          </cell>
        </row>
        <row r="33">
          <cell r="G33" t="str">
            <v>WPCo</v>
          </cell>
          <cell r="I33">
            <v>0.25</v>
          </cell>
          <cell r="J33">
            <v>0.5</v>
          </cell>
          <cell r="K33">
            <v>0.75</v>
          </cell>
          <cell r="L33">
            <v>1</v>
          </cell>
          <cell r="M33">
            <v>1</v>
          </cell>
          <cell r="N33">
            <v>1</v>
          </cell>
          <cell r="O33">
            <v>1</v>
          </cell>
          <cell r="P33">
            <v>1</v>
          </cell>
          <cell r="Q33">
            <v>1</v>
          </cell>
          <cell r="R33">
            <v>1</v>
          </cell>
          <cell r="S33">
            <v>1</v>
          </cell>
          <cell r="T33">
            <v>1</v>
          </cell>
          <cell r="U33">
            <v>1</v>
          </cell>
          <cell r="V33">
            <v>1</v>
          </cell>
          <cell r="W33">
            <v>1</v>
          </cell>
          <cell r="X33">
            <v>1</v>
          </cell>
          <cell r="Y33">
            <v>1</v>
          </cell>
          <cell r="Z33">
            <v>1</v>
          </cell>
          <cell r="AA33">
            <v>1</v>
          </cell>
          <cell r="AB33">
            <v>1</v>
          </cell>
          <cell r="AC33">
            <v>1</v>
          </cell>
          <cell r="AD33">
            <v>1</v>
          </cell>
          <cell r="AE33">
            <v>1</v>
          </cell>
          <cell r="AF33">
            <v>1</v>
          </cell>
          <cell r="AG33">
            <v>1</v>
          </cell>
          <cell r="AH33">
            <v>1</v>
          </cell>
          <cell r="AI33">
            <v>1</v>
          </cell>
          <cell r="AJ33">
            <v>1</v>
          </cell>
          <cell r="AK33">
            <v>1</v>
          </cell>
          <cell r="AL33">
            <v>1</v>
          </cell>
        </row>
        <row r="34">
          <cell r="G34" t="str">
            <v>CSP</v>
          </cell>
          <cell r="I34">
            <v>0.25</v>
          </cell>
          <cell r="J34">
            <v>0.5</v>
          </cell>
          <cell r="K34">
            <v>0.75</v>
          </cell>
          <cell r="L34">
            <v>1</v>
          </cell>
          <cell r="M34">
            <v>1</v>
          </cell>
          <cell r="N34">
            <v>1</v>
          </cell>
          <cell r="O34">
            <v>1</v>
          </cell>
          <cell r="P34">
            <v>1</v>
          </cell>
          <cell r="Q34">
            <v>1</v>
          </cell>
          <cell r="R34">
            <v>1</v>
          </cell>
          <cell r="S34">
            <v>1</v>
          </cell>
          <cell r="T34">
            <v>1</v>
          </cell>
          <cell r="U34">
            <v>1</v>
          </cell>
          <cell r="V34">
            <v>1</v>
          </cell>
          <cell r="W34">
            <v>1</v>
          </cell>
          <cell r="X34">
            <v>1</v>
          </cell>
          <cell r="Y34">
            <v>1</v>
          </cell>
          <cell r="Z34">
            <v>1</v>
          </cell>
          <cell r="AA34">
            <v>1</v>
          </cell>
          <cell r="AB34">
            <v>1</v>
          </cell>
          <cell r="AC34">
            <v>1</v>
          </cell>
          <cell r="AD34">
            <v>1</v>
          </cell>
          <cell r="AE34">
            <v>1</v>
          </cell>
          <cell r="AF34">
            <v>1</v>
          </cell>
          <cell r="AG34">
            <v>1</v>
          </cell>
          <cell r="AH34">
            <v>1</v>
          </cell>
          <cell r="AI34">
            <v>1</v>
          </cell>
          <cell r="AJ34">
            <v>1</v>
          </cell>
          <cell r="AK34">
            <v>1</v>
          </cell>
          <cell r="AL34">
            <v>1</v>
          </cell>
        </row>
        <row r="35">
          <cell r="G35" t="str">
            <v>OPCo</v>
          </cell>
          <cell r="I35">
            <v>0.25</v>
          </cell>
          <cell r="J35">
            <v>0.5</v>
          </cell>
          <cell r="K35">
            <v>0.75</v>
          </cell>
          <cell r="L35">
            <v>1</v>
          </cell>
          <cell r="M35">
            <v>1</v>
          </cell>
          <cell r="N35">
            <v>1</v>
          </cell>
          <cell r="O35">
            <v>1</v>
          </cell>
          <cell r="P35">
            <v>1</v>
          </cell>
          <cell r="Q35">
            <v>1</v>
          </cell>
          <cell r="R35">
            <v>1</v>
          </cell>
          <cell r="S35">
            <v>1</v>
          </cell>
          <cell r="T35">
            <v>1</v>
          </cell>
          <cell r="U35">
            <v>1</v>
          </cell>
          <cell r="V35">
            <v>1</v>
          </cell>
          <cell r="W35">
            <v>1</v>
          </cell>
          <cell r="X35">
            <v>1</v>
          </cell>
          <cell r="Y35">
            <v>1</v>
          </cell>
          <cell r="Z35">
            <v>1</v>
          </cell>
          <cell r="AA35">
            <v>1</v>
          </cell>
          <cell r="AB35">
            <v>1</v>
          </cell>
          <cell r="AC35">
            <v>1</v>
          </cell>
          <cell r="AD35">
            <v>1</v>
          </cell>
          <cell r="AE35">
            <v>1</v>
          </cell>
          <cell r="AF35">
            <v>1</v>
          </cell>
          <cell r="AG35">
            <v>1</v>
          </cell>
          <cell r="AH35">
            <v>1</v>
          </cell>
          <cell r="AI35">
            <v>1</v>
          </cell>
          <cell r="AJ35">
            <v>1</v>
          </cell>
          <cell r="AK35">
            <v>1</v>
          </cell>
          <cell r="AL35">
            <v>1</v>
          </cell>
        </row>
        <row r="36">
          <cell r="G36" t="str">
            <v>I&amp;M IN</v>
          </cell>
          <cell r="I36">
            <v>0.25</v>
          </cell>
          <cell r="J36">
            <v>0.5</v>
          </cell>
          <cell r="K36">
            <v>0.75</v>
          </cell>
          <cell r="L36">
            <v>1</v>
          </cell>
          <cell r="M36">
            <v>1</v>
          </cell>
          <cell r="N36">
            <v>1</v>
          </cell>
          <cell r="O36">
            <v>1</v>
          </cell>
          <cell r="P36">
            <v>1</v>
          </cell>
          <cell r="Q36">
            <v>1</v>
          </cell>
          <cell r="R36">
            <v>1</v>
          </cell>
          <cell r="S36">
            <v>1</v>
          </cell>
          <cell r="T36">
            <v>1</v>
          </cell>
          <cell r="U36">
            <v>1</v>
          </cell>
          <cell r="V36">
            <v>1</v>
          </cell>
          <cell r="W36">
            <v>1</v>
          </cell>
          <cell r="X36">
            <v>1</v>
          </cell>
          <cell r="Y36">
            <v>1</v>
          </cell>
          <cell r="Z36">
            <v>1</v>
          </cell>
          <cell r="AA36">
            <v>1</v>
          </cell>
          <cell r="AB36">
            <v>1</v>
          </cell>
          <cell r="AC36">
            <v>1</v>
          </cell>
          <cell r="AD36">
            <v>1</v>
          </cell>
          <cell r="AE36">
            <v>1</v>
          </cell>
          <cell r="AF36">
            <v>1</v>
          </cell>
          <cell r="AG36">
            <v>1</v>
          </cell>
          <cell r="AH36">
            <v>1</v>
          </cell>
          <cell r="AI36">
            <v>1</v>
          </cell>
          <cell r="AJ36">
            <v>1</v>
          </cell>
          <cell r="AK36">
            <v>1</v>
          </cell>
          <cell r="AL36">
            <v>1</v>
          </cell>
        </row>
        <row r="37">
          <cell r="G37" t="str">
            <v>I&amp;M MI</v>
          </cell>
          <cell r="I37">
            <v>0.25</v>
          </cell>
          <cell r="J37">
            <v>0.5</v>
          </cell>
          <cell r="K37">
            <v>0.75</v>
          </cell>
          <cell r="L37">
            <v>1</v>
          </cell>
          <cell r="M37">
            <v>1</v>
          </cell>
          <cell r="N37">
            <v>1</v>
          </cell>
          <cell r="O37">
            <v>1</v>
          </cell>
          <cell r="P37">
            <v>1</v>
          </cell>
          <cell r="Q37">
            <v>1</v>
          </cell>
          <cell r="R37">
            <v>1</v>
          </cell>
          <cell r="S37">
            <v>1</v>
          </cell>
          <cell r="T37">
            <v>1</v>
          </cell>
          <cell r="U37">
            <v>1</v>
          </cell>
          <cell r="V37">
            <v>1</v>
          </cell>
          <cell r="W37">
            <v>1</v>
          </cell>
          <cell r="X37">
            <v>1</v>
          </cell>
          <cell r="Y37">
            <v>1</v>
          </cell>
          <cell r="Z37">
            <v>1</v>
          </cell>
          <cell r="AA37">
            <v>1</v>
          </cell>
          <cell r="AB37">
            <v>1</v>
          </cell>
          <cell r="AC37">
            <v>1</v>
          </cell>
          <cell r="AD37">
            <v>1</v>
          </cell>
          <cell r="AE37">
            <v>1</v>
          </cell>
          <cell r="AF37">
            <v>1</v>
          </cell>
          <cell r="AG37">
            <v>1</v>
          </cell>
          <cell r="AH37">
            <v>1</v>
          </cell>
          <cell r="AI37">
            <v>1</v>
          </cell>
          <cell r="AJ37">
            <v>1</v>
          </cell>
          <cell r="AK37">
            <v>1</v>
          </cell>
          <cell r="AL37">
            <v>1</v>
          </cell>
        </row>
        <row r="38">
          <cell r="G38" t="str">
            <v>KYP Co</v>
          </cell>
          <cell r="I38">
            <v>0.25</v>
          </cell>
          <cell r="J38">
            <v>0.5</v>
          </cell>
          <cell r="K38">
            <v>0.75</v>
          </cell>
          <cell r="L38">
            <v>1</v>
          </cell>
          <cell r="M38">
            <v>1</v>
          </cell>
          <cell r="N38">
            <v>1</v>
          </cell>
          <cell r="O38">
            <v>1</v>
          </cell>
          <cell r="P38">
            <v>1</v>
          </cell>
          <cell r="Q38">
            <v>1</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row>
        <row r="39">
          <cell r="G39" t="str">
            <v>KGP Co</v>
          </cell>
          <cell r="I39">
            <v>0.25</v>
          </cell>
          <cell r="J39">
            <v>0.5</v>
          </cell>
          <cell r="K39">
            <v>0.75</v>
          </cell>
          <cell r="L39">
            <v>1</v>
          </cell>
          <cell r="M39">
            <v>1</v>
          </cell>
          <cell r="N39">
            <v>1</v>
          </cell>
          <cell r="O39">
            <v>1</v>
          </cell>
          <cell r="P39">
            <v>1</v>
          </cell>
          <cell r="Q39">
            <v>1</v>
          </cell>
          <cell r="R39">
            <v>1</v>
          </cell>
          <cell r="S39">
            <v>1</v>
          </cell>
          <cell r="T39">
            <v>1</v>
          </cell>
          <cell r="U39">
            <v>1</v>
          </cell>
          <cell r="V39">
            <v>1</v>
          </cell>
          <cell r="W39">
            <v>1</v>
          </cell>
          <cell r="X39">
            <v>1</v>
          </cell>
          <cell r="Y39">
            <v>1</v>
          </cell>
          <cell r="Z39">
            <v>1</v>
          </cell>
          <cell r="AA39">
            <v>1</v>
          </cell>
          <cell r="AB39">
            <v>1</v>
          </cell>
          <cell r="AC39">
            <v>1</v>
          </cell>
          <cell r="AD39">
            <v>1</v>
          </cell>
          <cell r="AE39">
            <v>1</v>
          </cell>
          <cell r="AF39">
            <v>1</v>
          </cell>
          <cell r="AG39">
            <v>1</v>
          </cell>
          <cell r="AH39">
            <v>1</v>
          </cell>
          <cell r="AI39">
            <v>1</v>
          </cell>
          <cell r="AJ39">
            <v>1</v>
          </cell>
          <cell r="AK39">
            <v>1</v>
          </cell>
          <cell r="AL39">
            <v>1</v>
          </cell>
        </row>
        <row r="40">
          <cell r="G40" t="str">
            <v>PSO</v>
          </cell>
          <cell r="I40">
            <v>0.25</v>
          </cell>
          <cell r="J40">
            <v>0.5</v>
          </cell>
          <cell r="K40">
            <v>0.75</v>
          </cell>
          <cell r="L40">
            <v>1</v>
          </cell>
          <cell r="M40">
            <v>1</v>
          </cell>
          <cell r="N40">
            <v>1</v>
          </cell>
          <cell r="O40">
            <v>1</v>
          </cell>
          <cell r="P40">
            <v>1</v>
          </cell>
          <cell r="Q40">
            <v>1</v>
          </cell>
          <cell r="R40">
            <v>1</v>
          </cell>
          <cell r="S40">
            <v>1</v>
          </cell>
          <cell r="T40">
            <v>1</v>
          </cell>
          <cell r="U40">
            <v>1</v>
          </cell>
          <cell r="V40">
            <v>1</v>
          </cell>
          <cell r="W40">
            <v>1</v>
          </cell>
          <cell r="X40">
            <v>1</v>
          </cell>
          <cell r="Y40">
            <v>1</v>
          </cell>
          <cell r="Z40">
            <v>1</v>
          </cell>
          <cell r="AA40">
            <v>1</v>
          </cell>
          <cell r="AB40">
            <v>1</v>
          </cell>
          <cell r="AC40">
            <v>1</v>
          </cell>
          <cell r="AD40">
            <v>1</v>
          </cell>
          <cell r="AE40">
            <v>1</v>
          </cell>
          <cell r="AF40">
            <v>1</v>
          </cell>
          <cell r="AG40">
            <v>1</v>
          </cell>
          <cell r="AH40">
            <v>1</v>
          </cell>
          <cell r="AI40">
            <v>1</v>
          </cell>
          <cell r="AJ40">
            <v>1</v>
          </cell>
          <cell r="AK40">
            <v>1</v>
          </cell>
          <cell r="AL40">
            <v>1</v>
          </cell>
        </row>
        <row r="41">
          <cell r="G41" t="str">
            <v>SWEP Co AR</v>
          </cell>
          <cell r="I41">
            <v>0.25</v>
          </cell>
          <cell r="J41">
            <v>0.5</v>
          </cell>
          <cell r="K41">
            <v>0.75</v>
          </cell>
          <cell r="L41">
            <v>1</v>
          </cell>
          <cell r="M41">
            <v>1</v>
          </cell>
          <cell r="N41">
            <v>1</v>
          </cell>
          <cell r="O41">
            <v>1</v>
          </cell>
          <cell r="P41">
            <v>1</v>
          </cell>
          <cell r="Q41">
            <v>1</v>
          </cell>
          <cell r="R41">
            <v>1</v>
          </cell>
          <cell r="S41">
            <v>1</v>
          </cell>
          <cell r="T41">
            <v>1</v>
          </cell>
          <cell r="U41">
            <v>1</v>
          </cell>
          <cell r="V41">
            <v>1</v>
          </cell>
          <cell r="W41">
            <v>1</v>
          </cell>
          <cell r="X41">
            <v>1</v>
          </cell>
          <cell r="Y41">
            <v>1</v>
          </cell>
          <cell r="Z41">
            <v>1</v>
          </cell>
          <cell r="AA41">
            <v>1</v>
          </cell>
          <cell r="AB41">
            <v>1</v>
          </cell>
          <cell r="AC41">
            <v>1</v>
          </cell>
          <cell r="AD41">
            <v>1</v>
          </cell>
          <cell r="AE41">
            <v>1</v>
          </cell>
          <cell r="AF41">
            <v>1</v>
          </cell>
          <cell r="AG41">
            <v>1</v>
          </cell>
          <cell r="AH41">
            <v>1</v>
          </cell>
          <cell r="AI41">
            <v>1</v>
          </cell>
          <cell r="AJ41">
            <v>1</v>
          </cell>
          <cell r="AK41">
            <v>1</v>
          </cell>
          <cell r="AL41">
            <v>1</v>
          </cell>
        </row>
        <row r="42">
          <cell r="G42" t="str">
            <v>SWEP Co LA</v>
          </cell>
          <cell r="I42">
            <v>0.25</v>
          </cell>
          <cell r="J42">
            <v>0.5</v>
          </cell>
          <cell r="K42">
            <v>0.75</v>
          </cell>
          <cell r="L42">
            <v>1</v>
          </cell>
          <cell r="M42">
            <v>1</v>
          </cell>
          <cell r="N42">
            <v>1</v>
          </cell>
          <cell r="O42">
            <v>1</v>
          </cell>
          <cell r="P42">
            <v>1</v>
          </cell>
          <cell r="Q42">
            <v>1</v>
          </cell>
          <cell r="R42">
            <v>1</v>
          </cell>
          <cell r="S42">
            <v>1</v>
          </cell>
          <cell r="T42">
            <v>1</v>
          </cell>
          <cell r="U42">
            <v>1</v>
          </cell>
          <cell r="V42">
            <v>1</v>
          </cell>
          <cell r="W42">
            <v>1</v>
          </cell>
          <cell r="X42">
            <v>1</v>
          </cell>
          <cell r="Y42">
            <v>1</v>
          </cell>
          <cell r="Z42">
            <v>1</v>
          </cell>
          <cell r="AA42">
            <v>1</v>
          </cell>
          <cell r="AB42">
            <v>1</v>
          </cell>
          <cell r="AC42">
            <v>1</v>
          </cell>
          <cell r="AD42">
            <v>1</v>
          </cell>
          <cell r="AE42">
            <v>1</v>
          </cell>
          <cell r="AF42">
            <v>1</v>
          </cell>
          <cell r="AG42">
            <v>1</v>
          </cell>
          <cell r="AH42">
            <v>1</v>
          </cell>
          <cell r="AI42">
            <v>1</v>
          </cell>
          <cell r="AJ42">
            <v>1</v>
          </cell>
          <cell r="AK42">
            <v>1</v>
          </cell>
          <cell r="AL42">
            <v>1</v>
          </cell>
        </row>
        <row r="43">
          <cell r="G43" t="str">
            <v>SWEP Co TX</v>
          </cell>
          <cell r="I43">
            <v>0.25</v>
          </cell>
          <cell r="J43">
            <v>0.5</v>
          </cell>
          <cell r="K43">
            <v>0.75</v>
          </cell>
          <cell r="L43">
            <v>1</v>
          </cell>
          <cell r="M43">
            <v>1</v>
          </cell>
          <cell r="N43">
            <v>1</v>
          </cell>
          <cell r="O43">
            <v>1</v>
          </cell>
          <cell r="P43">
            <v>1</v>
          </cell>
          <cell r="Q43">
            <v>1</v>
          </cell>
          <cell r="R43">
            <v>1</v>
          </cell>
          <cell r="S43">
            <v>1</v>
          </cell>
          <cell r="T43">
            <v>1</v>
          </cell>
          <cell r="U43">
            <v>1</v>
          </cell>
          <cell r="V43">
            <v>1</v>
          </cell>
          <cell r="W43">
            <v>1</v>
          </cell>
          <cell r="X43">
            <v>1</v>
          </cell>
          <cell r="Y43">
            <v>1</v>
          </cell>
          <cell r="Z43">
            <v>1</v>
          </cell>
          <cell r="AA43">
            <v>1</v>
          </cell>
          <cell r="AB43">
            <v>1</v>
          </cell>
          <cell r="AC43">
            <v>1</v>
          </cell>
          <cell r="AD43">
            <v>1</v>
          </cell>
          <cell r="AE43">
            <v>1</v>
          </cell>
          <cell r="AF43">
            <v>1</v>
          </cell>
          <cell r="AG43">
            <v>1</v>
          </cell>
          <cell r="AH43">
            <v>1</v>
          </cell>
          <cell r="AI43">
            <v>1</v>
          </cell>
          <cell r="AJ43">
            <v>1</v>
          </cell>
          <cell r="AK43">
            <v>1</v>
          </cell>
          <cell r="AL43">
            <v>1</v>
          </cell>
        </row>
        <row r="44">
          <cell r="G44" t="str">
            <v>TCC</v>
          </cell>
          <cell r="I44">
            <v>0.25</v>
          </cell>
          <cell r="J44">
            <v>0.5</v>
          </cell>
          <cell r="K44">
            <v>0.75</v>
          </cell>
          <cell r="L44">
            <v>1</v>
          </cell>
          <cell r="M44">
            <v>1</v>
          </cell>
          <cell r="N44">
            <v>1</v>
          </cell>
          <cell r="O44">
            <v>1</v>
          </cell>
          <cell r="P44">
            <v>1</v>
          </cell>
          <cell r="Q44">
            <v>1</v>
          </cell>
          <cell r="R44">
            <v>1</v>
          </cell>
          <cell r="S44">
            <v>1</v>
          </cell>
          <cell r="T44">
            <v>1</v>
          </cell>
          <cell r="U44">
            <v>1</v>
          </cell>
          <cell r="V44">
            <v>1</v>
          </cell>
          <cell r="W44">
            <v>1</v>
          </cell>
          <cell r="X44">
            <v>1</v>
          </cell>
          <cell r="Y44">
            <v>1</v>
          </cell>
          <cell r="Z44">
            <v>1</v>
          </cell>
          <cell r="AA44">
            <v>1</v>
          </cell>
          <cell r="AB44">
            <v>1</v>
          </cell>
          <cell r="AC44">
            <v>1</v>
          </cell>
          <cell r="AD44">
            <v>1</v>
          </cell>
          <cell r="AE44">
            <v>1</v>
          </cell>
          <cell r="AF44">
            <v>1</v>
          </cell>
          <cell r="AG44">
            <v>1</v>
          </cell>
          <cell r="AH44">
            <v>1</v>
          </cell>
          <cell r="AI44">
            <v>1</v>
          </cell>
          <cell r="AJ44">
            <v>1</v>
          </cell>
          <cell r="AK44">
            <v>1</v>
          </cell>
          <cell r="AL44">
            <v>1</v>
          </cell>
        </row>
        <row r="45">
          <cell r="G45" t="str">
            <v>TNC</v>
          </cell>
          <cell r="I45">
            <v>0.25</v>
          </cell>
          <cell r="J45">
            <v>0.5</v>
          </cell>
          <cell r="K45">
            <v>0.75</v>
          </cell>
          <cell r="L45">
            <v>1</v>
          </cell>
          <cell r="M45">
            <v>1</v>
          </cell>
          <cell r="N45">
            <v>1</v>
          </cell>
          <cell r="O45">
            <v>1</v>
          </cell>
          <cell r="P45">
            <v>1</v>
          </cell>
          <cell r="Q45">
            <v>1</v>
          </cell>
          <cell r="R45">
            <v>1</v>
          </cell>
          <cell r="S45">
            <v>1</v>
          </cell>
          <cell r="T45">
            <v>1</v>
          </cell>
          <cell r="U45">
            <v>1</v>
          </cell>
          <cell r="V45">
            <v>1</v>
          </cell>
          <cell r="W45">
            <v>1</v>
          </cell>
          <cell r="X45">
            <v>1</v>
          </cell>
          <cell r="Y45">
            <v>1</v>
          </cell>
          <cell r="Z45">
            <v>1</v>
          </cell>
          <cell r="AA45">
            <v>1</v>
          </cell>
          <cell r="AB45">
            <v>1</v>
          </cell>
          <cell r="AC45">
            <v>1</v>
          </cell>
          <cell r="AD45">
            <v>1</v>
          </cell>
          <cell r="AE45">
            <v>1</v>
          </cell>
          <cell r="AF45">
            <v>1</v>
          </cell>
          <cell r="AG45">
            <v>1</v>
          </cell>
          <cell r="AH45">
            <v>1</v>
          </cell>
          <cell r="AI45">
            <v>1</v>
          </cell>
          <cell r="AJ45">
            <v>1</v>
          </cell>
          <cell r="AK45">
            <v>1</v>
          </cell>
          <cell r="AL45">
            <v>1</v>
          </cell>
        </row>
        <row r="46">
          <cell r="G46" t="str">
            <v>Table name: Table.Deploy_Sched</v>
          </cell>
        </row>
      </sheetData>
      <sheetData sheetId="9" refreshError="1">
        <row r="6">
          <cell r="D6" t="str">
            <v>LOOKUP</v>
          </cell>
          <cell r="E6">
            <v>1</v>
          </cell>
          <cell r="F6">
            <v>2</v>
          </cell>
          <cell r="G6">
            <v>3</v>
          </cell>
          <cell r="H6">
            <v>4</v>
          </cell>
          <cell r="I6">
            <v>5</v>
          </cell>
          <cell r="J6">
            <v>6</v>
          </cell>
          <cell r="K6">
            <v>7</v>
          </cell>
          <cell r="L6">
            <v>8</v>
          </cell>
          <cell r="M6">
            <v>9</v>
          </cell>
          <cell r="N6">
            <v>10</v>
          </cell>
          <cell r="O6">
            <v>11</v>
          </cell>
          <cell r="P6">
            <v>12</v>
          </cell>
          <cell r="Q6">
            <v>13</v>
          </cell>
          <cell r="R6">
            <v>14</v>
          </cell>
          <cell r="S6">
            <v>15</v>
          </cell>
          <cell r="T6">
            <v>16</v>
          </cell>
          <cell r="U6">
            <v>17</v>
          </cell>
          <cell r="V6">
            <v>18</v>
          </cell>
          <cell r="W6">
            <v>19</v>
          </cell>
          <cell r="X6">
            <v>20</v>
          </cell>
          <cell r="Y6">
            <v>21</v>
          </cell>
          <cell r="Z6">
            <v>22</v>
          </cell>
          <cell r="AA6">
            <v>23</v>
          </cell>
          <cell r="AB6">
            <v>24</v>
          </cell>
          <cell r="AC6">
            <v>25</v>
          </cell>
          <cell r="AD6">
            <v>26</v>
          </cell>
          <cell r="AE6">
            <v>27</v>
          </cell>
          <cell r="AF6">
            <v>28</v>
          </cell>
          <cell r="AG6">
            <v>29</v>
          </cell>
          <cell r="AH6">
            <v>30</v>
          </cell>
        </row>
        <row r="8">
          <cell r="D8" t="str">
            <v>APCo VA/Urban</v>
          </cell>
          <cell r="E8">
            <v>250</v>
          </cell>
          <cell r="F8">
            <v>255</v>
          </cell>
          <cell r="G8">
            <v>260</v>
          </cell>
          <cell r="H8">
            <v>265</v>
          </cell>
          <cell r="I8">
            <v>270</v>
          </cell>
          <cell r="J8">
            <v>275.00000000000006</v>
          </cell>
          <cell r="K8">
            <v>280.00000000000006</v>
          </cell>
          <cell r="L8">
            <v>285.00000000000006</v>
          </cell>
          <cell r="M8">
            <v>289.99999999999994</v>
          </cell>
          <cell r="N8">
            <v>295</v>
          </cell>
          <cell r="O8">
            <v>300</v>
          </cell>
          <cell r="P8">
            <v>305</v>
          </cell>
          <cell r="Q8">
            <v>310</v>
          </cell>
          <cell r="R8">
            <v>315</v>
          </cell>
          <cell r="S8">
            <v>320</v>
          </cell>
          <cell r="T8">
            <v>325</v>
          </cell>
          <cell r="U8">
            <v>330</v>
          </cell>
          <cell r="V8">
            <v>335</v>
          </cell>
          <cell r="W8">
            <v>340</v>
          </cell>
          <cell r="X8">
            <v>345</v>
          </cell>
          <cell r="Y8">
            <v>350</v>
          </cell>
          <cell r="Z8">
            <v>355</v>
          </cell>
          <cell r="AA8">
            <v>360</v>
          </cell>
          <cell r="AB8">
            <v>365</v>
          </cell>
          <cell r="AC8">
            <v>370</v>
          </cell>
          <cell r="AD8">
            <v>375</v>
          </cell>
          <cell r="AE8">
            <v>380</v>
          </cell>
          <cell r="AF8">
            <v>385</v>
          </cell>
          <cell r="AG8">
            <v>390</v>
          </cell>
          <cell r="AH8">
            <v>395</v>
          </cell>
        </row>
        <row r="9">
          <cell r="D9" t="str">
            <v>APCo VA/Large Rural</v>
          </cell>
          <cell r="E9">
            <v>250</v>
          </cell>
          <cell r="F9">
            <v>255</v>
          </cell>
          <cell r="G9">
            <v>260</v>
          </cell>
          <cell r="H9">
            <v>265</v>
          </cell>
          <cell r="I9">
            <v>270</v>
          </cell>
          <cell r="J9">
            <v>275.00000000000006</v>
          </cell>
          <cell r="K9">
            <v>280.00000000000006</v>
          </cell>
          <cell r="L9">
            <v>285.00000000000006</v>
          </cell>
          <cell r="M9">
            <v>289.99999999999994</v>
          </cell>
          <cell r="N9">
            <v>295</v>
          </cell>
          <cell r="O9">
            <v>300</v>
          </cell>
          <cell r="P9">
            <v>305</v>
          </cell>
          <cell r="Q9">
            <v>310</v>
          </cell>
          <cell r="R9">
            <v>315</v>
          </cell>
          <cell r="S9">
            <v>320</v>
          </cell>
          <cell r="T9">
            <v>325</v>
          </cell>
          <cell r="U9">
            <v>330</v>
          </cell>
          <cell r="V9">
            <v>335</v>
          </cell>
          <cell r="W9">
            <v>340</v>
          </cell>
          <cell r="X9">
            <v>345</v>
          </cell>
          <cell r="Y9">
            <v>350</v>
          </cell>
          <cell r="Z9">
            <v>355</v>
          </cell>
          <cell r="AA9">
            <v>360</v>
          </cell>
          <cell r="AB9">
            <v>365</v>
          </cell>
          <cell r="AC9">
            <v>370</v>
          </cell>
          <cell r="AD9">
            <v>375</v>
          </cell>
          <cell r="AE9">
            <v>380</v>
          </cell>
          <cell r="AF9">
            <v>385</v>
          </cell>
          <cell r="AG9">
            <v>390</v>
          </cell>
          <cell r="AH9">
            <v>395</v>
          </cell>
        </row>
        <row r="10">
          <cell r="D10" t="str">
            <v>APCo VA/Medium Rural</v>
          </cell>
          <cell r="E10">
            <v>250</v>
          </cell>
          <cell r="F10">
            <v>255</v>
          </cell>
          <cell r="G10">
            <v>260</v>
          </cell>
          <cell r="H10">
            <v>265</v>
          </cell>
          <cell r="I10">
            <v>270</v>
          </cell>
          <cell r="J10">
            <v>275.00000000000006</v>
          </cell>
          <cell r="K10">
            <v>280.00000000000006</v>
          </cell>
          <cell r="L10">
            <v>285.00000000000006</v>
          </cell>
          <cell r="M10">
            <v>289.99999999999994</v>
          </cell>
          <cell r="N10">
            <v>295</v>
          </cell>
          <cell r="O10">
            <v>300</v>
          </cell>
          <cell r="P10">
            <v>305</v>
          </cell>
          <cell r="Q10">
            <v>310</v>
          </cell>
          <cell r="R10">
            <v>315</v>
          </cell>
          <cell r="S10">
            <v>320</v>
          </cell>
          <cell r="T10">
            <v>325</v>
          </cell>
          <cell r="U10">
            <v>330</v>
          </cell>
          <cell r="V10">
            <v>335</v>
          </cell>
          <cell r="W10">
            <v>340</v>
          </cell>
          <cell r="X10">
            <v>345</v>
          </cell>
          <cell r="Y10">
            <v>350</v>
          </cell>
          <cell r="Z10">
            <v>355</v>
          </cell>
          <cell r="AA10">
            <v>360</v>
          </cell>
          <cell r="AB10">
            <v>365</v>
          </cell>
          <cell r="AC10">
            <v>370</v>
          </cell>
          <cell r="AD10">
            <v>375</v>
          </cell>
          <cell r="AE10">
            <v>380</v>
          </cell>
          <cell r="AF10">
            <v>385</v>
          </cell>
          <cell r="AG10">
            <v>390</v>
          </cell>
          <cell r="AH10">
            <v>395</v>
          </cell>
        </row>
        <row r="11">
          <cell r="D11" t="str">
            <v>APCo WV/Urban</v>
          </cell>
          <cell r="E11">
            <v>250</v>
          </cell>
          <cell r="F11">
            <v>255</v>
          </cell>
          <cell r="G11">
            <v>260</v>
          </cell>
          <cell r="H11">
            <v>265</v>
          </cell>
          <cell r="I11">
            <v>270</v>
          </cell>
          <cell r="J11">
            <v>275.00000000000006</v>
          </cell>
          <cell r="K11">
            <v>280.00000000000006</v>
          </cell>
          <cell r="L11">
            <v>285.00000000000006</v>
          </cell>
          <cell r="M11">
            <v>289.99999999999994</v>
          </cell>
          <cell r="N11">
            <v>295</v>
          </cell>
          <cell r="O11">
            <v>300</v>
          </cell>
          <cell r="P11">
            <v>305</v>
          </cell>
          <cell r="Q11">
            <v>310</v>
          </cell>
          <cell r="R11">
            <v>315</v>
          </cell>
          <cell r="S11">
            <v>320</v>
          </cell>
          <cell r="T11">
            <v>325</v>
          </cell>
          <cell r="U11">
            <v>330</v>
          </cell>
          <cell r="V11">
            <v>335</v>
          </cell>
          <cell r="W11">
            <v>340</v>
          </cell>
          <cell r="X11">
            <v>345</v>
          </cell>
          <cell r="Y11">
            <v>350</v>
          </cell>
          <cell r="Z11">
            <v>355</v>
          </cell>
          <cell r="AA11">
            <v>360</v>
          </cell>
          <cell r="AB11">
            <v>365</v>
          </cell>
          <cell r="AC11">
            <v>370</v>
          </cell>
          <cell r="AD11">
            <v>375</v>
          </cell>
          <cell r="AE11">
            <v>380</v>
          </cell>
          <cell r="AF11">
            <v>385</v>
          </cell>
          <cell r="AG11">
            <v>390</v>
          </cell>
          <cell r="AH11">
            <v>395</v>
          </cell>
        </row>
        <row r="12">
          <cell r="D12" t="str">
            <v>APCo WV/Large Rural</v>
          </cell>
          <cell r="E12">
            <v>250</v>
          </cell>
          <cell r="F12">
            <v>255</v>
          </cell>
          <cell r="G12">
            <v>260</v>
          </cell>
          <cell r="H12">
            <v>265</v>
          </cell>
          <cell r="I12">
            <v>270</v>
          </cell>
          <cell r="J12">
            <v>275.00000000000006</v>
          </cell>
          <cell r="K12">
            <v>280.00000000000006</v>
          </cell>
          <cell r="L12">
            <v>285.00000000000006</v>
          </cell>
          <cell r="M12">
            <v>289.99999999999994</v>
          </cell>
          <cell r="N12">
            <v>295</v>
          </cell>
          <cell r="O12">
            <v>300</v>
          </cell>
          <cell r="P12">
            <v>305</v>
          </cell>
          <cell r="Q12">
            <v>310</v>
          </cell>
          <cell r="R12">
            <v>315</v>
          </cell>
          <cell r="S12">
            <v>320</v>
          </cell>
          <cell r="T12">
            <v>325</v>
          </cell>
          <cell r="U12">
            <v>330</v>
          </cell>
          <cell r="V12">
            <v>335</v>
          </cell>
          <cell r="W12">
            <v>340</v>
          </cell>
          <cell r="X12">
            <v>345</v>
          </cell>
          <cell r="Y12">
            <v>350</v>
          </cell>
          <cell r="Z12">
            <v>355</v>
          </cell>
          <cell r="AA12">
            <v>360</v>
          </cell>
          <cell r="AB12">
            <v>365</v>
          </cell>
          <cell r="AC12">
            <v>370</v>
          </cell>
          <cell r="AD12">
            <v>375</v>
          </cell>
          <cell r="AE12">
            <v>380</v>
          </cell>
          <cell r="AF12">
            <v>385</v>
          </cell>
          <cell r="AG12">
            <v>390</v>
          </cell>
          <cell r="AH12">
            <v>395</v>
          </cell>
        </row>
        <row r="13">
          <cell r="D13" t="str">
            <v>APCo WV/Medium Rural</v>
          </cell>
          <cell r="E13">
            <v>250</v>
          </cell>
          <cell r="F13">
            <v>255</v>
          </cell>
          <cell r="G13">
            <v>260</v>
          </cell>
          <cell r="H13">
            <v>265</v>
          </cell>
          <cell r="I13">
            <v>270</v>
          </cell>
          <cell r="J13">
            <v>275.00000000000006</v>
          </cell>
          <cell r="K13">
            <v>280.00000000000006</v>
          </cell>
          <cell r="L13">
            <v>285.00000000000006</v>
          </cell>
          <cell r="M13">
            <v>289.99999999999994</v>
          </cell>
          <cell r="N13">
            <v>295</v>
          </cell>
          <cell r="O13">
            <v>300</v>
          </cell>
          <cell r="P13">
            <v>305</v>
          </cell>
          <cell r="Q13">
            <v>310</v>
          </cell>
          <cell r="R13">
            <v>315</v>
          </cell>
          <cell r="S13">
            <v>320</v>
          </cell>
          <cell r="T13">
            <v>325</v>
          </cell>
          <cell r="U13">
            <v>330</v>
          </cell>
          <cell r="V13">
            <v>335</v>
          </cell>
          <cell r="W13">
            <v>340</v>
          </cell>
          <cell r="X13">
            <v>345</v>
          </cell>
          <cell r="Y13">
            <v>350</v>
          </cell>
          <cell r="Z13">
            <v>355</v>
          </cell>
          <cell r="AA13">
            <v>360</v>
          </cell>
          <cell r="AB13">
            <v>365</v>
          </cell>
          <cell r="AC13">
            <v>370</v>
          </cell>
          <cell r="AD13">
            <v>375</v>
          </cell>
          <cell r="AE13">
            <v>380</v>
          </cell>
          <cell r="AF13">
            <v>385</v>
          </cell>
          <cell r="AG13">
            <v>390</v>
          </cell>
          <cell r="AH13">
            <v>395</v>
          </cell>
        </row>
        <row r="14">
          <cell r="D14" t="str">
            <v>WPCo/Urban</v>
          </cell>
          <cell r="E14">
            <v>250</v>
          </cell>
          <cell r="F14">
            <v>255</v>
          </cell>
          <cell r="G14">
            <v>260</v>
          </cell>
          <cell r="H14">
            <v>265</v>
          </cell>
          <cell r="I14">
            <v>270</v>
          </cell>
          <cell r="J14">
            <v>275.00000000000006</v>
          </cell>
          <cell r="K14">
            <v>280.00000000000006</v>
          </cell>
          <cell r="L14">
            <v>285.00000000000006</v>
          </cell>
          <cell r="M14">
            <v>289.99999999999994</v>
          </cell>
          <cell r="N14">
            <v>295</v>
          </cell>
          <cell r="O14">
            <v>300</v>
          </cell>
          <cell r="P14">
            <v>305</v>
          </cell>
          <cell r="Q14">
            <v>310</v>
          </cell>
          <cell r="R14">
            <v>315</v>
          </cell>
          <cell r="S14">
            <v>320</v>
          </cell>
          <cell r="T14">
            <v>325</v>
          </cell>
          <cell r="U14">
            <v>330</v>
          </cell>
          <cell r="V14">
            <v>335</v>
          </cell>
          <cell r="W14">
            <v>340</v>
          </cell>
          <cell r="X14">
            <v>345</v>
          </cell>
          <cell r="Y14">
            <v>350</v>
          </cell>
          <cell r="Z14">
            <v>355</v>
          </cell>
          <cell r="AA14">
            <v>360</v>
          </cell>
          <cell r="AB14">
            <v>365</v>
          </cell>
          <cell r="AC14">
            <v>370</v>
          </cell>
          <cell r="AD14">
            <v>375</v>
          </cell>
          <cell r="AE14">
            <v>380</v>
          </cell>
          <cell r="AF14">
            <v>385</v>
          </cell>
          <cell r="AG14">
            <v>390</v>
          </cell>
          <cell r="AH14">
            <v>395</v>
          </cell>
        </row>
        <row r="15">
          <cell r="D15" t="str">
            <v>WPCo/Large Rural</v>
          </cell>
          <cell r="E15">
            <v>250</v>
          </cell>
          <cell r="F15">
            <v>255</v>
          </cell>
          <cell r="G15">
            <v>260</v>
          </cell>
          <cell r="H15">
            <v>265</v>
          </cell>
          <cell r="I15">
            <v>270</v>
          </cell>
          <cell r="J15">
            <v>275.00000000000006</v>
          </cell>
          <cell r="K15">
            <v>280.00000000000006</v>
          </cell>
          <cell r="L15">
            <v>285.00000000000006</v>
          </cell>
          <cell r="M15">
            <v>289.99999999999994</v>
          </cell>
          <cell r="N15">
            <v>295</v>
          </cell>
          <cell r="O15">
            <v>300</v>
          </cell>
          <cell r="P15">
            <v>305</v>
          </cell>
          <cell r="Q15">
            <v>310</v>
          </cell>
          <cell r="R15">
            <v>315</v>
          </cell>
          <cell r="S15">
            <v>320</v>
          </cell>
          <cell r="T15">
            <v>325</v>
          </cell>
          <cell r="U15">
            <v>330</v>
          </cell>
          <cell r="V15">
            <v>335</v>
          </cell>
          <cell r="W15">
            <v>340</v>
          </cell>
          <cell r="X15">
            <v>345</v>
          </cell>
          <cell r="Y15">
            <v>350</v>
          </cell>
          <cell r="Z15">
            <v>355</v>
          </cell>
          <cell r="AA15">
            <v>360</v>
          </cell>
          <cell r="AB15">
            <v>365</v>
          </cell>
          <cell r="AC15">
            <v>370</v>
          </cell>
          <cell r="AD15">
            <v>375</v>
          </cell>
          <cell r="AE15">
            <v>380</v>
          </cell>
          <cell r="AF15">
            <v>385</v>
          </cell>
          <cell r="AG15">
            <v>390</v>
          </cell>
          <cell r="AH15">
            <v>395</v>
          </cell>
        </row>
        <row r="16">
          <cell r="D16" t="str">
            <v>WPCo/Medium Rural</v>
          </cell>
          <cell r="E16">
            <v>250</v>
          </cell>
          <cell r="F16">
            <v>255</v>
          </cell>
          <cell r="G16">
            <v>260</v>
          </cell>
          <cell r="H16">
            <v>265</v>
          </cell>
          <cell r="I16">
            <v>270</v>
          </cell>
          <cell r="J16">
            <v>275.00000000000006</v>
          </cell>
          <cell r="K16">
            <v>280.00000000000006</v>
          </cell>
          <cell r="L16">
            <v>285.00000000000006</v>
          </cell>
          <cell r="M16">
            <v>289.99999999999994</v>
          </cell>
          <cell r="N16">
            <v>295</v>
          </cell>
          <cell r="O16">
            <v>300</v>
          </cell>
          <cell r="P16">
            <v>305</v>
          </cell>
          <cell r="Q16">
            <v>310</v>
          </cell>
          <cell r="R16">
            <v>315</v>
          </cell>
          <cell r="S16">
            <v>320</v>
          </cell>
          <cell r="T16">
            <v>325</v>
          </cell>
          <cell r="U16">
            <v>330</v>
          </cell>
          <cell r="V16">
            <v>335</v>
          </cell>
          <cell r="W16">
            <v>340</v>
          </cell>
          <cell r="X16">
            <v>345</v>
          </cell>
          <cell r="Y16">
            <v>350</v>
          </cell>
          <cell r="Z16">
            <v>355</v>
          </cell>
          <cell r="AA16">
            <v>360</v>
          </cell>
          <cell r="AB16">
            <v>365</v>
          </cell>
          <cell r="AC16">
            <v>370</v>
          </cell>
          <cell r="AD16">
            <v>375</v>
          </cell>
          <cell r="AE16">
            <v>380</v>
          </cell>
          <cell r="AF16">
            <v>385</v>
          </cell>
          <cell r="AG16">
            <v>390</v>
          </cell>
          <cell r="AH16">
            <v>395</v>
          </cell>
        </row>
        <row r="17">
          <cell r="D17" t="str">
            <v>CSP/Urban</v>
          </cell>
          <cell r="E17">
            <v>250</v>
          </cell>
          <cell r="F17">
            <v>255</v>
          </cell>
          <cell r="G17">
            <v>260</v>
          </cell>
          <cell r="H17">
            <v>265</v>
          </cell>
          <cell r="I17">
            <v>270</v>
          </cell>
          <cell r="J17">
            <v>275.00000000000006</v>
          </cell>
          <cell r="K17">
            <v>280.00000000000006</v>
          </cell>
          <cell r="L17">
            <v>285.00000000000006</v>
          </cell>
          <cell r="M17">
            <v>289.99999999999994</v>
          </cell>
          <cell r="N17">
            <v>295</v>
          </cell>
          <cell r="O17">
            <v>300</v>
          </cell>
          <cell r="P17">
            <v>305</v>
          </cell>
          <cell r="Q17">
            <v>310</v>
          </cell>
          <cell r="R17">
            <v>315</v>
          </cell>
          <cell r="S17">
            <v>320</v>
          </cell>
          <cell r="T17">
            <v>325</v>
          </cell>
          <cell r="U17">
            <v>330</v>
          </cell>
          <cell r="V17">
            <v>335</v>
          </cell>
          <cell r="W17">
            <v>340</v>
          </cell>
          <cell r="X17">
            <v>345</v>
          </cell>
          <cell r="Y17">
            <v>350</v>
          </cell>
          <cell r="Z17">
            <v>355</v>
          </cell>
          <cell r="AA17">
            <v>360</v>
          </cell>
          <cell r="AB17">
            <v>365</v>
          </cell>
          <cell r="AC17">
            <v>370</v>
          </cell>
          <cell r="AD17">
            <v>375</v>
          </cell>
          <cell r="AE17">
            <v>380</v>
          </cell>
          <cell r="AF17">
            <v>385</v>
          </cell>
          <cell r="AG17">
            <v>390</v>
          </cell>
          <cell r="AH17">
            <v>395</v>
          </cell>
        </row>
        <row r="18">
          <cell r="D18" t="str">
            <v>CSP/Large Rural</v>
          </cell>
          <cell r="E18">
            <v>250</v>
          </cell>
          <cell r="F18">
            <v>255</v>
          </cell>
          <cell r="G18">
            <v>260</v>
          </cell>
          <cell r="H18">
            <v>265</v>
          </cell>
          <cell r="I18">
            <v>270</v>
          </cell>
          <cell r="J18">
            <v>275.00000000000006</v>
          </cell>
          <cell r="K18">
            <v>280.00000000000006</v>
          </cell>
          <cell r="L18">
            <v>285.00000000000006</v>
          </cell>
          <cell r="M18">
            <v>289.99999999999994</v>
          </cell>
          <cell r="N18">
            <v>295</v>
          </cell>
          <cell r="O18">
            <v>300</v>
          </cell>
          <cell r="P18">
            <v>305</v>
          </cell>
          <cell r="Q18">
            <v>310</v>
          </cell>
          <cell r="R18">
            <v>315</v>
          </cell>
          <cell r="S18">
            <v>320</v>
          </cell>
          <cell r="T18">
            <v>325</v>
          </cell>
          <cell r="U18">
            <v>330</v>
          </cell>
          <cell r="V18">
            <v>335</v>
          </cell>
          <cell r="W18">
            <v>340</v>
          </cell>
          <cell r="X18">
            <v>345</v>
          </cell>
          <cell r="Y18">
            <v>350</v>
          </cell>
          <cell r="Z18">
            <v>355</v>
          </cell>
          <cell r="AA18">
            <v>360</v>
          </cell>
          <cell r="AB18">
            <v>365</v>
          </cell>
          <cell r="AC18">
            <v>370</v>
          </cell>
          <cell r="AD18">
            <v>375</v>
          </cell>
          <cell r="AE18">
            <v>380</v>
          </cell>
          <cell r="AF18">
            <v>385</v>
          </cell>
          <cell r="AG18">
            <v>390</v>
          </cell>
          <cell r="AH18">
            <v>395</v>
          </cell>
        </row>
        <row r="19">
          <cell r="D19" t="str">
            <v>CSP/Medium Rural</v>
          </cell>
          <cell r="E19">
            <v>250</v>
          </cell>
          <cell r="F19">
            <v>255</v>
          </cell>
          <cell r="G19">
            <v>260</v>
          </cell>
          <cell r="H19">
            <v>265</v>
          </cell>
          <cell r="I19">
            <v>270</v>
          </cell>
          <cell r="J19">
            <v>275.00000000000006</v>
          </cell>
          <cell r="K19">
            <v>280.00000000000006</v>
          </cell>
          <cell r="L19">
            <v>285.00000000000006</v>
          </cell>
          <cell r="M19">
            <v>289.99999999999994</v>
          </cell>
          <cell r="N19">
            <v>295</v>
          </cell>
          <cell r="O19">
            <v>300</v>
          </cell>
          <cell r="P19">
            <v>305</v>
          </cell>
          <cell r="Q19">
            <v>310</v>
          </cell>
          <cell r="R19">
            <v>315</v>
          </cell>
          <cell r="S19">
            <v>320</v>
          </cell>
          <cell r="T19">
            <v>325</v>
          </cell>
          <cell r="U19">
            <v>330</v>
          </cell>
          <cell r="V19">
            <v>335</v>
          </cell>
          <cell r="W19">
            <v>340</v>
          </cell>
          <cell r="X19">
            <v>345</v>
          </cell>
          <cell r="Y19">
            <v>350</v>
          </cell>
          <cell r="Z19">
            <v>355</v>
          </cell>
          <cell r="AA19">
            <v>360</v>
          </cell>
          <cell r="AB19">
            <v>365</v>
          </cell>
          <cell r="AC19">
            <v>370</v>
          </cell>
          <cell r="AD19">
            <v>375</v>
          </cell>
          <cell r="AE19">
            <v>380</v>
          </cell>
          <cell r="AF19">
            <v>385</v>
          </cell>
          <cell r="AG19">
            <v>390</v>
          </cell>
          <cell r="AH19">
            <v>395</v>
          </cell>
        </row>
        <row r="20">
          <cell r="D20" t="str">
            <v>OPCo/Urban</v>
          </cell>
          <cell r="E20">
            <v>250</v>
          </cell>
          <cell r="F20">
            <v>255</v>
          </cell>
          <cell r="G20">
            <v>260</v>
          </cell>
          <cell r="H20">
            <v>265</v>
          </cell>
          <cell r="I20">
            <v>270</v>
          </cell>
          <cell r="J20">
            <v>275.00000000000006</v>
          </cell>
          <cell r="K20">
            <v>280.00000000000006</v>
          </cell>
          <cell r="L20">
            <v>285.00000000000006</v>
          </cell>
          <cell r="M20">
            <v>289.99999999999994</v>
          </cell>
          <cell r="N20">
            <v>295</v>
          </cell>
          <cell r="O20">
            <v>300</v>
          </cell>
          <cell r="P20">
            <v>305</v>
          </cell>
          <cell r="Q20">
            <v>310</v>
          </cell>
          <cell r="R20">
            <v>315</v>
          </cell>
          <cell r="S20">
            <v>320</v>
          </cell>
          <cell r="T20">
            <v>325</v>
          </cell>
          <cell r="U20">
            <v>330</v>
          </cell>
          <cell r="V20">
            <v>335</v>
          </cell>
          <cell r="W20">
            <v>340</v>
          </cell>
          <cell r="X20">
            <v>345</v>
          </cell>
          <cell r="Y20">
            <v>350</v>
          </cell>
          <cell r="Z20">
            <v>355</v>
          </cell>
          <cell r="AA20">
            <v>360</v>
          </cell>
          <cell r="AB20">
            <v>365</v>
          </cell>
          <cell r="AC20">
            <v>370</v>
          </cell>
          <cell r="AD20">
            <v>375</v>
          </cell>
          <cell r="AE20">
            <v>380</v>
          </cell>
          <cell r="AF20">
            <v>385</v>
          </cell>
          <cell r="AG20">
            <v>390</v>
          </cell>
          <cell r="AH20">
            <v>395</v>
          </cell>
        </row>
        <row r="21">
          <cell r="D21" t="str">
            <v>OPCo/Large Rural</v>
          </cell>
          <cell r="E21">
            <v>250</v>
          </cell>
          <cell r="F21">
            <v>255</v>
          </cell>
          <cell r="G21">
            <v>260</v>
          </cell>
          <cell r="H21">
            <v>265</v>
          </cell>
          <cell r="I21">
            <v>270</v>
          </cell>
          <cell r="J21">
            <v>275.00000000000006</v>
          </cell>
          <cell r="K21">
            <v>280.00000000000006</v>
          </cell>
          <cell r="L21">
            <v>285.00000000000006</v>
          </cell>
          <cell r="M21">
            <v>289.99999999999994</v>
          </cell>
          <cell r="N21">
            <v>295</v>
          </cell>
          <cell r="O21">
            <v>300</v>
          </cell>
          <cell r="P21">
            <v>305</v>
          </cell>
          <cell r="Q21">
            <v>310</v>
          </cell>
          <cell r="R21">
            <v>315</v>
          </cell>
          <cell r="S21">
            <v>320</v>
          </cell>
          <cell r="T21">
            <v>325</v>
          </cell>
          <cell r="U21">
            <v>330</v>
          </cell>
          <cell r="V21">
            <v>335</v>
          </cell>
          <cell r="W21">
            <v>340</v>
          </cell>
          <cell r="X21">
            <v>345</v>
          </cell>
          <cell r="Y21">
            <v>350</v>
          </cell>
          <cell r="Z21">
            <v>355</v>
          </cell>
          <cell r="AA21">
            <v>360</v>
          </cell>
          <cell r="AB21">
            <v>365</v>
          </cell>
          <cell r="AC21">
            <v>370</v>
          </cell>
          <cell r="AD21">
            <v>375</v>
          </cell>
          <cell r="AE21">
            <v>380</v>
          </cell>
          <cell r="AF21">
            <v>385</v>
          </cell>
          <cell r="AG21">
            <v>390</v>
          </cell>
          <cell r="AH21">
            <v>395</v>
          </cell>
        </row>
        <row r="22">
          <cell r="D22" t="str">
            <v>OPCo/Medium Rural</v>
          </cell>
          <cell r="E22">
            <v>250</v>
          </cell>
          <cell r="F22">
            <v>255</v>
          </cell>
          <cell r="G22">
            <v>260</v>
          </cell>
          <cell r="H22">
            <v>265</v>
          </cell>
          <cell r="I22">
            <v>270</v>
          </cell>
          <cell r="J22">
            <v>275.00000000000006</v>
          </cell>
          <cell r="K22">
            <v>280.00000000000006</v>
          </cell>
          <cell r="L22">
            <v>285.00000000000006</v>
          </cell>
          <cell r="M22">
            <v>289.99999999999994</v>
          </cell>
          <cell r="N22">
            <v>295</v>
          </cell>
          <cell r="O22">
            <v>300</v>
          </cell>
          <cell r="P22">
            <v>305</v>
          </cell>
          <cell r="Q22">
            <v>310</v>
          </cell>
          <cell r="R22">
            <v>315</v>
          </cell>
          <cell r="S22">
            <v>320</v>
          </cell>
          <cell r="T22">
            <v>325</v>
          </cell>
          <cell r="U22">
            <v>330</v>
          </cell>
          <cell r="V22">
            <v>335</v>
          </cell>
          <cell r="W22">
            <v>340</v>
          </cell>
          <cell r="X22">
            <v>345</v>
          </cell>
          <cell r="Y22">
            <v>350</v>
          </cell>
          <cell r="Z22">
            <v>355</v>
          </cell>
          <cell r="AA22">
            <v>360</v>
          </cell>
          <cell r="AB22">
            <v>365</v>
          </cell>
          <cell r="AC22">
            <v>370</v>
          </cell>
          <cell r="AD22">
            <v>375</v>
          </cell>
          <cell r="AE22">
            <v>380</v>
          </cell>
          <cell r="AF22">
            <v>385</v>
          </cell>
          <cell r="AG22">
            <v>390</v>
          </cell>
          <cell r="AH22">
            <v>395</v>
          </cell>
        </row>
        <row r="23">
          <cell r="D23" t="str">
            <v>I&amp;M IN/Urban</v>
          </cell>
          <cell r="E23">
            <v>250</v>
          </cell>
          <cell r="F23">
            <v>255</v>
          </cell>
          <cell r="G23">
            <v>260</v>
          </cell>
          <cell r="H23">
            <v>265</v>
          </cell>
          <cell r="I23">
            <v>270</v>
          </cell>
          <cell r="J23">
            <v>275.00000000000006</v>
          </cell>
          <cell r="K23">
            <v>280.00000000000006</v>
          </cell>
          <cell r="L23">
            <v>285.00000000000006</v>
          </cell>
          <cell r="M23">
            <v>289.99999999999994</v>
          </cell>
          <cell r="N23">
            <v>295</v>
          </cell>
          <cell r="O23">
            <v>300</v>
          </cell>
          <cell r="P23">
            <v>305</v>
          </cell>
          <cell r="Q23">
            <v>310</v>
          </cell>
          <cell r="R23">
            <v>315</v>
          </cell>
          <cell r="S23">
            <v>320</v>
          </cell>
          <cell r="T23">
            <v>325</v>
          </cell>
          <cell r="U23">
            <v>330</v>
          </cell>
          <cell r="V23">
            <v>335</v>
          </cell>
          <cell r="W23">
            <v>340</v>
          </cell>
          <cell r="X23">
            <v>345</v>
          </cell>
          <cell r="Y23">
            <v>350</v>
          </cell>
          <cell r="Z23">
            <v>355</v>
          </cell>
          <cell r="AA23">
            <v>360</v>
          </cell>
          <cell r="AB23">
            <v>365</v>
          </cell>
          <cell r="AC23">
            <v>370</v>
          </cell>
          <cell r="AD23">
            <v>375</v>
          </cell>
          <cell r="AE23">
            <v>380</v>
          </cell>
          <cell r="AF23">
            <v>385</v>
          </cell>
          <cell r="AG23">
            <v>390</v>
          </cell>
          <cell r="AH23">
            <v>395</v>
          </cell>
        </row>
        <row r="24">
          <cell r="D24" t="str">
            <v>I&amp;M IN/Large Rural</v>
          </cell>
          <cell r="E24">
            <v>250</v>
          </cell>
          <cell r="F24">
            <v>255</v>
          </cell>
          <cell r="G24">
            <v>260</v>
          </cell>
          <cell r="H24">
            <v>265</v>
          </cell>
          <cell r="I24">
            <v>270</v>
          </cell>
          <cell r="J24">
            <v>275.00000000000006</v>
          </cell>
          <cell r="K24">
            <v>280.00000000000006</v>
          </cell>
          <cell r="L24">
            <v>285.00000000000006</v>
          </cell>
          <cell r="M24">
            <v>289.99999999999994</v>
          </cell>
          <cell r="N24">
            <v>295</v>
          </cell>
          <cell r="O24">
            <v>300</v>
          </cell>
          <cell r="P24">
            <v>305</v>
          </cell>
          <cell r="Q24">
            <v>310</v>
          </cell>
          <cell r="R24">
            <v>315</v>
          </cell>
          <cell r="S24">
            <v>320</v>
          </cell>
          <cell r="T24">
            <v>325</v>
          </cell>
          <cell r="U24">
            <v>330</v>
          </cell>
          <cell r="V24">
            <v>335</v>
          </cell>
          <cell r="W24">
            <v>340</v>
          </cell>
          <cell r="X24">
            <v>345</v>
          </cell>
          <cell r="Y24">
            <v>350</v>
          </cell>
          <cell r="Z24">
            <v>355</v>
          </cell>
          <cell r="AA24">
            <v>360</v>
          </cell>
          <cell r="AB24">
            <v>365</v>
          </cell>
          <cell r="AC24">
            <v>370</v>
          </cell>
          <cell r="AD24">
            <v>375</v>
          </cell>
          <cell r="AE24">
            <v>380</v>
          </cell>
          <cell r="AF24">
            <v>385</v>
          </cell>
          <cell r="AG24">
            <v>390</v>
          </cell>
          <cell r="AH24">
            <v>395</v>
          </cell>
        </row>
        <row r="25">
          <cell r="D25" t="str">
            <v>I&amp;M IN/Medium Rural</v>
          </cell>
          <cell r="E25">
            <v>250</v>
          </cell>
          <cell r="F25">
            <v>255</v>
          </cell>
          <cell r="G25">
            <v>260</v>
          </cell>
          <cell r="H25">
            <v>265</v>
          </cell>
          <cell r="I25">
            <v>270</v>
          </cell>
          <cell r="J25">
            <v>275.00000000000006</v>
          </cell>
          <cell r="K25">
            <v>280.00000000000006</v>
          </cell>
          <cell r="L25">
            <v>285.00000000000006</v>
          </cell>
          <cell r="M25">
            <v>289.99999999999994</v>
          </cell>
          <cell r="N25">
            <v>295</v>
          </cell>
          <cell r="O25">
            <v>300</v>
          </cell>
          <cell r="P25">
            <v>305</v>
          </cell>
          <cell r="Q25">
            <v>310</v>
          </cell>
          <cell r="R25">
            <v>315</v>
          </cell>
          <cell r="S25">
            <v>320</v>
          </cell>
          <cell r="T25">
            <v>325</v>
          </cell>
          <cell r="U25">
            <v>330</v>
          </cell>
          <cell r="V25">
            <v>335</v>
          </cell>
          <cell r="W25">
            <v>340</v>
          </cell>
          <cell r="X25">
            <v>345</v>
          </cell>
          <cell r="Y25">
            <v>350</v>
          </cell>
          <cell r="Z25">
            <v>355</v>
          </cell>
          <cell r="AA25">
            <v>360</v>
          </cell>
          <cell r="AB25">
            <v>365</v>
          </cell>
          <cell r="AC25">
            <v>370</v>
          </cell>
          <cell r="AD25">
            <v>375</v>
          </cell>
          <cell r="AE25">
            <v>380</v>
          </cell>
          <cell r="AF25">
            <v>385</v>
          </cell>
          <cell r="AG25">
            <v>390</v>
          </cell>
          <cell r="AH25">
            <v>395</v>
          </cell>
        </row>
        <row r="26">
          <cell r="D26" t="str">
            <v>I&amp;M MI/Urban</v>
          </cell>
          <cell r="E26">
            <v>250</v>
          </cell>
          <cell r="F26">
            <v>255</v>
          </cell>
          <cell r="G26">
            <v>260</v>
          </cell>
          <cell r="H26">
            <v>265</v>
          </cell>
          <cell r="I26">
            <v>270</v>
          </cell>
          <cell r="J26">
            <v>275.00000000000006</v>
          </cell>
          <cell r="K26">
            <v>280.00000000000006</v>
          </cell>
          <cell r="L26">
            <v>285.00000000000006</v>
          </cell>
          <cell r="M26">
            <v>289.99999999999994</v>
          </cell>
          <cell r="N26">
            <v>295</v>
          </cell>
          <cell r="O26">
            <v>300</v>
          </cell>
          <cell r="P26">
            <v>305</v>
          </cell>
          <cell r="Q26">
            <v>310</v>
          </cell>
          <cell r="R26">
            <v>315</v>
          </cell>
          <cell r="S26">
            <v>320</v>
          </cell>
          <cell r="T26">
            <v>325</v>
          </cell>
          <cell r="U26">
            <v>330</v>
          </cell>
          <cell r="V26">
            <v>335</v>
          </cell>
          <cell r="W26">
            <v>340</v>
          </cell>
          <cell r="X26">
            <v>345</v>
          </cell>
          <cell r="Y26">
            <v>350</v>
          </cell>
          <cell r="Z26">
            <v>355</v>
          </cell>
          <cell r="AA26">
            <v>360</v>
          </cell>
          <cell r="AB26">
            <v>365</v>
          </cell>
          <cell r="AC26">
            <v>370</v>
          </cell>
          <cell r="AD26">
            <v>375</v>
          </cell>
          <cell r="AE26">
            <v>380</v>
          </cell>
          <cell r="AF26">
            <v>385</v>
          </cell>
          <cell r="AG26">
            <v>390</v>
          </cell>
          <cell r="AH26">
            <v>395</v>
          </cell>
        </row>
        <row r="27">
          <cell r="D27" t="str">
            <v>I&amp;M MI/Large Rural</v>
          </cell>
          <cell r="E27">
            <v>250</v>
          </cell>
          <cell r="F27">
            <v>255</v>
          </cell>
          <cell r="G27">
            <v>260</v>
          </cell>
          <cell r="H27">
            <v>265</v>
          </cell>
          <cell r="I27">
            <v>270</v>
          </cell>
          <cell r="J27">
            <v>275.00000000000006</v>
          </cell>
          <cell r="K27">
            <v>280.00000000000006</v>
          </cell>
          <cell r="L27">
            <v>285.00000000000006</v>
          </cell>
          <cell r="M27">
            <v>289.99999999999994</v>
          </cell>
          <cell r="N27">
            <v>295</v>
          </cell>
          <cell r="O27">
            <v>300</v>
          </cell>
          <cell r="P27">
            <v>305</v>
          </cell>
          <cell r="Q27">
            <v>310</v>
          </cell>
          <cell r="R27">
            <v>315</v>
          </cell>
          <cell r="S27">
            <v>320</v>
          </cell>
          <cell r="T27">
            <v>325</v>
          </cell>
          <cell r="U27">
            <v>330</v>
          </cell>
          <cell r="V27">
            <v>335</v>
          </cell>
          <cell r="W27">
            <v>340</v>
          </cell>
          <cell r="X27">
            <v>345</v>
          </cell>
          <cell r="Y27">
            <v>350</v>
          </cell>
          <cell r="Z27">
            <v>355</v>
          </cell>
          <cell r="AA27">
            <v>360</v>
          </cell>
          <cell r="AB27">
            <v>365</v>
          </cell>
          <cell r="AC27">
            <v>370</v>
          </cell>
          <cell r="AD27">
            <v>375</v>
          </cell>
          <cell r="AE27">
            <v>380</v>
          </cell>
          <cell r="AF27">
            <v>385</v>
          </cell>
          <cell r="AG27">
            <v>390</v>
          </cell>
          <cell r="AH27">
            <v>395</v>
          </cell>
        </row>
        <row r="28">
          <cell r="D28" t="str">
            <v>I&amp;M MI/Medium Rural</v>
          </cell>
          <cell r="E28">
            <v>250</v>
          </cell>
          <cell r="F28">
            <v>255</v>
          </cell>
          <cell r="G28">
            <v>260</v>
          </cell>
          <cell r="H28">
            <v>265</v>
          </cell>
          <cell r="I28">
            <v>270</v>
          </cell>
          <cell r="J28">
            <v>275.00000000000006</v>
          </cell>
          <cell r="K28">
            <v>280.00000000000006</v>
          </cell>
          <cell r="L28">
            <v>285.00000000000006</v>
          </cell>
          <cell r="M28">
            <v>289.99999999999994</v>
          </cell>
          <cell r="N28">
            <v>295</v>
          </cell>
          <cell r="O28">
            <v>300</v>
          </cell>
          <cell r="P28">
            <v>305</v>
          </cell>
          <cell r="Q28">
            <v>310</v>
          </cell>
          <cell r="R28">
            <v>315</v>
          </cell>
          <cell r="S28">
            <v>320</v>
          </cell>
          <cell r="T28">
            <v>325</v>
          </cell>
          <cell r="U28">
            <v>330</v>
          </cell>
          <cell r="V28">
            <v>335</v>
          </cell>
          <cell r="W28">
            <v>340</v>
          </cell>
          <cell r="X28">
            <v>345</v>
          </cell>
          <cell r="Y28">
            <v>350</v>
          </cell>
          <cell r="Z28">
            <v>355</v>
          </cell>
          <cell r="AA28">
            <v>360</v>
          </cell>
          <cell r="AB28">
            <v>365</v>
          </cell>
          <cell r="AC28">
            <v>370</v>
          </cell>
          <cell r="AD28">
            <v>375</v>
          </cell>
          <cell r="AE28">
            <v>380</v>
          </cell>
          <cell r="AF28">
            <v>385</v>
          </cell>
          <cell r="AG28">
            <v>390</v>
          </cell>
          <cell r="AH28">
            <v>395</v>
          </cell>
        </row>
        <row r="29">
          <cell r="D29" t="str">
            <v>KYP Co/Urban</v>
          </cell>
          <cell r="E29">
            <v>250</v>
          </cell>
          <cell r="F29">
            <v>255</v>
          </cell>
          <cell r="G29">
            <v>260</v>
          </cell>
          <cell r="H29">
            <v>265</v>
          </cell>
          <cell r="I29">
            <v>270</v>
          </cell>
          <cell r="J29">
            <v>275.00000000000006</v>
          </cell>
          <cell r="K29">
            <v>280.00000000000006</v>
          </cell>
          <cell r="L29">
            <v>285.00000000000006</v>
          </cell>
          <cell r="M29">
            <v>289.99999999999994</v>
          </cell>
          <cell r="N29">
            <v>295</v>
          </cell>
          <cell r="O29">
            <v>300</v>
          </cell>
          <cell r="P29">
            <v>305</v>
          </cell>
          <cell r="Q29">
            <v>310</v>
          </cell>
          <cell r="R29">
            <v>315</v>
          </cell>
          <cell r="S29">
            <v>320</v>
          </cell>
          <cell r="T29">
            <v>325</v>
          </cell>
          <cell r="U29">
            <v>330</v>
          </cell>
          <cell r="V29">
            <v>335</v>
          </cell>
          <cell r="W29">
            <v>340</v>
          </cell>
          <cell r="X29">
            <v>345</v>
          </cell>
          <cell r="Y29">
            <v>350</v>
          </cell>
          <cell r="Z29">
            <v>355</v>
          </cell>
          <cell r="AA29">
            <v>360</v>
          </cell>
          <cell r="AB29">
            <v>365</v>
          </cell>
          <cell r="AC29">
            <v>370</v>
          </cell>
          <cell r="AD29">
            <v>375</v>
          </cell>
          <cell r="AE29">
            <v>380</v>
          </cell>
          <cell r="AF29">
            <v>385</v>
          </cell>
          <cell r="AG29">
            <v>390</v>
          </cell>
          <cell r="AH29">
            <v>395</v>
          </cell>
        </row>
        <row r="30">
          <cell r="D30" t="str">
            <v>KYP Co/Large Rural</v>
          </cell>
          <cell r="E30">
            <v>250</v>
          </cell>
          <cell r="F30">
            <v>255</v>
          </cell>
          <cell r="G30">
            <v>260</v>
          </cell>
          <cell r="H30">
            <v>265</v>
          </cell>
          <cell r="I30">
            <v>270</v>
          </cell>
          <cell r="J30">
            <v>275.00000000000006</v>
          </cell>
          <cell r="K30">
            <v>280.00000000000006</v>
          </cell>
          <cell r="L30">
            <v>285.00000000000006</v>
          </cell>
          <cell r="M30">
            <v>289.99999999999994</v>
          </cell>
          <cell r="N30">
            <v>295</v>
          </cell>
          <cell r="O30">
            <v>300</v>
          </cell>
          <cell r="P30">
            <v>305</v>
          </cell>
          <cell r="Q30">
            <v>310</v>
          </cell>
          <cell r="R30">
            <v>315</v>
          </cell>
          <cell r="S30">
            <v>320</v>
          </cell>
          <cell r="T30">
            <v>325</v>
          </cell>
          <cell r="U30">
            <v>330</v>
          </cell>
          <cell r="V30">
            <v>335</v>
          </cell>
          <cell r="W30">
            <v>340</v>
          </cell>
          <cell r="X30">
            <v>345</v>
          </cell>
          <cell r="Y30">
            <v>350</v>
          </cell>
          <cell r="Z30">
            <v>355</v>
          </cell>
          <cell r="AA30">
            <v>360</v>
          </cell>
          <cell r="AB30">
            <v>365</v>
          </cell>
          <cell r="AC30">
            <v>370</v>
          </cell>
          <cell r="AD30">
            <v>375</v>
          </cell>
          <cell r="AE30">
            <v>380</v>
          </cell>
          <cell r="AF30">
            <v>385</v>
          </cell>
          <cell r="AG30">
            <v>390</v>
          </cell>
          <cell r="AH30">
            <v>395</v>
          </cell>
        </row>
        <row r="31">
          <cell r="D31" t="str">
            <v>KYP Co/Medium Rural</v>
          </cell>
          <cell r="E31">
            <v>250</v>
          </cell>
          <cell r="F31">
            <v>255</v>
          </cell>
          <cell r="G31">
            <v>260</v>
          </cell>
          <cell r="H31">
            <v>265</v>
          </cell>
          <cell r="I31">
            <v>270</v>
          </cell>
          <cell r="J31">
            <v>275.00000000000006</v>
          </cell>
          <cell r="K31">
            <v>280.00000000000006</v>
          </cell>
          <cell r="L31">
            <v>285.00000000000006</v>
          </cell>
          <cell r="M31">
            <v>289.99999999999994</v>
          </cell>
          <cell r="N31">
            <v>295</v>
          </cell>
          <cell r="O31">
            <v>300</v>
          </cell>
          <cell r="P31">
            <v>305</v>
          </cell>
          <cell r="Q31">
            <v>310</v>
          </cell>
          <cell r="R31">
            <v>315</v>
          </cell>
          <cell r="S31">
            <v>320</v>
          </cell>
          <cell r="T31">
            <v>325</v>
          </cell>
          <cell r="U31">
            <v>330</v>
          </cell>
          <cell r="V31">
            <v>335</v>
          </cell>
          <cell r="W31">
            <v>340</v>
          </cell>
          <cell r="X31">
            <v>345</v>
          </cell>
          <cell r="Y31">
            <v>350</v>
          </cell>
          <cell r="Z31">
            <v>355</v>
          </cell>
          <cell r="AA31">
            <v>360</v>
          </cell>
          <cell r="AB31">
            <v>365</v>
          </cell>
          <cell r="AC31">
            <v>370</v>
          </cell>
          <cell r="AD31">
            <v>375</v>
          </cell>
          <cell r="AE31">
            <v>380</v>
          </cell>
          <cell r="AF31">
            <v>385</v>
          </cell>
          <cell r="AG31">
            <v>390</v>
          </cell>
          <cell r="AH31">
            <v>395</v>
          </cell>
        </row>
        <row r="32">
          <cell r="D32" t="str">
            <v>KGP Co/Urban</v>
          </cell>
          <cell r="E32">
            <v>250</v>
          </cell>
          <cell r="F32">
            <v>255</v>
          </cell>
          <cell r="G32">
            <v>260</v>
          </cell>
          <cell r="H32">
            <v>265</v>
          </cell>
          <cell r="I32">
            <v>270</v>
          </cell>
          <cell r="J32">
            <v>275.00000000000006</v>
          </cell>
          <cell r="K32">
            <v>280.00000000000006</v>
          </cell>
          <cell r="L32">
            <v>285.00000000000006</v>
          </cell>
          <cell r="M32">
            <v>289.99999999999994</v>
          </cell>
          <cell r="N32">
            <v>295</v>
          </cell>
          <cell r="O32">
            <v>300</v>
          </cell>
          <cell r="P32">
            <v>305</v>
          </cell>
          <cell r="Q32">
            <v>310</v>
          </cell>
          <cell r="R32">
            <v>315</v>
          </cell>
          <cell r="S32">
            <v>320</v>
          </cell>
          <cell r="T32">
            <v>325</v>
          </cell>
          <cell r="U32">
            <v>330</v>
          </cell>
          <cell r="V32">
            <v>335</v>
          </cell>
          <cell r="W32">
            <v>340</v>
          </cell>
          <cell r="X32">
            <v>345</v>
          </cell>
          <cell r="Y32">
            <v>350</v>
          </cell>
          <cell r="Z32">
            <v>355</v>
          </cell>
          <cell r="AA32">
            <v>360</v>
          </cell>
          <cell r="AB32">
            <v>365</v>
          </cell>
          <cell r="AC32">
            <v>370</v>
          </cell>
          <cell r="AD32">
            <v>375</v>
          </cell>
          <cell r="AE32">
            <v>380</v>
          </cell>
          <cell r="AF32">
            <v>385</v>
          </cell>
          <cell r="AG32">
            <v>390</v>
          </cell>
          <cell r="AH32">
            <v>395</v>
          </cell>
        </row>
        <row r="33">
          <cell r="D33" t="str">
            <v>KGP Co/Large Rural</v>
          </cell>
          <cell r="E33">
            <v>250</v>
          </cell>
          <cell r="F33">
            <v>255</v>
          </cell>
          <cell r="G33">
            <v>260</v>
          </cell>
          <cell r="H33">
            <v>265</v>
          </cell>
          <cell r="I33">
            <v>270</v>
          </cell>
          <cell r="J33">
            <v>275.00000000000006</v>
          </cell>
          <cell r="K33">
            <v>280.00000000000006</v>
          </cell>
          <cell r="L33">
            <v>285.00000000000006</v>
          </cell>
          <cell r="M33">
            <v>289.99999999999994</v>
          </cell>
          <cell r="N33">
            <v>295</v>
          </cell>
          <cell r="O33">
            <v>300</v>
          </cell>
          <cell r="P33">
            <v>305</v>
          </cell>
          <cell r="Q33">
            <v>310</v>
          </cell>
          <cell r="R33">
            <v>315</v>
          </cell>
          <cell r="S33">
            <v>320</v>
          </cell>
          <cell r="T33">
            <v>325</v>
          </cell>
          <cell r="U33">
            <v>330</v>
          </cell>
          <cell r="V33">
            <v>335</v>
          </cell>
          <cell r="W33">
            <v>340</v>
          </cell>
          <cell r="X33">
            <v>345</v>
          </cell>
          <cell r="Y33">
            <v>350</v>
          </cell>
          <cell r="Z33">
            <v>355</v>
          </cell>
          <cell r="AA33">
            <v>360</v>
          </cell>
          <cell r="AB33">
            <v>365</v>
          </cell>
          <cell r="AC33">
            <v>370</v>
          </cell>
          <cell r="AD33">
            <v>375</v>
          </cell>
          <cell r="AE33">
            <v>380</v>
          </cell>
          <cell r="AF33">
            <v>385</v>
          </cell>
          <cell r="AG33">
            <v>390</v>
          </cell>
          <cell r="AH33">
            <v>395</v>
          </cell>
        </row>
        <row r="34">
          <cell r="D34" t="str">
            <v>KGP Co/Medium Rural</v>
          </cell>
          <cell r="E34">
            <v>250</v>
          </cell>
          <cell r="F34">
            <v>255</v>
          </cell>
          <cell r="G34">
            <v>260</v>
          </cell>
          <cell r="H34">
            <v>265</v>
          </cell>
          <cell r="I34">
            <v>270</v>
          </cell>
          <cell r="J34">
            <v>275.00000000000006</v>
          </cell>
          <cell r="K34">
            <v>280.00000000000006</v>
          </cell>
          <cell r="L34">
            <v>285.00000000000006</v>
          </cell>
          <cell r="M34">
            <v>289.99999999999994</v>
          </cell>
          <cell r="N34">
            <v>295</v>
          </cell>
          <cell r="O34">
            <v>300</v>
          </cell>
          <cell r="P34">
            <v>305</v>
          </cell>
          <cell r="Q34">
            <v>310</v>
          </cell>
          <cell r="R34">
            <v>315</v>
          </cell>
          <cell r="S34">
            <v>320</v>
          </cell>
          <cell r="T34">
            <v>325</v>
          </cell>
          <cell r="U34">
            <v>330</v>
          </cell>
          <cell r="V34">
            <v>335</v>
          </cell>
          <cell r="W34">
            <v>340</v>
          </cell>
          <cell r="X34">
            <v>345</v>
          </cell>
          <cell r="Y34">
            <v>350</v>
          </cell>
          <cell r="Z34">
            <v>355</v>
          </cell>
          <cell r="AA34">
            <v>360</v>
          </cell>
          <cell r="AB34">
            <v>365</v>
          </cell>
          <cell r="AC34">
            <v>370</v>
          </cell>
          <cell r="AD34">
            <v>375</v>
          </cell>
          <cell r="AE34">
            <v>380</v>
          </cell>
          <cell r="AF34">
            <v>385</v>
          </cell>
          <cell r="AG34">
            <v>390</v>
          </cell>
          <cell r="AH34">
            <v>395</v>
          </cell>
        </row>
        <row r="35">
          <cell r="D35" t="str">
            <v>PSO/Urban</v>
          </cell>
          <cell r="E35">
            <v>250</v>
          </cell>
          <cell r="F35">
            <v>255</v>
          </cell>
          <cell r="G35">
            <v>260</v>
          </cell>
          <cell r="H35">
            <v>265</v>
          </cell>
          <cell r="I35">
            <v>270</v>
          </cell>
          <cell r="J35">
            <v>275.00000000000006</v>
          </cell>
          <cell r="K35">
            <v>280.00000000000006</v>
          </cell>
          <cell r="L35">
            <v>285.00000000000006</v>
          </cell>
          <cell r="M35">
            <v>289.99999999999994</v>
          </cell>
          <cell r="N35">
            <v>295</v>
          </cell>
          <cell r="O35">
            <v>300</v>
          </cell>
          <cell r="P35">
            <v>305</v>
          </cell>
          <cell r="Q35">
            <v>310</v>
          </cell>
          <cell r="R35">
            <v>315</v>
          </cell>
          <cell r="S35">
            <v>320</v>
          </cell>
          <cell r="T35">
            <v>325</v>
          </cell>
          <cell r="U35">
            <v>330</v>
          </cell>
          <cell r="V35">
            <v>335</v>
          </cell>
          <cell r="W35">
            <v>340</v>
          </cell>
          <cell r="X35">
            <v>345</v>
          </cell>
          <cell r="Y35">
            <v>350</v>
          </cell>
          <cell r="Z35">
            <v>355</v>
          </cell>
          <cell r="AA35">
            <v>360</v>
          </cell>
          <cell r="AB35">
            <v>365</v>
          </cell>
          <cell r="AC35">
            <v>370</v>
          </cell>
          <cell r="AD35">
            <v>375</v>
          </cell>
          <cell r="AE35">
            <v>380</v>
          </cell>
          <cell r="AF35">
            <v>385</v>
          </cell>
          <cell r="AG35">
            <v>390</v>
          </cell>
          <cell r="AH35">
            <v>395</v>
          </cell>
        </row>
        <row r="36">
          <cell r="D36" t="str">
            <v>PSO/Large Rural</v>
          </cell>
          <cell r="E36">
            <v>250</v>
          </cell>
          <cell r="F36">
            <v>255</v>
          </cell>
          <cell r="G36">
            <v>260</v>
          </cell>
          <cell r="H36">
            <v>265</v>
          </cell>
          <cell r="I36">
            <v>270</v>
          </cell>
          <cell r="J36">
            <v>275.00000000000006</v>
          </cell>
          <cell r="K36">
            <v>280.00000000000006</v>
          </cell>
          <cell r="L36">
            <v>285.00000000000006</v>
          </cell>
          <cell r="M36">
            <v>289.99999999999994</v>
          </cell>
          <cell r="N36">
            <v>295</v>
          </cell>
          <cell r="O36">
            <v>300</v>
          </cell>
          <cell r="P36">
            <v>305</v>
          </cell>
          <cell r="Q36">
            <v>310</v>
          </cell>
          <cell r="R36">
            <v>315</v>
          </cell>
          <cell r="S36">
            <v>320</v>
          </cell>
          <cell r="T36">
            <v>325</v>
          </cell>
          <cell r="U36">
            <v>330</v>
          </cell>
          <cell r="V36">
            <v>335</v>
          </cell>
          <cell r="W36">
            <v>340</v>
          </cell>
          <cell r="X36">
            <v>345</v>
          </cell>
          <cell r="Y36">
            <v>350</v>
          </cell>
          <cell r="Z36">
            <v>355</v>
          </cell>
          <cell r="AA36">
            <v>360</v>
          </cell>
          <cell r="AB36">
            <v>365</v>
          </cell>
          <cell r="AC36">
            <v>370</v>
          </cell>
          <cell r="AD36">
            <v>375</v>
          </cell>
          <cell r="AE36">
            <v>380</v>
          </cell>
          <cell r="AF36">
            <v>385</v>
          </cell>
          <cell r="AG36">
            <v>390</v>
          </cell>
          <cell r="AH36">
            <v>395</v>
          </cell>
        </row>
        <row r="37">
          <cell r="D37" t="str">
            <v>PSO/Medium Rural</v>
          </cell>
          <cell r="E37">
            <v>250</v>
          </cell>
          <cell r="F37">
            <v>255</v>
          </cell>
          <cell r="G37">
            <v>260</v>
          </cell>
          <cell r="H37">
            <v>265</v>
          </cell>
          <cell r="I37">
            <v>270</v>
          </cell>
          <cell r="J37">
            <v>275.00000000000006</v>
          </cell>
          <cell r="K37">
            <v>280.00000000000006</v>
          </cell>
          <cell r="L37">
            <v>285.00000000000006</v>
          </cell>
          <cell r="M37">
            <v>289.99999999999994</v>
          </cell>
          <cell r="N37">
            <v>295</v>
          </cell>
          <cell r="O37">
            <v>300</v>
          </cell>
          <cell r="P37">
            <v>305</v>
          </cell>
          <cell r="Q37">
            <v>310</v>
          </cell>
          <cell r="R37">
            <v>315</v>
          </cell>
          <cell r="S37">
            <v>320</v>
          </cell>
          <cell r="T37">
            <v>325</v>
          </cell>
          <cell r="U37">
            <v>330</v>
          </cell>
          <cell r="V37">
            <v>335</v>
          </cell>
          <cell r="W37">
            <v>340</v>
          </cell>
          <cell r="X37">
            <v>345</v>
          </cell>
          <cell r="Y37">
            <v>350</v>
          </cell>
          <cell r="Z37">
            <v>355</v>
          </cell>
          <cell r="AA37">
            <v>360</v>
          </cell>
          <cell r="AB37">
            <v>365</v>
          </cell>
          <cell r="AC37">
            <v>370</v>
          </cell>
          <cell r="AD37">
            <v>375</v>
          </cell>
          <cell r="AE37">
            <v>380</v>
          </cell>
          <cell r="AF37">
            <v>385</v>
          </cell>
          <cell r="AG37">
            <v>390</v>
          </cell>
          <cell r="AH37">
            <v>395</v>
          </cell>
        </row>
        <row r="38">
          <cell r="D38" t="str">
            <v>SWEP Co AR/Urban</v>
          </cell>
          <cell r="E38">
            <v>250</v>
          </cell>
          <cell r="F38">
            <v>255</v>
          </cell>
          <cell r="G38">
            <v>260</v>
          </cell>
          <cell r="H38">
            <v>265</v>
          </cell>
          <cell r="I38">
            <v>270</v>
          </cell>
          <cell r="J38">
            <v>275.00000000000006</v>
          </cell>
          <cell r="K38">
            <v>280.00000000000006</v>
          </cell>
          <cell r="L38">
            <v>285.00000000000006</v>
          </cell>
          <cell r="M38">
            <v>289.99999999999994</v>
          </cell>
          <cell r="N38">
            <v>295</v>
          </cell>
          <cell r="O38">
            <v>300</v>
          </cell>
          <cell r="P38">
            <v>305</v>
          </cell>
          <cell r="Q38">
            <v>310</v>
          </cell>
          <cell r="R38">
            <v>315</v>
          </cell>
          <cell r="S38">
            <v>320</v>
          </cell>
          <cell r="T38">
            <v>325</v>
          </cell>
          <cell r="U38">
            <v>330</v>
          </cell>
          <cell r="V38">
            <v>335</v>
          </cell>
          <cell r="W38">
            <v>340</v>
          </cell>
          <cell r="X38">
            <v>345</v>
          </cell>
          <cell r="Y38">
            <v>350</v>
          </cell>
          <cell r="Z38">
            <v>355</v>
          </cell>
          <cell r="AA38">
            <v>360</v>
          </cell>
          <cell r="AB38">
            <v>365</v>
          </cell>
          <cell r="AC38">
            <v>370</v>
          </cell>
          <cell r="AD38">
            <v>375</v>
          </cell>
          <cell r="AE38">
            <v>380</v>
          </cell>
          <cell r="AF38">
            <v>385</v>
          </cell>
          <cell r="AG38">
            <v>390</v>
          </cell>
          <cell r="AH38">
            <v>395</v>
          </cell>
        </row>
        <row r="39">
          <cell r="D39" t="str">
            <v>SWEP Co AR/Large Rural</v>
          </cell>
          <cell r="E39">
            <v>250</v>
          </cell>
          <cell r="F39">
            <v>255</v>
          </cell>
          <cell r="G39">
            <v>260</v>
          </cell>
          <cell r="H39">
            <v>265</v>
          </cell>
          <cell r="I39">
            <v>270</v>
          </cell>
          <cell r="J39">
            <v>275.00000000000006</v>
          </cell>
          <cell r="K39">
            <v>280.00000000000006</v>
          </cell>
          <cell r="L39">
            <v>285.00000000000006</v>
          </cell>
          <cell r="M39">
            <v>289.99999999999994</v>
          </cell>
          <cell r="N39">
            <v>295</v>
          </cell>
          <cell r="O39">
            <v>300</v>
          </cell>
          <cell r="P39">
            <v>305</v>
          </cell>
          <cell r="Q39">
            <v>310</v>
          </cell>
          <cell r="R39">
            <v>315</v>
          </cell>
          <cell r="S39">
            <v>320</v>
          </cell>
          <cell r="T39">
            <v>325</v>
          </cell>
          <cell r="U39">
            <v>330</v>
          </cell>
          <cell r="V39">
            <v>335</v>
          </cell>
          <cell r="W39">
            <v>340</v>
          </cell>
          <cell r="X39">
            <v>345</v>
          </cell>
          <cell r="Y39">
            <v>350</v>
          </cell>
          <cell r="Z39">
            <v>355</v>
          </cell>
          <cell r="AA39">
            <v>360</v>
          </cell>
          <cell r="AB39">
            <v>365</v>
          </cell>
          <cell r="AC39">
            <v>370</v>
          </cell>
          <cell r="AD39">
            <v>375</v>
          </cell>
          <cell r="AE39">
            <v>380</v>
          </cell>
          <cell r="AF39">
            <v>385</v>
          </cell>
          <cell r="AG39">
            <v>390</v>
          </cell>
          <cell r="AH39">
            <v>395</v>
          </cell>
        </row>
        <row r="40">
          <cell r="D40" t="str">
            <v>SWEP Co AR/Medium Rural</v>
          </cell>
          <cell r="E40">
            <v>250</v>
          </cell>
          <cell r="F40">
            <v>255</v>
          </cell>
          <cell r="G40">
            <v>260</v>
          </cell>
          <cell r="H40">
            <v>265</v>
          </cell>
          <cell r="I40">
            <v>270</v>
          </cell>
          <cell r="J40">
            <v>275.00000000000006</v>
          </cell>
          <cell r="K40">
            <v>280.00000000000006</v>
          </cell>
          <cell r="L40">
            <v>285.00000000000006</v>
          </cell>
          <cell r="M40">
            <v>289.99999999999994</v>
          </cell>
          <cell r="N40">
            <v>295</v>
          </cell>
          <cell r="O40">
            <v>300</v>
          </cell>
          <cell r="P40">
            <v>305</v>
          </cell>
          <cell r="Q40">
            <v>310</v>
          </cell>
          <cell r="R40">
            <v>315</v>
          </cell>
          <cell r="S40">
            <v>320</v>
          </cell>
          <cell r="T40">
            <v>325</v>
          </cell>
          <cell r="U40">
            <v>330</v>
          </cell>
          <cell r="V40">
            <v>335</v>
          </cell>
          <cell r="W40">
            <v>340</v>
          </cell>
          <cell r="X40">
            <v>345</v>
          </cell>
          <cell r="Y40">
            <v>350</v>
          </cell>
          <cell r="Z40">
            <v>355</v>
          </cell>
          <cell r="AA40">
            <v>360</v>
          </cell>
          <cell r="AB40">
            <v>365</v>
          </cell>
          <cell r="AC40">
            <v>370</v>
          </cell>
          <cell r="AD40">
            <v>375</v>
          </cell>
          <cell r="AE40">
            <v>380</v>
          </cell>
          <cell r="AF40">
            <v>385</v>
          </cell>
          <cell r="AG40">
            <v>390</v>
          </cell>
          <cell r="AH40">
            <v>395</v>
          </cell>
        </row>
        <row r="41">
          <cell r="D41" t="str">
            <v>SWEP Co LA/Urban</v>
          </cell>
          <cell r="E41">
            <v>250</v>
          </cell>
          <cell r="F41">
            <v>255</v>
          </cell>
          <cell r="G41">
            <v>260</v>
          </cell>
          <cell r="H41">
            <v>265</v>
          </cell>
          <cell r="I41">
            <v>270</v>
          </cell>
          <cell r="J41">
            <v>275.00000000000006</v>
          </cell>
          <cell r="K41">
            <v>280.00000000000006</v>
          </cell>
          <cell r="L41">
            <v>285.00000000000006</v>
          </cell>
          <cell r="M41">
            <v>289.99999999999994</v>
          </cell>
          <cell r="N41">
            <v>295</v>
          </cell>
          <cell r="O41">
            <v>300</v>
          </cell>
          <cell r="P41">
            <v>305</v>
          </cell>
          <cell r="Q41">
            <v>310</v>
          </cell>
          <cell r="R41">
            <v>315</v>
          </cell>
          <cell r="S41">
            <v>320</v>
          </cell>
          <cell r="T41">
            <v>325</v>
          </cell>
          <cell r="U41">
            <v>330</v>
          </cell>
          <cell r="V41">
            <v>335</v>
          </cell>
          <cell r="W41">
            <v>340</v>
          </cell>
          <cell r="X41">
            <v>345</v>
          </cell>
          <cell r="Y41">
            <v>350</v>
          </cell>
          <cell r="Z41">
            <v>355</v>
          </cell>
          <cell r="AA41">
            <v>360</v>
          </cell>
          <cell r="AB41">
            <v>365</v>
          </cell>
          <cell r="AC41">
            <v>370</v>
          </cell>
          <cell r="AD41">
            <v>375</v>
          </cell>
          <cell r="AE41">
            <v>380</v>
          </cell>
          <cell r="AF41">
            <v>385</v>
          </cell>
          <cell r="AG41">
            <v>390</v>
          </cell>
          <cell r="AH41">
            <v>395</v>
          </cell>
        </row>
        <row r="42">
          <cell r="D42" t="str">
            <v>SWEP Co LA/Large Rural</v>
          </cell>
          <cell r="E42">
            <v>250</v>
          </cell>
          <cell r="F42">
            <v>255</v>
          </cell>
          <cell r="G42">
            <v>260</v>
          </cell>
          <cell r="H42">
            <v>265</v>
          </cell>
          <cell r="I42">
            <v>270</v>
          </cell>
          <cell r="J42">
            <v>275.00000000000006</v>
          </cell>
          <cell r="K42">
            <v>280.00000000000006</v>
          </cell>
          <cell r="L42">
            <v>285.00000000000006</v>
          </cell>
          <cell r="M42">
            <v>289.99999999999994</v>
          </cell>
          <cell r="N42">
            <v>295</v>
          </cell>
          <cell r="O42">
            <v>300</v>
          </cell>
          <cell r="P42">
            <v>305</v>
          </cell>
          <cell r="Q42">
            <v>310</v>
          </cell>
          <cell r="R42">
            <v>315</v>
          </cell>
          <cell r="S42">
            <v>320</v>
          </cell>
          <cell r="T42">
            <v>325</v>
          </cell>
          <cell r="U42">
            <v>330</v>
          </cell>
          <cell r="V42">
            <v>335</v>
          </cell>
          <cell r="W42">
            <v>340</v>
          </cell>
          <cell r="X42">
            <v>345</v>
          </cell>
          <cell r="Y42">
            <v>350</v>
          </cell>
          <cell r="Z42">
            <v>355</v>
          </cell>
          <cell r="AA42">
            <v>360</v>
          </cell>
          <cell r="AB42">
            <v>365</v>
          </cell>
          <cell r="AC42">
            <v>370</v>
          </cell>
          <cell r="AD42">
            <v>375</v>
          </cell>
          <cell r="AE42">
            <v>380</v>
          </cell>
          <cell r="AF42">
            <v>385</v>
          </cell>
          <cell r="AG42">
            <v>390</v>
          </cell>
          <cell r="AH42">
            <v>395</v>
          </cell>
        </row>
        <row r="43">
          <cell r="D43" t="str">
            <v>SWEP Co LA/Medium Rural</v>
          </cell>
          <cell r="E43">
            <v>250</v>
          </cell>
          <cell r="F43">
            <v>255</v>
          </cell>
          <cell r="G43">
            <v>260</v>
          </cell>
          <cell r="H43">
            <v>265</v>
          </cell>
          <cell r="I43">
            <v>270</v>
          </cell>
          <cell r="J43">
            <v>275.00000000000006</v>
          </cell>
          <cell r="K43">
            <v>280.00000000000006</v>
          </cell>
          <cell r="L43">
            <v>285.00000000000006</v>
          </cell>
          <cell r="M43">
            <v>289.99999999999994</v>
          </cell>
          <cell r="N43">
            <v>295</v>
          </cell>
          <cell r="O43">
            <v>300</v>
          </cell>
          <cell r="P43">
            <v>305</v>
          </cell>
          <cell r="Q43">
            <v>310</v>
          </cell>
          <cell r="R43">
            <v>315</v>
          </cell>
          <cell r="S43">
            <v>320</v>
          </cell>
          <cell r="T43">
            <v>325</v>
          </cell>
          <cell r="U43">
            <v>330</v>
          </cell>
          <cell r="V43">
            <v>335</v>
          </cell>
          <cell r="W43">
            <v>340</v>
          </cell>
          <cell r="X43">
            <v>345</v>
          </cell>
          <cell r="Y43">
            <v>350</v>
          </cell>
          <cell r="Z43">
            <v>355</v>
          </cell>
          <cell r="AA43">
            <v>360</v>
          </cell>
          <cell r="AB43">
            <v>365</v>
          </cell>
          <cell r="AC43">
            <v>370</v>
          </cell>
          <cell r="AD43">
            <v>375</v>
          </cell>
          <cell r="AE43">
            <v>380</v>
          </cell>
          <cell r="AF43">
            <v>385</v>
          </cell>
          <cell r="AG43">
            <v>390</v>
          </cell>
          <cell r="AH43">
            <v>395</v>
          </cell>
        </row>
        <row r="44">
          <cell r="D44" t="str">
            <v>SWEP Co TX/Urban</v>
          </cell>
          <cell r="E44">
            <v>250</v>
          </cell>
          <cell r="F44">
            <v>255</v>
          </cell>
          <cell r="G44">
            <v>260</v>
          </cell>
          <cell r="H44">
            <v>265</v>
          </cell>
          <cell r="I44">
            <v>270</v>
          </cell>
          <cell r="J44">
            <v>275.00000000000006</v>
          </cell>
          <cell r="K44">
            <v>280.00000000000006</v>
          </cell>
          <cell r="L44">
            <v>285.00000000000006</v>
          </cell>
          <cell r="M44">
            <v>289.99999999999994</v>
          </cell>
          <cell r="N44">
            <v>295</v>
          </cell>
          <cell r="O44">
            <v>300</v>
          </cell>
          <cell r="P44">
            <v>305</v>
          </cell>
          <cell r="Q44">
            <v>310</v>
          </cell>
          <cell r="R44">
            <v>315</v>
          </cell>
          <cell r="S44">
            <v>320</v>
          </cell>
          <cell r="T44">
            <v>325</v>
          </cell>
          <cell r="U44">
            <v>330</v>
          </cell>
          <cell r="V44">
            <v>335</v>
          </cell>
          <cell r="W44">
            <v>340</v>
          </cell>
          <cell r="X44">
            <v>345</v>
          </cell>
          <cell r="Y44">
            <v>350</v>
          </cell>
          <cell r="Z44">
            <v>355</v>
          </cell>
          <cell r="AA44">
            <v>360</v>
          </cell>
          <cell r="AB44">
            <v>365</v>
          </cell>
          <cell r="AC44">
            <v>370</v>
          </cell>
          <cell r="AD44">
            <v>375</v>
          </cell>
          <cell r="AE44">
            <v>380</v>
          </cell>
          <cell r="AF44">
            <v>385</v>
          </cell>
          <cell r="AG44">
            <v>390</v>
          </cell>
          <cell r="AH44">
            <v>395</v>
          </cell>
        </row>
        <row r="45">
          <cell r="D45" t="str">
            <v>SWEP Co TX/Large Rural</v>
          </cell>
          <cell r="E45">
            <v>250</v>
          </cell>
          <cell r="F45">
            <v>255</v>
          </cell>
          <cell r="G45">
            <v>260</v>
          </cell>
          <cell r="H45">
            <v>265</v>
          </cell>
          <cell r="I45">
            <v>270</v>
          </cell>
          <cell r="J45">
            <v>275.00000000000006</v>
          </cell>
          <cell r="K45">
            <v>280.00000000000006</v>
          </cell>
          <cell r="L45">
            <v>285.00000000000006</v>
          </cell>
          <cell r="M45">
            <v>289.99999999999994</v>
          </cell>
          <cell r="N45">
            <v>295</v>
          </cell>
          <cell r="O45">
            <v>300</v>
          </cell>
          <cell r="P45">
            <v>305</v>
          </cell>
          <cell r="Q45">
            <v>310</v>
          </cell>
          <cell r="R45">
            <v>315</v>
          </cell>
          <cell r="S45">
            <v>320</v>
          </cell>
          <cell r="T45">
            <v>325</v>
          </cell>
          <cell r="U45">
            <v>330</v>
          </cell>
          <cell r="V45">
            <v>335</v>
          </cell>
          <cell r="W45">
            <v>340</v>
          </cell>
          <cell r="X45">
            <v>345</v>
          </cell>
          <cell r="Y45">
            <v>350</v>
          </cell>
          <cell r="Z45">
            <v>355</v>
          </cell>
          <cell r="AA45">
            <v>360</v>
          </cell>
          <cell r="AB45">
            <v>365</v>
          </cell>
          <cell r="AC45">
            <v>370</v>
          </cell>
          <cell r="AD45">
            <v>375</v>
          </cell>
          <cell r="AE45">
            <v>380</v>
          </cell>
          <cell r="AF45">
            <v>385</v>
          </cell>
          <cell r="AG45">
            <v>390</v>
          </cell>
          <cell r="AH45">
            <v>395</v>
          </cell>
        </row>
        <row r="46">
          <cell r="D46" t="str">
            <v>SWEP Co TX/Medium Rural</v>
          </cell>
          <cell r="E46">
            <v>250</v>
          </cell>
          <cell r="F46">
            <v>255</v>
          </cell>
          <cell r="G46">
            <v>260</v>
          </cell>
          <cell r="H46">
            <v>265</v>
          </cell>
          <cell r="I46">
            <v>270</v>
          </cell>
          <cell r="J46">
            <v>275.00000000000006</v>
          </cell>
          <cell r="K46">
            <v>280.00000000000006</v>
          </cell>
          <cell r="L46">
            <v>285.00000000000006</v>
          </cell>
          <cell r="M46">
            <v>289.99999999999994</v>
          </cell>
          <cell r="N46">
            <v>295</v>
          </cell>
          <cell r="O46">
            <v>300</v>
          </cell>
          <cell r="P46">
            <v>305</v>
          </cell>
          <cell r="Q46">
            <v>310</v>
          </cell>
          <cell r="R46">
            <v>315</v>
          </cell>
          <cell r="S46">
            <v>320</v>
          </cell>
          <cell r="T46">
            <v>325</v>
          </cell>
          <cell r="U46">
            <v>330</v>
          </cell>
          <cell r="V46">
            <v>335</v>
          </cell>
          <cell r="W46">
            <v>340</v>
          </cell>
          <cell r="X46">
            <v>345</v>
          </cell>
          <cell r="Y46">
            <v>350</v>
          </cell>
          <cell r="Z46">
            <v>355</v>
          </cell>
          <cell r="AA46">
            <v>360</v>
          </cell>
          <cell r="AB46">
            <v>365</v>
          </cell>
          <cell r="AC46">
            <v>370</v>
          </cell>
          <cell r="AD46">
            <v>375</v>
          </cell>
          <cell r="AE46">
            <v>380</v>
          </cell>
          <cell r="AF46">
            <v>385</v>
          </cell>
          <cell r="AG46">
            <v>390</v>
          </cell>
          <cell r="AH46">
            <v>395</v>
          </cell>
        </row>
        <row r="47">
          <cell r="D47" t="str">
            <v>TCC/Urban</v>
          </cell>
          <cell r="E47">
            <v>250</v>
          </cell>
          <cell r="F47">
            <v>255</v>
          </cell>
          <cell r="G47">
            <v>260</v>
          </cell>
          <cell r="H47">
            <v>265</v>
          </cell>
          <cell r="I47">
            <v>270</v>
          </cell>
          <cell r="J47">
            <v>275.00000000000006</v>
          </cell>
          <cell r="K47">
            <v>280.00000000000006</v>
          </cell>
          <cell r="L47">
            <v>285.00000000000006</v>
          </cell>
          <cell r="M47">
            <v>289.99999999999994</v>
          </cell>
          <cell r="N47">
            <v>295</v>
          </cell>
          <cell r="O47">
            <v>300</v>
          </cell>
          <cell r="P47">
            <v>305</v>
          </cell>
          <cell r="Q47">
            <v>310</v>
          </cell>
          <cell r="R47">
            <v>315</v>
          </cell>
          <cell r="S47">
            <v>320</v>
          </cell>
          <cell r="T47">
            <v>325</v>
          </cell>
          <cell r="U47">
            <v>330</v>
          </cell>
          <cell r="V47">
            <v>335</v>
          </cell>
          <cell r="W47">
            <v>340</v>
          </cell>
          <cell r="X47">
            <v>345</v>
          </cell>
          <cell r="Y47">
            <v>350</v>
          </cell>
          <cell r="Z47">
            <v>355</v>
          </cell>
          <cell r="AA47">
            <v>360</v>
          </cell>
          <cell r="AB47">
            <v>365</v>
          </cell>
          <cell r="AC47">
            <v>370</v>
          </cell>
          <cell r="AD47">
            <v>375</v>
          </cell>
          <cell r="AE47">
            <v>380</v>
          </cell>
          <cell r="AF47">
            <v>385</v>
          </cell>
          <cell r="AG47">
            <v>390</v>
          </cell>
          <cell r="AH47">
            <v>395</v>
          </cell>
        </row>
        <row r="48">
          <cell r="D48" t="str">
            <v>TCC/Large Rural</v>
          </cell>
          <cell r="E48">
            <v>250</v>
          </cell>
          <cell r="F48">
            <v>255</v>
          </cell>
          <cell r="G48">
            <v>260</v>
          </cell>
          <cell r="H48">
            <v>265</v>
          </cell>
          <cell r="I48">
            <v>270</v>
          </cell>
          <cell r="J48">
            <v>275.00000000000006</v>
          </cell>
          <cell r="K48">
            <v>280.00000000000006</v>
          </cell>
          <cell r="L48">
            <v>285.00000000000006</v>
          </cell>
          <cell r="M48">
            <v>289.99999999999994</v>
          </cell>
          <cell r="N48">
            <v>295</v>
          </cell>
          <cell r="O48">
            <v>300</v>
          </cell>
          <cell r="P48">
            <v>305</v>
          </cell>
          <cell r="Q48">
            <v>310</v>
          </cell>
          <cell r="R48">
            <v>315</v>
          </cell>
          <cell r="S48">
            <v>320</v>
          </cell>
          <cell r="T48">
            <v>325</v>
          </cell>
          <cell r="U48">
            <v>330</v>
          </cell>
          <cell r="V48">
            <v>335</v>
          </cell>
          <cell r="W48">
            <v>340</v>
          </cell>
          <cell r="X48">
            <v>345</v>
          </cell>
          <cell r="Y48">
            <v>350</v>
          </cell>
          <cell r="Z48">
            <v>355</v>
          </cell>
          <cell r="AA48">
            <v>360</v>
          </cell>
          <cell r="AB48">
            <v>365</v>
          </cell>
          <cell r="AC48">
            <v>370</v>
          </cell>
          <cell r="AD48">
            <v>375</v>
          </cell>
          <cell r="AE48">
            <v>380</v>
          </cell>
          <cell r="AF48">
            <v>385</v>
          </cell>
          <cell r="AG48">
            <v>390</v>
          </cell>
          <cell r="AH48">
            <v>395</v>
          </cell>
        </row>
        <row r="49">
          <cell r="D49" t="str">
            <v>TCC/Medium Rural</v>
          </cell>
          <cell r="E49">
            <v>250</v>
          </cell>
          <cell r="F49">
            <v>255</v>
          </cell>
          <cell r="G49">
            <v>260</v>
          </cell>
          <cell r="H49">
            <v>265</v>
          </cell>
          <cell r="I49">
            <v>270</v>
          </cell>
          <cell r="J49">
            <v>275.00000000000006</v>
          </cell>
          <cell r="K49">
            <v>280.00000000000006</v>
          </cell>
          <cell r="L49">
            <v>285.00000000000006</v>
          </cell>
          <cell r="M49">
            <v>289.99999999999994</v>
          </cell>
          <cell r="N49">
            <v>295</v>
          </cell>
          <cell r="O49">
            <v>300</v>
          </cell>
          <cell r="P49">
            <v>305</v>
          </cell>
          <cell r="Q49">
            <v>310</v>
          </cell>
          <cell r="R49">
            <v>315</v>
          </cell>
          <cell r="S49">
            <v>320</v>
          </cell>
          <cell r="T49">
            <v>325</v>
          </cell>
          <cell r="U49">
            <v>330</v>
          </cell>
          <cell r="V49">
            <v>335</v>
          </cell>
          <cell r="W49">
            <v>340</v>
          </cell>
          <cell r="X49">
            <v>345</v>
          </cell>
          <cell r="Y49">
            <v>350</v>
          </cell>
          <cell r="Z49">
            <v>355</v>
          </cell>
          <cell r="AA49">
            <v>360</v>
          </cell>
          <cell r="AB49">
            <v>365</v>
          </cell>
          <cell r="AC49">
            <v>370</v>
          </cell>
          <cell r="AD49">
            <v>375</v>
          </cell>
          <cell r="AE49">
            <v>380</v>
          </cell>
          <cell r="AF49">
            <v>385</v>
          </cell>
          <cell r="AG49">
            <v>390</v>
          </cell>
          <cell r="AH49">
            <v>395</v>
          </cell>
        </row>
        <row r="50">
          <cell r="D50" t="str">
            <v>TNC/Urban</v>
          </cell>
          <cell r="E50">
            <v>250</v>
          </cell>
          <cell r="F50">
            <v>255</v>
          </cell>
          <cell r="G50">
            <v>260</v>
          </cell>
          <cell r="H50">
            <v>265</v>
          </cell>
          <cell r="I50">
            <v>270</v>
          </cell>
          <cell r="J50">
            <v>275.00000000000006</v>
          </cell>
          <cell r="K50">
            <v>280.00000000000006</v>
          </cell>
          <cell r="L50">
            <v>285.00000000000006</v>
          </cell>
          <cell r="M50">
            <v>289.99999999999994</v>
          </cell>
          <cell r="N50">
            <v>295</v>
          </cell>
          <cell r="O50">
            <v>300</v>
          </cell>
          <cell r="P50">
            <v>305</v>
          </cell>
          <cell r="Q50">
            <v>310</v>
          </cell>
          <cell r="R50">
            <v>315</v>
          </cell>
          <cell r="S50">
            <v>320</v>
          </cell>
          <cell r="T50">
            <v>325</v>
          </cell>
          <cell r="U50">
            <v>330</v>
          </cell>
          <cell r="V50">
            <v>335</v>
          </cell>
          <cell r="W50">
            <v>340</v>
          </cell>
          <cell r="X50">
            <v>345</v>
          </cell>
          <cell r="Y50">
            <v>350</v>
          </cell>
          <cell r="Z50">
            <v>355</v>
          </cell>
          <cell r="AA50">
            <v>360</v>
          </cell>
          <cell r="AB50">
            <v>365</v>
          </cell>
          <cell r="AC50">
            <v>370</v>
          </cell>
          <cell r="AD50">
            <v>375</v>
          </cell>
          <cell r="AE50">
            <v>380</v>
          </cell>
          <cell r="AF50">
            <v>385</v>
          </cell>
          <cell r="AG50">
            <v>390</v>
          </cell>
          <cell r="AH50">
            <v>395</v>
          </cell>
        </row>
        <row r="51">
          <cell r="D51" t="str">
            <v>TNC/Large Rural</v>
          </cell>
          <cell r="E51">
            <v>250</v>
          </cell>
          <cell r="F51">
            <v>255</v>
          </cell>
          <cell r="G51">
            <v>260</v>
          </cell>
          <cell r="H51">
            <v>265</v>
          </cell>
          <cell r="I51">
            <v>270</v>
          </cell>
          <cell r="J51">
            <v>275.00000000000006</v>
          </cell>
          <cell r="K51">
            <v>280.00000000000006</v>
          </cell>
          <cell r="L51">
            <v>285.00000000000006</v>
          </cell>
          <cell r="M51">
            <v>289.99999999999994</v>
          </cell>
          <cell r="N51">
            <v>295</v>
          </cell>
          <cell r="O51">
            <v>300</v>
          </cell>
          <cell r="P51">
            <v>305</v>
          </cell>
          <cell r="Q51">
            <v>310</v>
          </cell>
          <cell r="R51">
            <v>315</v>
          </cell>
          <cell r="S51">
            <v>320</v>
          </cell>
          <cell r="T51">
            <v>325</v>
          </cell>
          <cell r="U51">
            <v>330</v>
          </cell>
          <cell r="V51">
            <v>335</v>
          </cell>
          <cell r="W51">
            <v>340</v>
          </cell>
          <cell r="X51">
            <v>345</v>
          </cell>
          <cell r="Y51">
            <v>350</v>
          </cell>
          <cell r="Z51">
            <v>355</v>
          </cell>
          <cell r="AA51">
            <v>360</v>
          </cell>
          <cell r="AB51">
            <v>365</v>
          </cell>
          <cell r="AC51">
            <v>370</v>
          </cell>
          <cell r="AD51">
            <v>375</v>
          </cell>
          <cell r="AE51">
            <v>380</v>
          </cell>
          <cell r="AF51">
            <v>385</v>
          </cell>
          <cell r="AG51">
            <v>390</v>
          </cell>
          <cell r="AH51">
            <v>395</v>
          </cell>
        </row>
        <row r="52">
          <cell r="D52" t="str">
            <v>TNC/Medium Rural</v>
          </cell>
          <cell r="E52">
            <v>250</v>
          </cell>
          <cell r="F52">
            <v>255</v>
          </cell>
          <cell r="G52">
            <v>260</v>
          </cell>
          <cell r="H52">
            <v>265</v>
          </cell>
          <cell r="I52">
            <v>270</v>
          </cell>
          <cell r="J52">
            <v>275.00000000000006</v>
          </cell>
          <cell r="K52">
            <v>280.00000000000006</v>
          </cell>
          <cell r="L52">
            <v>285.00000000000006</v>
          </cell>
          <cell r="M52">
            <v>289.99999999999994</v>
          </cell>
          <cell r="N52">
            <v>295</v>
          </cell>
          <cell r="O52">
            <v>300</v>
          </cell>
          <cell r="P52">
            <v>305</v>
          </cell>
          <cell r="Q52">
            <v>310</v>
          </cell>
          <cell r="R52">
            <v>315</v>
          </cell>
          <cell r="S52">
            <v>320</v>
          </cell>
          <cell r="T52">
            <v>325</v>
          </cell>
          <cell r="U52">
            <v>330</v>
          </cell>
          <cell r="V52">
            <v>335</v>
          </cell>
          <cell r="W52">
            <v>340</v>
          </cell>
          <cell r="X52">
            <v>345</v>
          </cell>
          <cell r="Y52">
            <v>350</v>
          </cell>
          <cell r="Z52">
            <v>355</v>
          </cell>
          <cell r="AA52">
            <v>360</v>
          </cell>
          <cell r="AB52">
            <v>365</v>
          </cell>
          <cell r="AC52">
            <v>370</v>
          </cell>
          <cell r="AD52">
            <v>375</v>
          </cell>
          <cell r="AE52">
            <v>380</v>
          </cell>
          <cell r="AF52">
            <v>385</v>
          </cell>
          <cell r="AG52">
            <v>390</v>
          </cell>
          <cell r="AH52">
            <v>395</v>
          </cell>
        </row>
        <row r="53">
          <cell r="E53">
            <v>11250</v>
          </cell>
          <cell r="F53">
            <v>11475</v>
          </cell>
          <cell r="G53">
            <v>11700</v>
          </cell>
          <cell r="H53">
            <v>11925</v>
          </cell>
          <cell r="I53">
            <v>12150</v>
          </cell>
          <cell r="J53">
            <v>12375.000000000002</v>
          </cell>
          <cell r="K53">
            <v>12600.000000000002</v>
          </cell>
          <cell r="L53">
            <v>12825.000000000002</v>
          </cell>
          <cell r="M53">
            <v>13049.999999999998</v>
          </cell>
          <cell r="N53">
            <v>13275</v>
          </cell>
          <cell r="O53">
            <v>13500</v>
          </cell>
          <cell r="P53">
            <v>13725</v>
          </cell>
          <cell r="Q53">
            <v>13950</v>
          </cell>
          <cell r="R53">
            <v>14175</v>
          </cell>
          <cell r="S53">
            <v>14400</v>
          </cell>
          <cell r="T53">
            <v>14625</v>
          </cell>
          <cell r="U53">
            <v>14850</v>
          </cell>
          <cell r="V53">
            <v>15075</v>
          </cell>
          <cell r="W53">
            <v>15300</v>
          </cell>
          <cell r="X53">
            <v>15525</v>
          </cell>
          <cell r="Y53">
            <v>15750</v>
          </cell>
          <cell r="Z53">
            <v>15975</v>
          </cell>
          <cell r="AA53">
            <v>16200</v>
          </cell>
          <cell r="AB53">
            <v>16425</v>
          </cell>
          <cell r="AC53">
            <v>16650</v>
          </cell>
          <cell r="AD53">
            <v>16875</v>
          </cell>
          <cell r="AE53">
            <v>17100</v>
          </cell>
          <cell r="AF53">
            <v>17325</v>
          </cell>
          <cell r="AG53">
            <v>17550</v>
          </cell>
          <cell r="AH53">
            <v>17775</v>
          </cell>
        </row>
      </sheetData>
      <sheetData sheetId="10" refreshError="1"/>
      <sheetData sheetId="11" refreshError="1">
        <row r="6">
          <cell r="D6" t="str">
            <v>LOOKUP</v>
          </cell>
          <cell r="E6">
            <v>1</v>
          </cell>
          <cell r="F6">
            <v>2</v>
          </cell>
          <cell r="G6">
            <v>3</v>
          </cell>
          <cell r="H6">
            <v>4</v>
          </cell>
          <cell r="I6">
            <v>5</v>
          </cell>
          <cell r="J6">
            <v>6</v>
          </cell>
          <cell r="K6">
            <v>7</v>
          </cell>
          <cell r="L6">
            <v>8</v>
          </cell>
          <cell r="M6">
            <v>9</v>
          </cell>
          <cell r="N6">
            <v>10</v>
          </cell>
          <cell r="O6">
            <v>11</v>
          </cell>
          <cell r="P6">
            <v>12</v>
          </cell>
          <cell r="Q6">
            <v>13</v>
          </cell>
          <cell r="R6">
            <v>14</v>
          </cell>
          <cell r="S6">
            <v>15</v>
          </cell>
          <cell r="T6">
            <v>16</v>
          </cell>
          <cell r="U6">
            <v>17</v>
          </cell>
          <cell r="V6">
            <v>18</v>
          </cell>
          <cell r="W6">
            <v>19</v>
          </cell>
          <cell r="X6">
            <v>20</v>
          </cell>
          <cell r="Y6">
            <v>21</v>
          </cell>
          <cell r="Z6">
            <v>22</v>
          </cell>
          <cell r="AA6">
            <v>23</v>
          </cell>
          <cell r="AB6">
            <v>24</v>
          </cell>
          <cell r="AC6">
            <v>25</v>
          </cell>
          <cell r="AD6">
            <v>26</v>
          </cell>
          <cell r="AE6">
            <v>27</v>
          </cell>
          <cell r="AF6">
            <v>28</v>
          </cell>
          <cell r="AG6">
            <v>29</v>
          </cell>
          <cell r="AH6">
            <v>30</v>
          </cell>
        </row>
        <row r="8">
          <cell r="D8" t="str">
            <v>APCo VA/Small</v>
          </cell>
          <cell r="E8">
            <v>100</v>
          </cell>
          <cell r="F8">
            <v>102</v>
          </cell>
          <cell r="G8">
            <v>104</v>
          </cell>
          <cell r="H8">
            <v>106</v>
          </cell>
          <cell r="I8">
            <v>108</v>
          </cell>
          <cell r="J8">
            <v>110.00000000000001</v>
          </cell>
          <cell r="K8">
            <v>112.00000000000001</v>
          </cell>
          <cell r="L8">
            <v>114.00000000000001</v>
          </cell>
          <cell r="M8">
            <v>115.99999999999999</v>
          </cell>
          <cell r="N8">
            <v>118</v>
          </cell>
          <cell r="O8">
            <v>120</v>
          </cell>
          <cell r="P8">
            <v>122</v>
          </cell>
          <cell r="Q8">
            <v>124</v>
          </cell>
          <cell r="R8">
            <v>126</v>
          </cell>
          <cell r="S8">
            <v>128</v>
          </cell>
          <cell r="T8">
            <v>130</v>
          </cell>
          <cell r="U8">
            <v>132</v>
          </cell>
          <cell r="V8">
            <v>134</v>
          </cell>
          <cell r="W8">
            <v>136</v>
          </cell>
          <cell r="X8">
            <v>138</v>
          </cell>
          <cell r="Y8">
            <v>140</v>
          </cell>
          <cell r="Z8">
            <v>142</v>
          </cell>
          <cell r="AA8">
            <v>144</v>
          </cell>
          <cell r="AB8">
            <v>146</v>
          </cell>
          <cell r="AC8">
            <v>148</v>
          </cell>
          <cell r="AD8">
            <v>150</v>
          </cell>
          <cell r="AE8">
            <v>152</v>
          </cell>
          <cell r="AF8">
            <v>154</v>
          </cell>
          <cell r="AG8">
            <v>156</v>
          </cell>
          <cell r="AH8">
            <v>158</v>
          </cell>
        </row>
        <row r="9">
          <cell r="D9" t="str">
            <v>APCo VA/Medium</v>
          </cell>
          <cell r="E9">
            <v>100</v>
          </cell>
          <cell r="F9">
            <v>102</v>
          </cell>
          <cell r="G9">
            <v>104</v>
          </cell>
          <cell r="H9">
            <v>106</v>
          </cell>
          <cell r="I9">
            <v>108</v>
          </cell>
          <cell r="J9">
            <v>110.00000000000001</v>
          </cell>
          <cell r="K9">
            <v>112.00000000000001</v>
          </cell>
          <cell r="L9">
            <v>114.00000000000001</v>
          </cell>
          <cell r="M9">
            <v>115.99999999999999</v>
          </cell>
          <cell r="N9">
            <v>118</v>
          </cell>
          <cell r="O9">
            <v>120</v>
          </cell>
          <cell r="P9">
            <v>122</v>
          </cell>
          <cell r="Q9">
            <v>124</v>
          </cell>
          <cell r="R9">
            <v>126</v>
          </cell>
          <cell r="S9">
            <v>128</v>
          </cell>
          <cell r="T9">
            <v>130</v>
          </cell>
          <cell r="U9">
            <v>132</v>
          </cell>
          <cell r="V9">
            <v>134</v>
          </cell>
          <cell r="W9">
            <v>136</v>
          </cell>
          <cell r="X9">
            <v>138</v>
          </cell>
          <cell r="Y9">
            <v>140</v>
          </cell>
          <cell r="Z9">
            <v>142</v>
          </cell>
          <cell r="AA9">
            <v>144</v>
          </cell>
          <cell r="AB9">
            <v>146</v>
          </cell>
          <cell r="AC9">
            <v>148</v>
          </cell>
          <cell r="AD9">
            <v>150</v>
          </cell>
          <cell r="AE9">
            <v>152</v>
          </cell>
          <cell r="AF9">
            <v>154</v>
          </cell>
          <cell r="AG9">
            <v>156</v>
          </cell>
          <cell r="AH9">
            <v>158</v>
          </cell>
        </row>
        <row r="10">
          <cell r="D10" t="str">
            <v>APCo VA/Large</v>
          </cell>
          <cell r="E10">
            <v>100</v>
          </cell>
          <cell r="F10">
            <v>102</v>
          </cell>
          <cell r="G10">
            <v>104</v>
          </cell>
          <cell r="H10">
            <v>106</v>
          </cell>
          <cell r="I10">
            <v>108</v>
          </cell>
          <cell r="J10">
            <v>110.00000000000001</v>
          </cell>
          <cell r="K10">
            <v>112.00000000000001</v>
          </cell>
          <cell r="L10">
            <v>114.00000000000001</v>
          </cell>
          <cell r="M10">
            <v>115.99999999999999</v>
          </cell>
          <cell r="N10">
            <v>118</v>
          </cell>
          <cell r="O10">
            <v>120</v>
          </cell>
          <cell r="P10">
            <v>122</v>
          </cell>
          <cell r="Q10">
            <v>124</v>
          </cell>
          <cell r="R10">
            <v>126</v>
          </cell>
          <cell r="S10">
            <v>128</v>
          </cell>
          <cell r="T10">
            <v>130</v>
          </cell>
          <cell r="U10">
            <v>132</v>
          </cell>
          <cell r="V10">
            <v>134</v>
          </cell>
          <cell r="W10">
            <v>136</v>
          </cell>
          <cell r="X10">
            <v>138</v>
          </cell>
          <cell r="Y10">
            <v>140</v>
          </cell>
          <cell r="Z10">
            <v>142</v>
          </cell>
          <cell r="AA10">
            <v>144</v>
          </cell>
          <cell r="AB10">
            <v>146</v>
          </cell>
          <cell r="AC10">
            <v>148</v>
          </cell>
          <cell r="AD10">
            <v>150</v>
          </cell>
          <cell r="AE10">
            <v>152</v>
          </cell>
          <cell r="AF10">
            <v>154</v>
          </cell>
          <cell r="AG10">
            <v>156</v>
          </cell>
          <cell r="AH10">
            <v>158</v>
          </cell>
        </row>
        <row r="11">
          <cell r="D11" t="str">
            <v>APCo WV/Small</v>
          </cell>
          <cell r="E11">
            <v>100</v>
          </cell>
          <cell r="F11">
            <v>102</v>
          </cell>
          <cell r="G11">
            <v>104</v>
          </cell>
          <cell r="H11">
            <v>106</v>
          </cell>
          <cell r="I11">
            <v>108</v>
          </cell>
          <cell r="J11">
            <v>110.00000000000001</v>
          </cell>
          <cell r="K11">
            <v>112.00000000000001</v>
          </cell>
          <cell r="L11">
            <v>114.00000000000001</v>
          </cell>
          <cell r="M11">
            <v>115.99999999999999</v>
          </cell>
          <cell r="N11">
            <v>118</v>
          </cell>
          <cell r="O11">
            <v>120</v>
          </cell>
          <cell r="P11">
            <v>122</v>
          </cell>
          <cell r="Q11">
            <v>124</v>
          </cell>
          <cell r="R11">
            <v>126</v>
          </cell>
          <cell r="S11">
            <v>128</v>
          </cell>
          <cell r="T11">
            <v>130</v>
          </cell>
          <cell r="U11">
            <v>132</v>
          </cell>
          <cell r="V11">
            <v>134</v>
          </cell>
          <cell r="W11">
            <v>136</v>
          </cell>
          <cell r="X11">
            <v>138</v>
          </cell>
          <cell r="Y11">
            <v>140</v>
          </cell>
          <cell r="Z11">
            <v>142</v>
          </cell>
          <cell r="AA11">
            <v>144</v>
          </cell>
          <cell r="AB11">
            <v>146</v>
          </cell>
          <cell r="AC11">
            <v>148</v>
          </cell>
          <cell r="AD11">
            <v>150</v>
          </cell>
          <cell r="AE11">
            <v>152</v>
          </cell>
          <cell r="AF11">
            <v>154</v>
          </cell>
          <cell r="AG11">
            <v>156</v>
          </cell>
          <cell r="AH11">
            <v>158</v>
          </cell>
        </row>
        <row r="12">
          <cell r="D12" t="str">
            <v>APCo WV/Medium</v>
          </cell>
          <cell r="E12">
            <v>100</v>
          </cell>
          <cell r="F12">
            <v>102</v>
          </cell>
          <cell r="G12">
            <v>104</v>
          </cell>
          <cell r="H12">
            <v>106</v>
          </cell>
          <cell r="I12">
            <v>108</v>
          </cell>
          <cell r="J12">
            <v>110.00000000000001</v>
          </cell>
          <cell r="K12">
            <v>112.00000000000001</v>
          </cell>
          <cell r="L12">
            <v>114.00000000000001</v>
          </cell>
          <cell r="M12">
            <v>115.99999999999999</v>
          </cell>
          <cell r="N12">
            <v>118</v>
          </cell>
          <cell r="O12">
            <v>120</v>
          </cell>
          <cell r="P12">
            <v>122</v>
          </cell>
          <cell r="Q12">
            <v>124</v>
          </cell>
          <cell r="R12">
            <v>126</v>
          </cell>
          <cell r="S12">
            <v>128</v>
          </cell>
          <cell r="T12">
            <v>130</v>
          </cell>
          <cell r="U12">
            <v>132</v>
          </cell>
          <cell r="V12">
            <v>134</v>
          </cell>
          <cell r="W12">
            <v>136</v>
          </cell>
          <cell r="X12">
            <v>138</v>
          </cell>
          <cell r="Y12">
            <v>140</v>
          </cell>
          <cell r="Z12">
            <v>142</v>
          </cell>
          <cell r="AA12">
            <v>144</v>
          </cell>
          <cell r="AB12">
            <v>146</v>
          </cell>
          <cell r="AC12">
            <v>148</v>
          </cell>
          <cell r="AD12">
            <v>150</v>
          </cell>
          <cell r="AE12">
            <v>152</v>
          </cell>
          <cell r="AF12">
            <v>154</v>
          </cell>
          <cell r="AG12">
            <v>156</v>
          </cell>
          <cell r="AH12">
            <v>158</v>
          </cell>
        </row>
        <row r="13">
          <cell r="D13" t="str">
            <v>APCo WV/Large</v>
          </cell>
          <cell r="E13">
            <v>100</v>
          </cell>
          <cell r="F13">
            <v>102</v>
          </cell>
          <cell r="G13">
            <v>104</v>
          </cell>
          <cell r="H13">
            <v>106</v>
          </cell>
          <cell r="I13">
            <v>108</v>
          </cell>
          <cell r="J13">
            <v>110.00000000000001</v>
          </cell>
          <cell r="K13">
            <v>112.00000000000001</v>
          </cell>
          <cell r="L13">
            <v>114.00000000000001</v>
          </cell>
          <cell r="M13">
            <v>115.99999999999999</v>
          </cell>
          <cell r="N13">
            <v>118</v>
          </cell>
          <cell r="O13">
            <v>120</v>
          </cell>
          <cell r="P13">
            <v>122</v>
          </cell>
          <cell r="Q13">
            <v>124</v>
          </cell>
          <cell r="R13">
            <v>126</v>
          </cell>
          <cell r="S13">
            <v>128</v>
          </cell>
          <cell r="T13">
            <v>130</v>
          </cell>
          <cell r="U13">
            <v>132</v>
          </cell>
          <cell r="V13">
            <v>134</v>
          </cell>
          <cell r="W13">
            <v>136</v>
          </cell>
          <cell r="X13">
            <v>138</v>
          </cell>
          <cell r="Y13">
            <v>140</v>
          </cell>
          <cell r="Z13">
            <v>142</v>
          </cell>
          <cell r="AA13">
            <v>144</v>
          </cell>
          <cell r="AB13">
            <v>146</v>
          </cell>
          <cell r="AC13">
            <v>148</v>
          </cell>
          <cell r="AD13">
            <v>150</v>
          </cell>
          <cell r="AE13">
            <v>152</v>
          </cell>
          <cell r="AF13">
            <v>154</v>
          </cell>
          <cell r="AG13">
            <v>156</v>
          </cell>
          <cell r="AH13">
            <v>158</v>
          </cell>
        </row>
        <row r="14">
          <cell r="D14" t="str">
            <v>WPCo/Small</v>
          </cell>
          <cell r="E14">
            <v>100</v>
          </cell>
          <cell r="F14">
            <v>102</v>
          </cell>
          <cell r="G14">
            <v>104</v>
          </cell>
          <cell r="H14">
            <v>106</v>
          </cell>
          <cell r="I14">
            <v>108</v>
          </cell>
          <cell r="J14">
            <v>110.00000000000001</v>
          </cell>
          <cell r="K14">
            <v>112.00000000000001</v>
          </cell>
          <cell r="L14">
            <v>114.00000000000001</v>
          </cell>
          <cell r="M14">
            <v>115.99999999999999</v>
          </cell>
          <cell r="N14">
            <v>118</v>
          </cell>
          <cell r="O14">
            <v>120</v>
          </cell>
          <cell r="P14">
            <v>122</v>
          </cell>
          <cell r="Q14">
            <v>124</v>
          </cell>
          <cell r="R14">
            <v>126</v>
          </cell>
          <cell r="S14">
            <v>128</v>
          </cell>
          <cell r="T14">
            <v>130</v>
          </cell>
          <cell r="U14">
            <v>132</v>
          </cell>
          <cell r="V14">
            <v>134</v>
          </cell>
          <cell r="W14">
            <v>136</v>
          </cell>
          <cell r="X14">
            <v>138</v>
          </cell>
          <cell r="Y14">
            <v>140</v>
          </cell>
          <cell r="Z14">
            <v>142</v>
          </cell>
          <cell r="AA14">
            <v>144</v>
          </cell>
          <cell r="AB14">
            <v>146</v>
          </cell>
          <cell r="AC14">
            <v>148</v>
          </cell>
          <cell r="AD14">
            <v>150</v>
          </cell>
          <cell r="AE14">
            <v>152</v>
          </cell>
          <cell r="AF14">
            <v>154</v>
          </cell>
          <cell r="AG14">
            <v>156</v>
          </cell>
          <cell r="AH14">
            <v>158</v>
          </cell>
        </row>
        <row r="15">
          <cell r="D15" t="str">
            <v>WPCo/Medium</v>
          </cell>
          <cell r="E15">
            <v>100</v>
          </cell>
          <cell r="F15">
            <v>102</v>
          </cell>
          <cell r="G15">
            <v>104</v>
          </cell>
          <cell r="H15">
            <v>106</v>
          </cell>
          <cell r="I15">
            <v>108</v>
          </cell>
          <cell r="J15">
            <v>110.00000000000001</v>
          </cell>
          <cell r="K15">
            <v>112.00000000000001</v>
          </cell>
          <cell r="L15">
            <v>114.00000000000001</v>
          </cell>
          <cell r="M15">
            <v>115.99999999999999</v>
          </cell>
          <cell r="N15">
            <v>118</v>
          </cell>
          <cell r="O15">
            <v>120</v>
          </cell>
          <cell r="P15">
            <v>122</v>
          </cell>
          <cell r="Q15">
            <v>124</v>
          </cell>
          <cell r="R15">
            <v>126</v>
          </cell>
          <cell r="S15">
            <v>128</v>
          </cell>
          <cell r="T15">
            <v>130</v>
          </cell>
          <cell r="U15">
            <v>132</v>
          </cell>
          <cell r="V15">
            <v>134</v>
          </cell>
          <cell r="W15">
            <v>136</v>
          </cell>
          <cell r="X15">
            <v>138</v>
          </cell>
          <cell r="Y15">
            <v>140</v>
          </cell>
          <cell r="Z15">
            <v>142</v>
          </cell>
          <cell r="AA15">
            <v>144</v>
          </cell>
          <cell r="AB15">
            <v>146</v>
          </cell>
          <cell r="AC15">
            <v>148</v>
          </cell>
          <cell r="AD15">
            <v>150</v>
          </cell>
          <cell r="AE15">
            <v>152</v>
          </cell>
          <cell r="AF15">
            <v>154</v>
          </cell>
          <cell r="AG15">
            <v>156</v>
          </cell>
          <cell r="AH15">
            <v>158</v>
          </cell>
        </row>
        <row r="16">
          <cell r="D16" t="str">
            <v>WPCo/Large</v>
          </cell>
          <cell r="E16">
            <v>100</v>
          </cell>
          <cell r="F16">
            <v>102</v>
          </cell>
          <cell r="G16">
            <v>104</v>
          </cell>
          <cell r="H16">
            <v>106</v>
          </cell>
          <cell r="I16">
            <v>108</v>
          </cell>
          <cell r="J16">
            <v>110.00000000000001</v>
          </cell>
          <cell r="K16">
            <v>112.00000000000001</v>
          </cell>
          <cell r="L16">
            <v>114.00000000000001</v>
          </cell>
          <cell r="M16">
            <v>115.99999999999999</v>
          </cell>
          <cell r="N16">
            <v>118</v>
          </cell>
          <cell r="O16">
            <v>120</v>
          </cell>
          <cell r="P16">
            <v>122</v>
          </cell>
          <cell r="Q16">
            <v>124</v>
          </cell>
          <cell r="R16">
            <v>126</v>
          </cell>
          <cell r="S16">
            <v>128</v>
          </cell>
          <cell r="T16">
            <v>130</v>
          </cell>
          <cell r="U16">
            <v>132</v>
          </cell>
          <cell r="V16">
            <v>134</v>
          </cell>
          <cell r="W16">
            <v>136</v>
          </cell>
          <cell r="X16">
            <v>138</v>
          </cell>
          <cell r="Y16">
            <v>140</v>
          </cell>
          <cell r="Z16">
            <v>142</v>
          </cell>
          <cell r="AA16">
            <v>144</v>
          </cell>
          <cell r="AB16">
            <v>146</v>
          </cell>
          <cell r="AC16">
            <v>148</v>
          </cell>
          <cell r="AD16">
            <v>150</v>
          </cell>
          <cell r="AE16">
            <v>152</v>
          </cell>
          <cell r="AF16">
            <v>154</v>
          </cell>
          <cell r="AG16">
            <v>156</v>
          </cell>
          <cell r="AH16">
            <v>158</v>
          </cell>
        </row>
        <row r="17">
          <cell r="D17" t="str">
            <v>CSP/Small</v>
          </cell>
          <cell r="E17">
            <v>100</v>
          </cell>
          <cell r="F17">
            <v>102</v>
          </cell>
          <cell r="G17">
            <v>104</v>
          </cell>
          <cell r="H17">
            <v>106</v>
          </cell>
          <cell r="I17">
            <v>108</v>
          </cell>
          <cell r="J17">
            <v>110.00000000000001</v>
          </cell>
          <cell r="K17">
            <v>112.00000000000001</v>
          </cell>
          <cell r="L17">
            <v>114.00000000000001</v>
          </cell>
          <cell r="M17">
            <v>115.99999999999999</v>
          </cell>
          <cell r="N17">
            <v>118</v>
          </cell>
          <cell r="O17">
            <v>120</v>
          </cell>
          <cell r="P17">
            <v>122</v>
          </cell>
          <cell r="Q17">
            <v>124</v>
          </cell>
          <cell r="R17">
            <v>126</v>
          </cell>
          <cell r="S17">
            <v>128</v>
          </cell>
          <cell r="T17">
            <v>130</v>
          </cell>
          <cell r="U17">
            <v>132</v>
          </cell>
          <cell r="V17">
            <v>134</v>
          </cell>
          <cell r="W17">
            <v>136</v>
          </cell>
          <cell r="X17">
            <v>138</v>
          </cell>
          <cell r="Y17">
            <v>140</v>
          </cell>
          <cell r="Z17">
            <v>142</v>
          </cell>
          <cell r="AA17">
            <v>144</v>
          </cell>
          <cell r="AB17">
            <v>146</v>
          </cell>
          <cell r="AC17">
            <v>148</v>
          </cell>
          <cell r="AD17">
            <v>150</v>
          </cell>
          <cell r="AE17">
            <v>152</v>
          </cell>
          <cell r="AF17">
            <v>154</v>
          </cell>
          <cell r="AG17">
            <v>156</v>
          </cell>
          <cell r="AH17">
            <v>158</v>
          </cell>
        </row>
        <row r="18">
          <cell r="D18" t="str">
            <v>CSP/Medium</v>
          </cell>
          <cell r="E18">
            <v>100</v>
          </cell>
          <cell r="F18">
            <v>102</v>
          </cell>
          <cell r="G18">
            <v>104</v>
          </cell>
          <cell r="H18">
            <v>106</v>
          </cell>
          <cell r="I18">
            <v>108</v>
          </cell>
          <cell r="J18">
            <v>110.00000000000001</v>
          </cell>
          <cell r="K18">
            <v>112.00000000000001</v>
          </cell>
          <cell r="L18">
            <v>114.00000000000001</v>
          </cell>
          <cell r="M18">
            <v>115.99999999999999</v>
          </cell>
          <cell r="N18">
            <v>118</v>
          </cell>
          <cell r="O18">
            <v>120</v>
          </cell>
          <cell r="P18">
            <v>122</v>
          </cell>
          <cell r="Q18">
            <v>124</v>
          </cell>
          <cell r="R18">
            <v>126</v>
          </cell>
          <cell r="S18">
            <v>128</v>
          </cell>
          <cell r="T18">
            <v>130</v>
          </cell>
          <cell r="U18">
            <v>132</v>
          </cell>
          <cell r="V18">
            <v>134</v>
          </cell>
          <cell r="W18">
            <v>136</v>
          </cell>
          <cell r="X18">
            <v>138</v>
          </cell>
          <cell r="Y18">
            <v>140</v>
          </cell>
          <cell r="Z18">
            <v>142</v>
          </cell>
          <cell r="AA18">
            <v>144</v>
          </cell>
          <cell r="AB18">
            <v>146</v>
          </cell>
          <cell r="AC18">
            <v>148</v>
          </cell>
          <cell r="AD18">
            <v>150</v>
          </cell>
          <cell r="AE18">
            <v>152</v>
          </cell>
          <cell r="AF18">
            <v>154</v>
          </cell>
          <cell r="AG18">
            <v>156</v>
          </cell>
          <cell r="AH18">
            <v>158</v>
          </cell>
        </row>
        <row r="19">
          <cell r="D19" t="str">
            <v>CSP/Large</v>
          </cell>
          <cell r="E19">
            <v>100</v>
          </cell>
          <cell r="F19">
            <v>102</v>
          </cell>
          <cell r="G19">
            <v>104</v>
          </cell>
          <cell r="H19">
            <v>106</v>
          </cell>
          <cell r="I19">
            <v>108</v>
          </cell>
          <cell r="J19">
            <v>110.00000000000001</v>
          </cell>
          <cell r="K19">
            <v>112.00000000000001</v>
          </cell>
          <cell r="L19">
            <v>114.00000000000001</v>
          </cell>
          <cell r="M19">
            <v>115.99999999999999</v>
          </cell>
          <cell r="N19">
            <v>118</v>
          </cell>
          <cell r="O19">
            <v>120</v>
          </cell>
          <cell r="P19">
            <v>122</v>
          </cell>
          <cell r="Q19">
            <v>124</v>
          </cell>
          <cell r="R19">
            <v>126</v>
          </cell>
          <cell r="S19">
            <v>128</v>
          </cell>
          <cell r="T19">
            <v>130</v>
          </cell>
          <cell r="U19">
            <v>132</v>
          </cell>
          <cell r="V19">
            <v>134</v>
          </cell>
          <cell r="W19">
            <v>136</v>
          </cell>
          <cell r="X19">
            <v>138</v>
          </cell>
          <cell r="Y19">
            <v>140</v>
          </cell>
          <cell r="Z19">
            <v>142</v>
          </cell>
          <cell r="AA19">
            <v>144</v>
          </cell>
          <cell r="AB19">
            <v>146</v>
          </cell>
          <cell r="AC19">
            <v>148</v>
          </cell>
          <cell r="AD19">
            <v>150</v>
          </cell>
          <cell r="AE19">
            <v>152</v>
          </cell>
          <cell r="AF19">
            <v>154</v>
          </cell>
          <cell r="AG19">
            <v>156</v>
          </cell>
          <cell r="AH19">
            <v>158</v>
          </cell>
        </row>
        <row r="20">
          <cell r="D20" t="str">
            <v>OPCo/Small</v>
          </cell>
          <cell r="E20">
            <v>100</v>
          </cell>
          <cell r="F20">
            <v>102</v>
          </cell>
          <cell r="G20">
            <v>104</v>
          </cell>
          <cell r="H20">
            <v>106</v>
          </cell>
          <cell r="I20">
            <v>108</v>
          </cell>
          <cell r="J20">
            <v>110.00000000000001</v>
          </cell>
          <cell r="K20">
            <v>112.00000000000001</v>
          </cell>
          <cell r="L20">
            <v>114.00000000000001</v>
          </cell>
          <cell r="M20">
            <v>115.99999999999999</v>
          </cell>
          <cell r="N20">
            <v>118</v>
          </cell>
          <cell r="O20">
            <v>120</v>
          </cell>
          <cell r="P20">
            <v>122</v>
          </cell>
          <cell r="Q20">
            <v>124</v>
          </cell>
          <cell r="R20">
            <v>126</v>
          </cell>
          <cell r="S20">
            <v>128</v>
          </cell>
          <cell r="T20">
            <v>130</v>
          </cell>
          <cell r="U20">
            <v>132</v>
          </cell>
          <cell r="V20">
            <v>134</v>
          </cell>
          <cell r="W20">
            <v>136</v>
          </cell>
          <cell r="X20">
            <v>138</v>
          </cell>
          <cell r="Y20">
            <v>140</v>
          </cell>
          <cell r="Z20">
            <v>142</v>
          </cell>
          <cell r="AA20">
            <v>144</v>
          </cell>
          <cell r="AB20">
            <v>146</v>
          </cell>
          <cell r="AC20">
            <v>148</v>
          </cell>
          <cell r="AD20">
            <v>150</v>
          </cell>
          <cell r="AE20">
            <v>152</v>
          </cell>
          <cell r="AF20">
            <v>154</v>
          </cell>
          <cell r="AG20">
            <v>156</v>
          </cell>
          <cell r="AH20">
            <v>158</v>
          </cell>
        </row>
        <row r="21">
          <cell r="D21" t="str">
            <v>OPCo/Medium</v>
          </cell>
          <cell r="E21">
            <v>100</v>
          </cell>
          <cell r="F21">
            <v>102</v>
          </cell>
          <cell r="G21">
            <v>104</v>
          </cell>
          <cell r="H21">
            <v>106</v>
          </cell>
          <cell r="I21">
            <v>108</v>
          </cell>
          <cell r="J21">
            <v>110.00000000000001</v>
          </cell>
          <cell r="K21">
            <v>112.00000000000001</v>
          </cell>
          <cell r="L21">
            <v>114.00000000000001</v>
          </cell>
          <cell r="M21">
            <v>115.99999999999999</v>
          </cell>
          <cell r="N21">
            <v>118</v>
          </cell>
          <cell r="O21">
            <v>120</v>
          </cell>
          <cell r="P21">
            <v>122</v>
          </cell>
          <cell r="Q21">
            <v>124</v>
          </cell>
          <cell r="R21">
            <v>126</v>
          </cell>
          <cell r="S21">
            <v>128</v>
          </cell>
          <cell r="T21">
            <v>130</v>
          </cell>
          <cell r="U21">
            <v>132</v>
          </cell>
          <cell r="V21">
            <v>134</v>
          </cell>
          <cell r="W21">
            <v>136</v>
          </cell>
          <cell r="X21">
            <v>138</v>
          </cell>
          <cell r="Y21">
            <v>140</v>
          </cell>
          <cell r="Z21">
            <v>142</v>
          </cell>
          <cell r="AA21">
            <v>144</v>
          </cell>
          <cell r="AB21">
            <v>146</v>
          </cell>
          <cell r="AC21">
            <v>148</v>
          </cell>
          <cell r="AD21">
            <v>150</v>
          </cell>
          <cell r="AE21">
            <v>152</v>
          </cell>
          <cell r="AF21">
            <v>154</v>
          </cell>
          <cell r="AG21">
            <v>156</v>
          </cell>
          <cell r="AH21">
            <v>158</v>
          </cell>
        </row>
        <row r="22">
          <cell r="D22" t="str">
            <v>OPCo/Large</v>
          </cell>
          <cell r="E22">
            <v>100</v>
          </cell>
          <cell r="F22">
            <v>102</v>
          </cell>
          <cell r="G22">
            <v>104</v>
          </cell>
          <cell r="H22">
            <v>106</v>
          </cell>
          <cell r="I22">
            <v>108</v>
          </cell>
          <cell r="J22">
            <v>110.00000000000001</v>
          </cell>
          <cell r="K22">
            <v>112.00000000000001</v>
          </cell>
          <cell r="L22">
            <v>114.00000000000001</v>
          </cell>
          <cell r="M22">
            <v>115.99999999999999</v>
          </cell>
          <cell r="N22">
            <v>118</v>
          </cell>
          <cell r="O22">
            <v>120</v>
          </cell>
          <cell r="P22">
            <v>122</v>
          </cell>
          <cell r="Q22">
            <v>124</v>
          </cell>
          <cell r="R22">
            <v>126</v>
          </cell>
          <cell r="S22">
            <v>128</v>
          </cell>
          <cell r="T22">
            <v>130</v>
          </cell>
          <cell r="U22">
            <v>132</v>
          </cell>
          <cell r="V22">
            <v>134</v>
          </cell>
          <cell r="W22">
            <v>136</v>
          </cell>
          <cell r="X22">
            <v>138</v>
          </cell>
          <cell r="Y22">
            <v>140</v>
          </cell>
          <cell r="Z22">
            <v>142</v>
          </cell>
          <cell r="AA22">
            <v>144</v>
          </cell>
          <cell r="AB22">
            <v>146</v>
          </cell>
          <cell r="AC22">
            <v>148</v>
          </cell>
          <cell r="AD22">
            <v>150</v>
          </cell>
          <cell r="AE22">
            <v>152</v>
          </cell>
          <cell r="AF22">
            <v>154</v>
          </cell>
          <cell r="AG22">
            <v>156</v>
          </cell>
          <cell r="AH22">
            <v>158</v>
          </cell>
        </row>
        <row r="23">
          <cell r="D23" t="str">
            <v>I&amp;M IN/Small</v>
          </cell>
          <cell r="E23">
            <v>100</v>
          </cell>
          <cell r="F23">
            <v>102</v>
          </cell>
          <cell r="G23">
            <v>104</v>
          </cell>
          <cell r="H23">
            <v>106</v>
          </cell>
          <cell r="I23">
            <v>108</v>
          </cell>
          <cell r="J23">
            <v>110.00000000000001</v>
          </cell>
          <cell r="K23">
            <v>112.00000000000001</v>
          </cell>
          <cell r="L23">
            <v>114.00000000000001</v>
          </cell>
          <cell r="M23">
            <v>115.99999999999999</v>
          </cell>
          <cell r="N23">
            <v>118</v>
          </cell>
          <cell r="O23">
            <v>120</v>
          </cell>
          <cell r="P23">
            <v>122</v>
          </cell>
          <cell r="Q23">
            <v>124</v>
          </cell>
          <cell r="R23">
            <v>126</v>
          </cell>
          <cell r="S23">
            <v>128</v>
          </cell>
          <cell r="T23">
            <v>130</v>
          </cell>
          <cell r="U23">
            <v>132</v>
          </cell>
          <cell r="V23">
            <v>134</v>
          </cell>
          <cell r="W23">
            <v>136</v>
          </cell>
          <cell r="X23">
            <v>138</v>
          </cell>
          <cell r="Y23">
            <v>140</v>
          </cell>
          <cell r="Z23">
            <v>142</v>
          </cell>
          <cell r="AA23">
            <v>144</v>
          </cell>
          <cell r="AB23">
            <v>146</v>
          </cell>
          <cell r="AC23">
            <v>148</v>
          </cell>
          <cell r="AD23">
            <v>150</v>
          </cell>
          <cell r="AE23">
            <v>152</v>
          </cell>
          <cell r="AF23">
            <v>154</v>
          </cell>
          <cell r="AG23">
            <v>156</v>
          </cell>
          <cell r="AH23">
            <v>158</v>
          </cell>
        </row>
        <row r="24">
          <cell r="D24" t="str">
            <v>I&amp;M IN/Medium</v>
          </cell>
          <cell r="E24">
            <v>100</v>
          </cell>
          <cell r="F24">
            <v>102</v>
          </cell>
          <cell r="G24">
            <v>104</v>
          </cell>
          <cell r="H24">
            <v>106</v>
          </cell>
          <cell r="I24">
            <v>108</v>
          </cell>
          <cell r="J24">
            <v>110.00000000000001</v>
          </cell>
          <cell r="K24">
            <v>112.00000000000001</v>
          </cell>
          <cell r="L24">
            <v>114.00000000000001</v>
          </cell>
          <cell r="M24">
            <v>115.99999999999999</v>
          </cell>
          <cell r="N24">
            <v>118</v>
          </cell>
          <cell r="O24">
            <v>120</v>
          </cell>
          <cell r="P24">
            <v>122</v>
          </cell>
          <cell r="Q24">
            <v>124</v>
          </cell>
          <cell r="R24">
            <v>126</v>
          </cell>
          <cell r="S24">
            <v>128</v>
          </cell>
          <cell r="T24">
            <v>130</v>
          </cell>
          <cell r="U24">
            <v>132</v>
          </cell>
          <cell r="V24">
            <v>134</v>
          </cell>
          <cell r="W24">
            <v>136</v>
          </cell>
          <cell r="X24">
            <v>138</v>
          </cell>
          <cell r="Y24">
            <v>140</v>
          </cell>
          <cell r="Z24">
            <v>142</v>
          </cell>
          <cell r="AA24">
            <v>144</v>
          </cell>
          <cell r="AB24">
            <v>146</v>
          </cell>
          <cell r="AC24">
            <v>148</v>
          </cell>
          <cell r="AD24">
            <v>150</v>
          </cell>
          <cell r="AE24">
            <v>152</v>
          </cell>
          <cell r="AF24">
            <v>154</v>
          </cell>
          <cell r="AG24">
            <v>156</v>
          </cell>
          <cell r="AH24">
            <v>158</v>
          </cell>
        </row>
        <row r="25">
          <cell r="D25" t="str">
            <v>I&amp;M IN/Large</v>
          </cell>
          <cell r="E25">
            <v>100</v>
          </cell>
          <cell r="F25">
            <v>102</v>
          </cell>
          <cell r="G25">
            <v>104</v>
          </cell>
          <cell r="H25">
            <v>106</v>
          </cell>
          <cell r="I25">
            <v>108</v>
          </cell>
          <cell r="J25">
            <v>110.00000000000001</v>
          </cell>
          <cell r="K25">
            <v>112.00000000000001</v>
          </cell>
          <cell r="L25">
            <v>114.00000000000001</v>
          </cell>
          <cell r="M25">
            <v>115.99999999999999</v>
          </cell>
          <cell r="N25">
            <v>118</v>
          </cell>
          <cell r="O25">
            <v>120</v>
          </cell>
          <cell r="P25">
            <v>122</v>
          </cell>
          <cell r="Q25">
            <v>124</v>
          </cell>
          <cell r="R25">
            <v>126</v>
          </cell>
          <cell r="S25">
            <v>128</v>
          </cell>
          <cell r="T25">
            <v>130</v>
          </cell>
          <cell r="U25">
            <v>132</v>
          </cell>
          <cell r="V25">
            <v>134</v>
          </cell>
          <cell r="W25">
            <v>136</v>
          </cell>
          <cell r="X25">
            <v>138</v>
          </cell>
          <cell r="Y25">
            <v>140</v>
          </cell>
          <cell r="Z25">
            <v>142</v>
          </cell>
          <cell r="AA25">
            <v>144</v>
          </cell>
          <cell r="AB25">
            <v>146</v>
          </cell>
          <cell r="AC25">
            <v>148</v>
          </cell>
          <cell r="AD25">
            <v>150</v>
          </cell>
          <cell r="AE25">
            <v>152</v>
          </cell>
          <cell r="AF25">
            <v>154</v>
          </cell>
          <cell r="AG25">
            <v>156</v>
          </cell>
          <cell r="AH25">
            <v>158</v>
          </cell>
        </row>
        <row r="26">
          <cell r="D26" t="str">
            <v>I&amp;M MI/Small</v>
          </cell>
          <cell r="E26">
            <v>100</v>
          </cell>
          <cell r="F26">
            <v>102</v>
          </cell>
          <cell r="G26">
            <v>104</v>
          </cell>
          <cell r="H26">
            <v>106</v>
          </cell>
          <cell r="I26">
            <v>108</v>
          </cell>
          <cell r="J26">
            <v>110.00000000000001</v>
          </cell>
          <cell r="K26">
            <v>112.00000000000001</v>
          </cell>
          <cell r="L26">
            <v>114.00000000000001</v>
          </cell>
          <cell r="M26">
            <v>115.99999999999999</v>
          </cell>
          <cell r="N26">
            <v>118</v>
          </cell>
          <cell r="O26">
            <v>120</v>
          </cell>
          <cell r="P26">
            <v>122</v>
          </cell>
          <cell r="Q26">
            <v>124</v>
          </cell>
          <cell r="R26">
            <v>126</v>
          </cell>
          <cell r="S26">
            <v>128</v>
          </cell>
          <cell r="T26">
            <v>130</v>
          </cell>
          <cell r="U26">
            <v>132</v>
          </cell>
          <cell r="V26">
            <v>134</v>
          </cell>
          <cell r="W26">
            <v>136</v>
          </cell>
          <cell r="X26">
            <v>138</v>
          </cell>
          <cell r="Y26">
            <v>140</v>
          </cell>
          <cell r="Z26">
            <v>142</v>
          </cell>
          <cell r="AA26">
            <v>144</v>
          </cell>
          <cell r="AB26">
            <v>146</v>
          </cell>
          <cell r="AC26">
            <v>148</v>
          </cell>
          <cell r="AD26">
            <v>150</v>
          </cell>
          <cell r="AE26">
            <v>152</v>
          </cell>
          <cell r="AF26">
            <v>154</v>
          </cell>
          <cell r="AG26">
            <v>156</v>
          </cell>
          <cell r="AH26">
            <v>158</v>
          </cell>
        </row>
        <row r="27">
          <cell r="D27" t="str">
            <v>I&amp;M MI/Medium</v>
          </cell>
          <cell r="E27">
            <v>100</v>
          </cell>
          <cell r="F27">
            <v>102</v>
          </cell>
          <cell r="G27">
            <v>104</v>
          </cell>
          <cell r="H27">
            <v>106</v>
          </cell>
          <cell r="I27">
            <v>108</v>
          </cell>
          <cell r="J27">
            <v>110.00000000000001</v>
          </cell>
          <cell r="K27">
            <v>112.00000000000001</v>
          </cell>
          <cell r="L27">
            <v>114.00000000000001</v>
          </cell>
          <cell r="M27">
            <v>115.99999999999999</v>
          </cell>
          <cell r="N27">
            <v>118</v>
          </cell>
          <cell r="O27">
            <v>120</v>
          </cell>
          <cell r="P27">
            <v>122</v>
          </cell>
          <cell r="Q27">
            <v>124</v>
          </cell>
          <cell r="R27">
            <v>126</v>
          </cell>
          <cell r="S27">
            <v>128</v>
          </cell>
          <cell r="T27">
            <v>130</v>
          </cell>
          <cell r="U27">
            <v>132</v>
          </cell>
          <cell r="V27">
            <v>134</v>
          </cell>
          <cell r="W27">
            <v>136</v>
          </cell>
          <cell r="X27">
            <v>138</v>
          </cell>
          <cell r="Y27">
            <v>140</v>
          </cell>
          <cell r="Z27">
            <v>142</v>
          </cell>
          <cell r="AA27">
            <v>144</v>
          </cell>
          <cell r="AB27">
            <v>146</v>
          </cell>
          <cell r="AC27">
            <v>148</v>
          </cell>
          <cell r="AD27">
            <v>150</v>
          </cell>
          <cell r="AE27">
            <v>152</v>
          </cell>
          <cell r="AF27">
            <v>154</v>
          </cell>
          <cell r="AG27">
            <v>156</v>
          </cell>
          <cell r="AH27">
            <v>158</v>
          </cell>
        </row>
        <row r="28">
          <cell r="D28" t="str">
            <v>I&amp;M MI/Large</v>
          </cell>
          <cell r="E28">
            <v>100</v>
          </cell>
          <cell r="F28">
            <v>102</v>
          </cell>
          <cell r="G28">
            <v>104</v>
          </cell>
          <cell r="H28">
            <v>106</v>
          </cell>
          <cell r="I28">
            <v>108</v>
          </cell>
          <cell r="J28">
            <v>110.00000000000001</v>
          </cell>
          <cell r="K28">
            <v>112.00000000000001</v>
          </cell>
          <cell r="L28">
            <v>114.00000000000001</v>
          </cell>
          <cell r="M28">
            <v>115.99999999999999</v>
          </cell>
          <cell r="N28">
            <v>118</v>
          </cell>
          <cell r="O28">
            <v>120</v>
          </cell>
          <cell r="P28">
            <v>122</v>
          </cell>
          <cell r="Q28">
            <v>124</v>
          </cell>
          <cell r="R28">
            <v>126</v>
          </cell>
          <cell r="S28">
            <v>128</v>
          </cell>
          <cell r="T28">
            <v>130</v>
          </cell>
          <cell r="U28">
            <v>132</v>
          </cell>
          <cell r="V28">
            <v>134</v>
          </cell>
          <cell r="W28">
            <v>136</v>
          </cell>
          <cell r="X28">
            <v>138</v>
          </cell>
          <cell r="Y28">
            <v>140</v>
          </cell>
          <cell r="Z28">
            <v>142</v>
          </cell>
          <cell r="AA28">
            <v>144</v>
          </cell>
          <cell r="AB28">
            <v>146</v>
          </cell>
          <cell r="AC28">
            <v>148</v>
          </cell>
          <cell r="AD28">
            <v>150</v>
          </cell>
          <cell r="AE28">
            <v>152</v>
          </cell>
          <cell r="AF28">
            <v>154</v>
          </cell>
          <cell r="AG28">
            <v>156</v>
          </cell>
          <cell r="AH28">
            <v>158</v>
          </cell>
        </row>
        <row r="29">
          <cell r="D29" t="str">
            <v>KYP Co/Small</v>
          </cell>
          <cell r="E29">
            <v>100</v>
          </cell>
          <cell r="F29">
            <v>102</v>
          </cell>
          <cell r="G29">
            <v>104</v>
          </cell>
          <cell r="H29">
            <v>106</v>
          </cell>
          <cell r="I29">
            <v>108</v>
          </cell>
          <cell r="J29">
            <v>110.00000000000001</v>
          </cell>
          <cell r="K29">
            <v>112.00000000000001</v>
          </cell>
          <cell r="L29">
            <v>114.00000000000001</v>
          </cell>
          <cell r="M29">
            <v>115.99999999999999</v>
          </cell>
          <cell r="N29">
            <v>118</v>
          </cell>
          <cell r="O29">
            <v>120</v>
          </cell>
          <cell r="P29">
            <v>122</v>
          </cell>
          <cell r="Q29">
            <v>124</v>
          </cell>
          <cell r="R29">
            <v>126</v>
          </cell>
          <cell r="S29">
            <v>128</v>
          </cell>
          <cell r="T29">
            <v>130</v>
          </cell>
          <cell r="U29">
            <v>132</v>
          </cell>
          <cell r="V29">
            <v>134</v>
          </cell>
          <cell r="W29">
            <v>136</v>
          </cell>
          <cell r="X29">
            <v>138</v>
          </cell>
          <cell r="Y29">
            <v>140</v>
          </cell>
          <cell r="Z29">
            <v>142</v>
          </cell>
          <cell r="AA29">
            <v>144</v>
          </cell>
          <cell r="AB29">
            <v>146</v>
          </cell>
          <cell r="AC29">
            <v>148</v>
          </cell>
          <cell r="AD29">
            <v>150</v>
          </cell>
          <cell r="AE29">
            <v>152</v>
          </cell>
          <cell r="AF29">
            <v>154</v>
          </cell>
          <cell r="AG29">
            <v>156</v>
          </cell>
          <cell r="AH29">
            <v>158</v>
          </cell>
        </row>
        <row r="30">
          <cell r="D30" t="str">
            <v>KYP Co/Medium</v>
          </cell>
          <cell r="E30">
            <v>100</v>
          </cell>
          <cell r="F30">
            <v>102</v>
          </cell>
          <cell r="G30">
            <v>104</v>
          </cell>
          <cell r="H30">
            <v>106</v>
          </cell>
          <cell r="I30">
            <v>108</v>
          </cell>
          <cell r="J30">
            <v>110.00000000000001</v>
          </cell>
          <cell r="K30">
            <v>112.00000000000001</v>
          </cell>
          <cell r="L30">
            <v>114.00000000000001</v>
          </cell>
          <cell r="M30">
            <v>115.99999999999999</v>
          </cell>
          <cell r="N30">
            <v>118</v>
          </cell>
          <cell r="O30">
            <v>120</v>
          </cell>
          <cell r="P30">
            <v>122</v>
          </cell>
          <cell r="Q30">
            <v>124</v>
          </cell>
          <cell r="R30">
            <v>126</v>
          </cell>
          <cell r="S30">
            <v>128</v>
          </cell>
          <cell r="T30">
            <v>130</v>
          </cell>
          <cell r="U30">
            <v>132</v>
          </cell>
          <cell r="V30">
            <v>134</v>
          </cell>
          <cell r="W30">
            <v>136</v>
          </cell>
          <cell r="X30">
            <v>138</v>
          </cell>
          <cell r="Y30">
            <v>140</v>
          </cell>
          <cell r="Z30">
            <v>142</v>
          </cell>
          <cell r="AA30">
            <v>144</v>
          </cell>
          <cell r="AB30">
            <v>146</v>
          </cell>
          <cell r="AC30">
            <v>148</v>
          </cell>
          <cell r="AD30">
            <v>150</v>
          </cell>
          <cell r="AE30">
            <v>152</v>
          </cell>
          <cell r="AF30">
            <v>154</v>
          </cell>
          <cell r="AG30">
            <v>156</v>
          </cell>
          <cell r="AH30">
            <v>158</v>
          </cell>
        </row>
        <row r="31">
          <cell r="D31" t="str">
            <v>KYP Co/Large</v>
          </cell>
          <cell r="E31">
            <v>100</v>
          </cell>
          <cell r="F31">
            <v>102</v>
          </cell>
          <cell r="G31">
            <v>104</v>
          </cell>
          <cell r="H31">
            <v>106</v>
          </cell>
          <cell r="I31">
            <v>108</v>
          </cell>
          <cell r="J31">
            <v>110.00000000000001</v>
          </cell>
          <cell r="K31">
            <v>112.00000000000001</v>
          </cell>
          <cell r="L31">
            <v>114.00000000000001</v>
          </cell>
          <cell r="M31">
            <v>115.99999999999999</v>
          </cell>
          <cell r="N31">
            <v>118</v>
          </cell>
          <cell r="O31">
            <v>120</v>
          </cell>
          <cell r="P31">
            <v>122</v>
          </cell>
          <cell r="Q31">
            <v>124</v>
          </cell>
          <cell r="R31">
            <v>126</v>
          </cell>
          <cell r="S31">
            <v>128</v>
          </cell>
          <cell r="T31">
            <v>130</v>
          </cell>
          <cell r="U31">
            <v>132</v>
          </cell>
          <cell r="V31">
            <v>134</v>
          </cell>
          <cell r="W31">
            <v>136</v>
          </cell>
          <cell r="X31">
            <v>138</v>
          </cell>
          <cell r="Y31">
            <v>140</v>
          </cell>
          <cell r="Z31">
            <v>142</v>
          </cell>
          <cell r="AA31">
            <v>144</v>
          </cell>
          <cell r="AB31">
            <v>146</v>
          </cell>
          <cell r="AC31">
            <v>148</v>
          </cell>
          <cell r="AD31">
            <v>150</v>
          </cell>
          <cell r="AE31">
            <v>152</v>
          </cell>
          <cell r="AF31">
            <v>154</v>
          </cell>
          <cell r="AG31">
            <v>156</v>
          </cell>
          <cell r="AH31">
            <v>158</v>
          </cell>
        </row>
        <row r="32">
          <cell r="D32" t="str">
            <v>KGP Co/Small</v>
          </cell>
          <cell r="E32">
            <v>100</v>
          </cell>
          <cell r="F32">
            <v>102</v>
          </cell>
          <cell r="G32">
            <v>104</v>
          </cell>
          <cell r="H32">
            <v>106</v>
          </cell>
          <cell r="I32">
            <v>108</v>
          </cell>
          <cell r="J32">
            <v>110.00000000000001</v>
          </cell>
          <cell r="K32">
            <v>112.00000000000001</v>
          </cell>
          <cell r="L32">
            <v>114.00000000000001</v>
          </cell>
          <cell r="M32">
            <v>115.99999999999999</v>
          </cell>
          <cell r="N32">
            <v>118</v>
          </cell>
          <cell r="O32">
            <v>120</v>
          </cell>
          <cell r="P32">
            <v>122</v>
          </cell>
          <cell r="Q32">
            <v>124</v>
          </cell>
          <cell r="R32">
            <v>126</v>
          </cell>
          <cell r="S32">
            <v>128</v>
          </cell>
          <cell r="T32">
            <v>130</v>
          </cell>
          <cell r="U32">
            <v>132</v>
          </cell>
          <cell r="V32">
            <v>134</v>
          </cell>
          <cell r="W32">
            <v>136</v>
          </cell>
          <cell r="X32">
            <v>138</v>
          </cell>
          <cell r="Y32">
            <v>140</v>
          </cell>
          <cell r="Z32">
            <v>142</v>
          </cell>
          <cell r="AA32">
            <v>144</v>
          </cell>
          <cell r="AB32">
            <v>146</v>
          </cell>
          <cell r="AC32">
            <v>148</v>
          </cell>
          <cell r="AD32">
            <v>150</v>
          </cell>
          <cell r="AE32">
            <v>152</v>
          </cell>
          <cell r="AF32">
            <v>154</v>
          </cell>
          <cell r="AG32">
            <v>156</v>
          </cell>
          <cell r="AH32">
            <v>158</v>
          </cell>
        </row>
        <row r="33">
          <cell r="D33" t="str">
            <v>KGP Co/Medium</v>
          </cell>
          <cell r="E33">
            <v>100</v>
          </cell>
          <cell r="F33">
            <v>102</v>
          </cell>
          <cell r="G33">
            <v>104</v>
          </cell>
          <cell r="H33">
            <v>106</v>
          </cell>
          <cell r="I33">
            <v>108</v>
          </cell>
          <cell r="J33">
            <v>110.00000000000001</v>
          </cell>
          <cell r="K33">
            <v>112.00000000000001</v>
          </cell>
          <cell r="L33">
            <v>114.00000000000001</v>
          </cell>
          <cell r="M33">
            <v>115.99999999999999</v>
          </cell>
          <cell r="N33">
            <v>118</v>
          </cell>
          <cell r="O33">
            <v>120</v>
          </cell>
          <cell r="P33">
            <v>122</v>
          </cell>
          <cell r="Q33">
            <v>124</v>
          </cell>
          <cell r="R33">
            <v>126</v>
          </cell>
          <cell r="S33">
            <v>128</v>
          </cell>
          <cell r="T33">
            <v>130</v>
          </cell>
          <cell r="U33">
            <v>132</v>
          </cell>
          <cell r="V33">
            <v>134</v>
          </cell>
          <cell r="W33">
            <v>136</v>
          </cell>
          <cell r="X33">
            <v>138</v>
          </cell>
          <cell r="Y33">
            <v>140</v>
          </cell>
          <cell r="Z33">
            <v>142</v>
          </cell>
          <cell r="AA33">
            <v>144</v>
          </cell>
          <cell r="AB33">
            <v>146</v>
          </cell>
          <cell r="AC33">
            <v>148</v>
          </cell>
          <cell r="AD33">
            <v>150</v>
          </cell>
          <cell r="AE33">
            <v>152</v>
          </cell>
          <cell r="AF33">
            <v>154</v>
          </cell>
          <cell r="AG33">
            <v>156</v>
          </cell>
          <cell r="AH33">
            <v>158</v>
          </cell>
        </row>
        <row r="34">
          <cell r="D34" t="str">
            <v>KGP Co/Large</v>
          </cell>
          <cell r="E34">
            <v>100</v>
          </cell>
          <cell r="F34">
            <v>102</v>
          </cell>
          <cell r="G34">
            <v>104</v>
          </cell>
          <cell r="H34">
            <v>106</v>
          </cell>
          <cell r="I34">
            <v>108</v>
          </cell>
          <cell r="J34">
            <v>110.00000000000001</v>
          </cell>
          <cell r="K34">
            <v>112.00000000000001</v>
          </cell>
          <cell r="L34">
            <v>114.00000000000001</v>
          </cell>
          <cell r="M34">
            <v>115.99999999999999</v>
          </cell>
          <cell r="N34">
            <v>118</v>
          </cell>
          <cell r="O34">
            <v>120</v>
          </cell>
          <cell r="P34">
            <v>122</v>
          </cell>
          <cell r="Q34">
            <v>124</v>
          </cell>
          <cell r="R34">
            <v>126</v>
          </cell>
          <cell r="S34">
            <v>128</v>
          </cell>
          <cell r="T34">
            <v>130</v>
          </cell>
          <cell r="U34">
            <v>132</v>
          </cell>
          <cell r="V34">
            <v>134</v>
          </cell>
          <cell r="W34">
            <v>136</v>
          </cell>
          <cell r="X34">
            <v>138</v>
          </cell>
          <cell r="Y34">
            <v>140</v>
          </cell>
          <cell r="Z34">
            <v>142</v>
          </cell>
          <cell r="AA34">
            <v>144</v>
          </cell>
          <cell r="AB34">
            <v>146</v>
          </cell>
          <cell r="AC34">
            <v>148</v>
          </cell>
          <cell r="AD34">
            <v>150</v>
          </cell>
          <cell r="AE34">
            <v>152</v>
          </cell>
          <cell r="AF34">
            <v>154</v>
          </cell>
          <cell r="AG34">
            <v>156</v>
          </cell>
          <cell r="AH34">
            <v>158</v>
          </cell>
        </row>
        <row r="35">
          <cell r="D35" t="str">
            <v>PSO/Small</v>
          </cell>
          <cell r="E35">
            <v>100</v>
          </cell>
          <cell r="F35">
            <v>102</v>
          </cell>
          <cell r="G35">
            <v>104</v>
          </cell>
          <cell r="H35">
            <v>106</v>
          </cell>
          <cell r="I35">
            <v>108</v>
          </cell>
          <cell r="J35">
            <v>110.00000000000001</v>
          </cell>
          <cell r="K35">
            <v>112.00000000000001</v>
          </cell>
          <cell r="L35">
            <v>114.00000000000001</v>
          </cell>
          <cell r="M35">
            <v>115.99999999999999</v>
          </cell>
          <cell r="N35">
            <v>118</v>
          </cell>
          <cell r="O35">
            <v>120</v>
          </cell>
          <cell r="P35">
            <v>122</v>
          </cell>
          <cell r="Q35">
            <v>124</v>
          </cell>
          <cell r="R35">
            <v>126</v>
          </cell>
          <cell r="S35">
            <v>128</v>
          </cell>
          <cell r="T35">
            <v>130</v>
          </cell>
          <cell r="U35">
            <v>132</v>
          </cell>
          <cell r="V35">
            <v>134</v>
          </cell>
          <cell r="W35">
            <v>136</v>
          </cell>
          <cell r="X35">
            <v>138</v>
          </cell>
          <cell r="Y35">
            <v>140</v>
          </cell>
          <cell r="Z35">
            <v>142</v>
          </cell>
          <cell r="AA35">
            <v>144</v>
          </cell>
          <cell r="AB35">
            <v>146</v>
          </cell>
          <cell r="AC35">
            <v>148</v>
          </cell>
          <cell r="AD35">
            <v>150</v>
          </cell>
          <cell r="AE35">
            <v>152</v>
          </cell>
          <cell r="AF35">
            <v>154</v>
          </cell>
          <cell r="AG35">
            <v>156</v>
          </cell>
          <cell r="AH35">
            <v>158</v>
          </cell>
        </row>
        <row r="36">
          <cell r="D36" t="str">
            <v>PSO/Medium</v>
          </cell>
          <cell r="E36">
            <v>100</v>
          </cell>
          <cell r="F36">
            <v>102</v>
          </cell>
          <cell r="G36">
            <v>104</v>
          </cell>
          <cell r="H36">
            <v>106</v>
          </cell>
          <cell r="I36">
            <v>108</v>
          </cell>
          <cell r="J36">
            <v>110.00000000000001</v>
          </cell>
          <cell r="K36">
            <v>112.00000000000001</v>
          </cell>
          <cell r="L36">
            <v>114.00000000000001</v>
          </cell>
          <cell r="M36">
            <v>115.99999999999999</v>
          </cell>
          <cell r="N36">
            <v>118</v>
          </cell>
          <cell r="O36">
            <v>120</v>
          </cell>
          <cell r="P36">
            <v>122</v>
          </cell>
          <cell r="Q36">
            <v>124</v>
          </cell>
          <cell r="R36">
            <v>126</v>
          </cell>
          <cell r="S36">
            <v>128</v>
          </cell>
          <cell r="T36">
            <v>130</v>
          </cell>
          <cell r="U36">
            <v>132</v>
          </cell>
          <cell r="V36">
            <v>134</v>
          </cell>
          <cell r="W36">
            <v>136</v>
          </cell>
          <cell r="X36">
            <v>138</v>
          </cell>
          <cell r="Y36">
            <v>140</v>
          </cell>
          <cell r="Z36">
            <v>142</v>
          </cell>
          <cell r="AA36">
            <v>144</v>
          </cell>
          <cell r="AB36">
            <v>146</v>
          </cell>
          <cell r="AC36">
            <v>148</v>
          </cell>
          <cell r="AD36">
            <v>150</v>
          </cell>
          <cell r="AE36">
            <v>152</v>
          </cell>
          <cell r="AF36">
            <v>154</v>
          </cell>
          <cell r="AG36">
            <v>156</v>
          </cell>
          <cell r="AH36">
            <v>158</v>
          </cell>
        </row>
        <row r="37">
          <cell r="D37" t="str">
            <v>PSO/Large</v>
          </cell>
          <cell r="E37">
            <v>100</v>
          </cell>
          <cell r="F37">
            <v>102</v>
          </cell>
          <cell r="G37">
            <v>104</v>
          </cell>
          <cell r="H37">
            <v>106</v>
          </cell>
          <cell r="I37">
            <v>108</v>
          </cell>
          <cell r="J37">
            <v>110.00000000000001</v>
          </cell>
          <cell r="K37">
            <v>112.00000000000001</v>
          </cell>
          <cell r="L37">
            <v>114.00000000000001</v>
          </cell>
          <cell r="M37">
            <v>115.99999999999999</v>
          </cell>
          <cell r="N37">
            <v>118</v>
          </cell>
          <cell r="O37">
            <v>120</v>
          </cell>
          <cell r="P37">
            <v>122</v>
          </cell>
          <cell r="Q37">
            <v>124</v>
          </cell>
          <cell r="R37">
            <v>126</v>
          </cell>
          <cell r="S37">
            <v>128</v>
          </cell>
          <cell r="T37">
            <v>130</v>
          </cell>
          <cell r="U37">
            <v>132</v>
          </cell>
          <cell r="V37">
            <v>134</v>
          </cell>
          <cell r="W37">
            <v>136</v>
          </cell>
          <cell r="X37">
            <v>138</v>
          </cell>
          <cell r="Y37">
            <v>140</v>
          </cell>
          <cell r="Z37">
            <v>142</v>
          </cell>
          <cell r="AA37">
            <v>144</v>
          </cell>
          <cell r="AB37">
            <v>146</v>
          </cell>
          <cell r="AC37">
            <v>148</v>
          </cell>
          <cell r="AD37">
            <v>150</v>
          </cell>
          <cell r="AE37">
            <v>152</v>
          </cell>
          <cell r="AF37">
            <v>154</v>
          </cell>
          <cell r="AG37">
            <v>156</v>
          </cell>
          <cell r="AH37">
            <v>158</v>
          </cell>
        </row>
        <row r="38">
          <cell r="D38" t="str">
            <v>SWEP Co AR/Small</v>
          </cell>
          <cell r="E38">
            <v>100</v>
          </cell>
          <cell r="F38">
            <v>102</v>
          </cell>
          <cell r="G38">
            <v>104</v>
          </cell>
          <cell r="H38">
            <v>106</v>
          </cell>
          <cell r="I38">
            <v>108</v>
          </cell>
          <cell r="J38">
            <v>110.00000000000001</v>
          </cell>
          <cell r="K38">
            <v>112.00000000000001</v>
          </cell>
          <cell r="L38">
            <v>114.00000000000001</v>
          </cell>
          <cell r="M38">
            <v>115.99999999999999</v>
          </cell>
          <cell r="N38">
            <v>118</v>
          </cell>
          <cell r="O38">
            <v>120</v>
          </cell>
          <cell r="P38">
            <v>122</v>
          </cell>
          <cell r="Q38">
            <v>124</v>
          </cell>
          <cell r="R38">
            <v>126</v>
          </cell>
          <cell r="S38">
            <v>128</v>
          </cell>
          <cell r="T38">
            <v>130</v>
          </cell>
          <cell r="U38">
            <v>132</v>
          </cell>
          <cell r="V38">
            <v>134</v>
          </cell>
          <cell r="W38">
            <v>136</v>
          </cell>
          <cell r="X38">
            <v>138</v>
          </cell>
          <cell r="Y38">
            <v>140</v>
          </cell>
          <cell r="Z38">
            <v>142</v>
          </cell>
          <cell r="AA38">
            <v>144</v>
          </cell>
          <cell r="AB38">
            <v>146</v>
          </cell>
          <cell r="AC38">
            <v>148</v>
          </cell>
          <cell r="AD38">
            <v>150</v>
          </cell>
          <cell r="AE38">
            <v>152</v>
          </cell>
          <cell r="AF38">
            <v>154</v>
          </cell>
          <cell r="AG38">
            <v>156</v>
          </cell>
          <cell r="AH38">
            <v>158</v>
          </cell>
        </row>
        <row r="39">
          <cell r="D39" t="str">
            <v>SWEP Co AR/Medium</v>
          </cell>
          <cell r="E39">
            <v>100</v>
          </cell>
          <cell r="F39">
            <v>102</v>
          </cell>
          <cell r="G39">
            <v>104</v>
          </cell>
          <cell r="H39">
            <v>106</v>
          </cell>
          <cell r="I39">
            <v>108</v>
          </cell>
          <cell r="J39">
            <v>110.00000000000001</v>
          </cell>
          <cell r="K39">
            <v>112.00000000000001</v>
          </cell>
          <cell r="L39">
            <v>114.00000000000001</v>
          </cell>
          <cell r="M39">
            <v>115.99999999999999</v>
          </cell>
          <cell r="N39">
            <v>118</v>
          </cell>
          <cell r="O39">
            <v>120</v>
          </cell>
          <cell r="P39">
            <v>122</v>
          </cell>
          <cell r="Q39">
            <v>124</v>
          </cell>
          <cell r="R39">
            <v>126</v>
          </cell>
          <cell r="S39">
            <v>128</v>
          </cell>
          <cell r="T39">
            <v>130</v>
          </cell>
          <cell r="U39">
            <v>132</v>
          </cell>
          <cell r="V39">
            <v>134</v>
          </cell>
          <cell r="W39">
            <v>136</v>
          </cell>
          <cell r="X39">
            <v>138</v>
          </cell>
          <cell r="Y39">
            <v>140</v>
          </cell>
          <cell r="Z39">
            <v>142</v>
          </cell>
          <cell r="AA39">
            <v>144</v>
          </cell>
          <cell r="AB39">
            <v>146</v>
          </cell>
          <cell r="AC39">
            <v>148</v>
          </cell>
          <cell r="AD39">
            <v>150</v>
          </cell>
          <cell r="AE39">
            <v>152</v>
          </cell>
          <cell r="AF39">
            <v>154</v>
          </cell>
          <cell r="AG39">
            <v>156</v>
          </cell>
          <cell r="AH39">
            <v>158</v>
          </cell>
        </row>
        <row r="40">
          <cell r="D40" t="str">
            <v>SWEP Co AR/Large</v>
          </cell>
          <cell r="E40">
            <v>100</v>
          </cell>
          <cell r="F40">
            <v>102</v>
          </cell>
          <cell r="G40">
            <v>104</v>
          </cell>
          <cell r="H40">
            <v>106</v>
          </cell>
          <cell r="I40">
            <v>108</v>
          </cell>
          <cell r="J40">
            <v>110.00000000000001</v>
          </cell>
          <cell r="K40">
            <v>112.00000000000001</v>
          </cell>
          <cell r="L40">
            <v>114.00000000000001</v>
          </cell>
          <cell r="M40">
            <v>115.99999999999999</v>
          </cell>
          <cell r="N40">
            <v>118</v>
          </cell>
          <cell r="O40">
            <v>120</v>
          </cell>
          <cell r="P40">
            <v>122</v>
          </cell>
          <cell r="Q40">
            <v>124</v>
          </cell>
          <cell r="R40">
            <v>126</v>
          </cell>
          <cell r="S40">
            <v>128</v>
          </cell>
          <cell r="T40">
            <v>130</v>
          </cell>
          <cell r="U40">
            <v>132</v>
          </cell>
          <cell r="V40">
            <v>134</v>
          </cell>
          <cell r="W40">
            <v>136</v>
          </cell>
          <cell r="X40">
            <v>138</v>
          </cell>
          <cell r="Y40">
            <v>140</v>
          </cell>
          <cell r="Z40">
            <v>142</v>
          </cell>
          <cell r="AA40">
            <v>144</v>
          </cell>
          <cell r="AB40">
            <v>146</v>
          </cell>
          <cell r="AC40">
            <v>148</v>
          </cell>
          <cell r="AD40">
            <v>150</v>
          </cell>
          <cell r="AE40">
            <v>152</v>
          </cell>
          <cell r="AF40">
            <v>154</v>
          </cell>
          <cell r="AG40">
            <v>156</v>
          </cell>
          <cell r="AH40">
            <v>158</v>
          </cell>
        </row>
        <row r="41">
          <cell r="D41" t="str">
            <v>SWEP Co LA/Small</v>
          </cell>
          <cell r="E41">
            <v>100</v>
          </cell>
          <cell r="F41">
            <v>102</v>
          </cell>
          <cell r="G41">
            <v>104</v>
          </cell>
          <cell r="H41">
            <v>106</v>
          </cell>
          <cell r="I41">
            <v>108</v>
          </cell>
          <cell r="J41">
            <v>110.00000000000001</v>
          </cell>
          <cell r="K41">
            <v>112.00000000000001</v>
          </cell>
          <cell r="L41">
            <v>114.00000000000001</v>
          </cell>
          <cell r="M41">
            <v>115.99999999999999</v>
          </cell>
          <cell r="N41">
            <v>118</v>
          </cell>
          <cell r="O41">
            <v>120</v>
          </cell>
          <cell r="P41">
            <v>122</v>
          </cell>
          <cell r="Q41">
            <v>124</v>
          </cell>
          <cell r="R41">
            <v>126</v>
          </cell>
          <cell r="S41">
            <v>128</v>
          </cell>
          <cell r="T41">
            <v>130</v>
          </cell>
          <cell r="U41">
            <v>132</v>
          </cell>
          <cell r="V41">
            <v>134</v>
          </cell>
          <cell r="W41">
            <v>136</v>
          </cell>
          <cell r="X41">
            <v>138</v>
          </cell>
          <cell r="Y41">
            <v>140</v>
          </cell>
          <cell r="Z41">
            <v>142</v>
          </cell>
          <cell r="AA41">
            <v>144</v>
          </cell>
          <cell r="AB41">
            <v>146</v>
          </cell>
          <cell r="AC41">
            <v>148</v>
          </cell>
          <cell r="AD41">
            <v>150</v>
          </cell>
          <cell r="AE41">
            <v>152</v>
          </cell>
          <cell r="AF41">
            <v>154</v>
          </cell>
          <cell r="AG41">
            <v>156</v>
          </cell>
          <cell r="AH41">
            <v>158</v>
          </cell>
        </row>
        <row r="42">
          <cell r="D42" t="str">
            <v>SWEP Co LA/Medium</v>
          </cell>
          <cell r="E42">
            <v>100</v>
          </cell>
          <cell r="F42">
            <v>102</v>
          </cell>
          <cell r="G42">
            <v>104</v>
          </cell>
          <cell r="H42">
            <v>106</v>
          </cell>
          <cell r="I42">
            <v>108</v>
          </cell>
          <cell r="J42">
            <v>110.00000000000001</v>
          </cell>
          <cell r="K42">
            <v>112.00000000000001</v>
          </cell>
          <cell r="L42">
            <v>114.00000000000001</v>
          </cell>
          <cell r="M42">
            <v>115.99999999999999</v>
          </cell>
          <cell r="N42">
            <v>118</v>
          </cell>
          <cell r="O42">
            <v>120</v>
          </cell>
          <cell r="P42">
            <v>122</v>
          </cell>
          <cell r="Q42">
            <v>124</v>
          </cell>
          <cell r="R42">
            <v>126</v>
          </cell>
          <cell r="S42">
            <v>128</v>
          </cell>
          <cell r="T42">
            <v>130</v>
          </cell>
          <cell r="U42">
            <v>132</v>
          </cell>
          <cell r="V42">
            <v>134</v>
          </cell>
          <cell r="W42">
            <v>136</v>
          </cell>
          <cell r="X42">
            <v>138</v>
          </cell>
          <cell r="Y42">
            <v>140</v>
          </cell>
          <cell r="Z42">
            <v>142</v>
          </cell>
          <cell r="AA42">
            <v>144</v>
          </cell>
          <cell r="AB42">
            <v>146</v>
          </cell>
          <cell r="AC42">
            <v>148</v>
          </cell>
          <cell r="AD42">
            <v>150</v>
          </cell>
          <cell r="AE42">
            <v>152</v>
          </cell>
          <cell r="AF42">
            <v>154</v>
          </cell>
          <cell r="AG42">
            <v>156</v>
          </cell>
          <cell r="AH42">
            <v>158</v>
          </cell>
        </row>
        <row r="43">
          <cell r="D43" t="str">
            <v>SWEP Co LA/Large</v>
          </cell>
          <cell r="E43">
            <v>100</v>
          </cell>
          <cell r="F43">
            <v>102</v>
          </cell>
          <cell r="G43">
            <v>104</v>
          </cell>
          <cell r="H43">
            <v>106</v>
          </cell>
          <cell r="I43">
            <v>108</v>
          </cell>
          <cell r="J43">
            <v>110.00000000000001</v>
          </cell>
          <cell r="K43">
            <v>112.00000000000001</v>
          </cell>
          <cell r="L43">
            <v>114.00000000000001</v>
          </cell>
          <cell r="M43">
            <v>115.99999999999999</v>
          </cell>
          <cell r="N43">
            <v>118</v>
          </cell>
          <cell r="O43">
            <v>120</v>
          </cell>
          <cell r="P43">
            <v>122</v>
          </cell>
          <cell r="Q43">
            <v>124</v>
          </cell>
          <cell r="R43">
            <v>126</v>
          </cell>
          <cell r="S43">
            <v>128</v>
          </cell>
          <cell r="T43">
            <v>130</v>
          </cell>
          <cell r="U43">
            <v>132</v>
          </cell>
          <cell r="V43">
            <v>134</v>
          </cell>
          <cell r="W43">
            <v>136</v>
          </cell>
          <cell r="X43">
            <v>138</v>
          </cell>
          <cell r="Y43">
            <v>140</v>
          </cell>
          <cell r="Z43">
            <v>142</v>
          </cell>
          <cell r="AA43">
            <v>144</v>
          </cell>
          <cell r="AB43">
            <v>146</v>
          </cell>
          <cell r="AC43">
            <v>148</v>
          </cell>
          <cell r="AD43">
            <v>150</v>
          </cell>
          <cell r="AE43">
            <v>152</v>
          </cell>
          <cell r="AF43">
            <v>154</v>
          </cell>
          <cell r="AG43">
            <v>156</v>
          </cell>
          <cell r="AH43">
            <v>158</v>
          </cell>
        </row>
        <row r="44">
          <cell r="D44" t="str">
            <v>SWEP Co TX/Small</v>
          </cell>
          <cell r="E44">
            <v>100</v>
          </cell>
          <cell r="F44">
            <v>102</v>
          </cell>
          <cell r="G44">
            <v>104</v>
          </cell>
          <cell r="H44">
            <v>106</v>
          </cell>
          <cell r="I44">
            <v>108</v>
          </cell>
          <cell r="J44">
            <v>110.00000000000001</v>
          </cell>
          <cell r="K44">
            <v>112.00000000000001</v>
          </cell>
          <cell r="L44">
            <v>114.00000000000001</v>
          </cell>
          <cell r="M44">
            <v>115.99999999999999</v>
          </cell>
          <cell r="N44">
            <v>118</v>
          </cell>
          <cell r="O44">
            <v>120</v>
          </cell>
          <cell r="P44">
            <v>122</v>
          </cell>
          <cell r="Q44">
            <v>124</v>
          </cell>
          <cell r="R44">
            <v>126</v>
          </cell>
          <cell r="S44">
            <v>128</v>
          </cell>
          <cell r="T44">
            <v>130</v>
          </cell>
          <cell r="U44">
            <v>132</v>
          </cell>
          <cell r="V44">
            <v>134</v>
          </cell>
          <cell r="W44">
            <v>136</v>
          </cell>
          <cell r="X44">
            <v>138</v>
          </cell>
          <cell r="Y44">
            <v>140</v>
          </cell>
          <cell r="Z44">
            <v>142</v>
          </cell>
          <cell r="AA44">
            <v>144</v>
          </cell>
          <cell r="AB44">
            <v>146</v>
          </cell>
          <cell r="AC44">
            <v>148</v>
          </cell>
          <cell r="AD44">
            <v>150</v>
          </cell>
          <cell r="AE44">
            <v>152</v>
          </cell>
          <cell r="AF44">
            <v>154</v>
          </cell>
          <cell r="AG44">
            <v>156</v>
          </cell>
          <cell r="AH44">
            <v>158</v>
          </cell>
        </row>
        <row r="45">
          <cell r="D45" t="str">
            <v>SWEP Co TX/Medium</v>
          </cell>
          <cell r="E45">
            <v>100</v>
          </cell>
          <cell r="F45">
            <v>102</v>
          </cell>
          <cell r="G45">
            <v>104</v>
          </cell>
          <cell r="H45">
            <v>106</v>
          </cell>
          <cell r="I45">
            <v>108</v>
          </cell>
          <cell r="J45">
            <v>110.00000000000001</v>
          </cell>
          <cell r="K45">
            <v>112.00000000000001</v>
          </cell>
          <cell r="L45">
            <v>114.00000000000001</v>
          </cell>
          <cell r="M45">
            <v>115.99999999999999</v>
          </cell>
          <cell r="N45">
            <v>118</v>
          </cell>
          <cell r="O45">
            <v>120</v>
          </cell>
          <cell r="P45">
            <v>122</v>
          </cell>
          <cell r="Q45">
            <v>124</v>
          </cell>
          <cell r="R45">
            <v>126</v>
          </cell>
          <cell r="S45">
            <v>128</v>
          </cell>
          <cell r="T45">
            <v>130</v>
          </cell>
          <cell r="U45">
            <v>132</v>
          </cell>
          <cell r="V45">
            <v>134</v>
          </cell>
          <cell r="W45">
            <v>136</v>
          </cell>
          <cell r="X45">
            <v>138</v>
          </cell>
          <cell r="Y45">
            <v>140</v>
          </cell>
          <cell r="Z45">
            <v>142</v>
          </cell>
          <cell r="AA45">
            <v>144</v>
          </cell>
          <cell r="AB45">
            <v>146</v>
          </cell>
          <cell r="AC45">
            <v>148</v>
          </cell>
          <cell r="AD45">
            <v>150</v>
          </cell>
          <cell r="AE45">
            <v>152</v>
          </cell>
          <cell r="AF45">
            <v>154</v>
          </cell>
          <cell r="AG45">
            <v>156</v>
          </cell>
          <cell r="AH45">
            <v>158</v>
          </cell>
        </row>
        <row r="46">
          <cell r="D46" t="str">
            <v>SWEP Co TX/Large</v>
          </cell>
          <cell r="E46">
            <v>100</v>
          </cell>
          <cell r="F46">
            <v>102</v>
          </cell>
          <cell r="G46">
            <v>104</v>
          </cell>
          <cell r="H46">
            <v>106</v>
          </cell>
          <cell r="I46">
            <v>108</v>
          </cell>
          <cell r="J46">
            <v>110.00000000000001</v>
          </cell>
          <cell r="K46">
            <v>112.00000000000001</v>
          </cell>
          <cell r="L46">
            <v>114.00000000000001</v>
          </cell>
          <cell r="M46">
            <v>115.99999999999999</v>
          </cell>
          <cell r="N46">
            <v>118</v>
          </cell>
          <cell r="O46">
            <v>120</v>
          </cell>
          <cell r="P46">
            <v>122</v>
          </cell>
          <cell r="Q46">
            <v>124</v>
          </cell>
          <cell r="R46">
            <v>126</v>
          </cell>
          <cell r="S46">
            <v>128</v>
          </cell>
          <cell r="T46">
            <v>130</v>
          </cell>
          <cell r="U46">
            <v>132</v>
          </cell>
          <cell r="V46">
            <v>134</v>
          </cell>
          <cell r="W46">
            <v>136</v>
          </cell>
          <cell r="X46">
            <v>138</v>
          </cell>
          <cell r="Y46">
            <v>140</v>
          </cell>
          <cell r="Z46">
            <v>142</v>
          </cell>
          <cell r="AA46">
            <v>144</v>
          </cell>
          <cell r="AB46">
            <v>146</v>
          </cell>
          <cell r="AC46">
            <v>148</v>
          </cell>
          <cell r="AD46">
            <v>150</v>
          </cell>
          <cell r="AE46">
            <v>152</v>
          </cell>
          <cell r="AF46">
            <v>154</v>
          </cell>
          <cell r="AG46">
            <v>156</v>
          </cell>
          <cell r="AH46">
            <v>158</v>
          </cell>
        </row>
        <row r="47">
          <cell r="D47" t="str">
            <v>TCC/Small</v>
          </cell>
          <cell r="E47">
            <v>100</v>
          </cell>
          <cell r="F47">
            <v>102</v>
          </cell>
          <cell r="G47">
            <v>104</v>
          </cell>
          <cell r="H47">
            <v>106</v>
          </cell>
          <cell r="I47">
            <v>108</v>
          </cell>
          <cell r="J47">
            <v>110.00000000000001</v>
          </cell>
          <cell r="K47">
            <v>112.00000000000001</v>
          </cell>
          <cell r="L47">
            <v>114.00000000000001</v>
          </cell>
          <cell r="M47">
            <v>115.99999999999999</v>
          </cell>
          <cell r="N47">
            <v>118</v>
          </cell>
          <cell r="O47">
            <v>120</v>
          </cell>
          <cell r="P47">
            <v>122</v>
          </cell>
          <cell r="Q47">
            <v>124</v>
          </cell>
          <cell r="R47">
            <v>126</v>
          </cell>
          <cell r="S47">
            <v>128</v>
          </cell>
          <cell r="T47">
            <v>130</v>
          </cell>
          <cell r="U47">
            <v>132</v>
          </cell>
          <cell r="V47">
            <v>134</v>
          </cell>
          <cell r="W47">
            <v>136</v>
          </cell>
          <cell r="X47">
            <v>138</v>
          </cell>
          <cell r="Y47">
            <v>140</v>
          </cell>
          <cell r="Z47">
            <v>142</v>
          </cell>
          <cell r="AA47">
            <v>144</v>
          </cell>
          <cell r="AB47">
            <v>146</v>
          </cell>
          <cell r="AC47">
            <v>148</v>
          </cell>
          <cell r="AD47">
            <v>150</v>
          </cell>
          <cell r="AE47">
            <v>152</v>
          </cell>
          <cell r="AF47">
            <v>154</v>
          </cell>
          <cell r="AG47">
            <v>156</v>
          </cell>
          <cell r="AH47">
            <v>158</v>
          </cell>
        </row>
        <row r="48">
          <cell r="D48" t="str">
            <v>TCC/Medium</v>
          </cell>
          <cell r="E48">
            <v>100</v>
          </cell>
          <cell r="F48">
            <v>102</v>
          </cell>
          <cell r="G48">
            <v>104</v>
          </cell>
          <cell r="H48">
            <v>106</v>
          </cell>
          <cell r="I48">
            <v>108</v>
          </cell>
          <cell r="J48">
            <v>110.00000000000001</v>
          </cell>
          <cell r="K48">
            <v>112.00000000000001</v>
          </cell>
          <cell r="L48">
            <v>114.00000000000001</v>
          </cell>
          <cell r="M48">
            <v>115.99999999999999</v>
          </cell>
          <cell r="N48">
            <v>118</v>
          </cell>
          <cell r="O48">
            <v>120</v>
          </cell>
          <cell r="P48">
            <v>122</v>
          </cell>
          <cell r="Q48">
            <v>124</v>
          </cell>
          <cell r="R48">
            <v>126</v>
          </cell>
          <cell r="S48">
            <v>128</v>
          </cell>
          <cell r="T48">
            <v>130</v>
          </cell>
          <cell r="U48">
            <v>132</v>
          </cell>
          <cell r="V48">
            <v>134</v>
          </cell>
          <cell r="W48">
            <v>136</v>
          </cell>
          <cell r="X48">
            <v>138</v>
          </cell>
          <cell r="Y48">
            <v>140</v>
          </cell>
          <cell r="Z48">
            <v>142</v>
          </cell>
          <cell r="AA48">
            <v>144</v>
          </cell>
          <cell r="AB48">
            <v>146</v>
          </cell>
          <cell r="AC48">
            <v>148</v>
          </cell>
          <cell r="AD48">
            <v>150</v>
          </cell>
          <cell r="AE48">
            <v>152</v>
          </cell>
          <cell r="AF48">
            <v>154</v>
          </cell>
          <cell r="AG48">
            <v>156</v>
          </cell>
          <cell r="AH48">
            <v>158</v>
          </cell>
        </row>
        <row r="49">
          <cell r="D49" t="str">
            <v>TCC/Large</v>
          </cell>
          <cell r="E49">
            <v>100</v>
          </cell>
          <cell r="F49">
            <v>102</v>
          </cell>
          <cell r="G49">
            <v>104</v>
          </cell>
          <cell r="H49">
            <v>106</v>
          </cell>
          <cell r="I49">
            <v>108</v>
          </cell>
          <cell r="J49">
            <v>110.00000000000001</v>
          </cell>
          <cell r="K49">
            <v>112.00000000000001</v>
          </cell>
          <cell r="L49">
            <v>114.00000000000001</v>
          </cell>
          <cell r="M49">
            <v>115.99999999999999</v>
          </cell>
          <cell r="N49">
            <v>118</v>
          </cell>
          <cell r="O49">
            <v>120</v>
          </cell>
          <cell r="P49">
            <v>122</v>
          </cell>
          <cell r="Q49">
            <v>124</v>
          </cell>
          <cell r="R49">
            <v>126</v>
          </cell>
          <cell r="S49">
            <v>128</v>
          </cell>
          <cell r="T49">
            <v>130</v>
          </cell>
          <cell r="U49">
            <v>132</v>
          </cell>
          <cell r="V49">
            <v>134</v>
          </cell>
          <cell r="W49">
            <v>136</v>
          </cell>
          <cell r="X49">
            <v>138</v>
          </cell>
          <cell r="Y49">
            <v>140</v>
          </cell>
          <cell r="Z49">
            <v>142</v>
          </cell>
          <cell r="AA49">
            <v>144</v>
          </cell>
          <cell r="AB49">
            <v>146</v>
          </cell>
          <cell r="AC49">
            <v>148</v>
          </cell>
          <cell r="AD49">
            <v>150</v>
          </cell>
          <cell r="AE49">
            <v>152</v>
          </cell>
          <cell r="AF49">
            <v>154</v>
          </cell>
          <cell r="AG49">
            <v>156</v>
          </cell>
          <cell r="AH49">
            <v>158</v>
          </cell>
        </row>
        <row r="50">
          <cell r="D50" t="str">
            <v>TNC/Small</v>
          </cell>
          <cell r="E50">
            <v>100</v>
          </cell>
          <cell r="F50">
            <v>102</v>
          </cell>
          <cell r="G50">
            <v>104</v>
          </cell>
          <cell r="H50">
            <v>106</v>
          </cell>
          <cell r="I50">
            <v>108</v>
          </cell>
          <cell r="J50">
            <v>110.00000000000001</v>
          </cell>
          <cell r="K50">
            <v>112.00000000000001</v>
          </cell>
          <cell r="L50">
            <v>114.00000000000001</v>
          </cell>
          <cell r="M50">
            <v>115.99999999999999</v>
          </cell>
          <cell r="N50">
            <v>118</v>
          </cell>
          <cell r="O50">
            <v>120</v>
          </cell>
          <cell r="P50">
            <v>122</v>
          </cell>
          <cell r="Q50">
            <v>124</v>
          </cell>
          <cell r="R50">
            <v>126</v>
          </cell>
          <cell r="S50">
            <v>128</v>
          </cell>
          <cell r="T50">
            <v>130</v>
          </cell>
          <cell r="U50">
            <v>132</v>
          </cell>
          <cell r="V50">
            <v>134</v>
          </cell>
          <cell r="W50">
            <v>136</v>
          </cell>
          <cell r="X50">
            <v>138</v>
          </cell>
          <cell r="Y50">
            <v>140</v>
          </cell>
          <cell r="Z50">
            <v>142</v>
          </cell>
          <cell r="AA50">
            <v>144</v>
          </cell>
          <cell r="AB50">
            <v>146</v>
          </cell>
          <cell r="AC50">
            <v>148</v>
          </cell>
          <cell r="AD50">
            <v>150</v>
          </cell>
          <cell r="AE50">
            <v>152</v>
          </cell>
          <cell r="AF50">
            <v>154</v>
          </cell>
          <cell r="AG50">
            <v>156</v>
          </cell>
          <cell r="AH50">
            <v>158</v>
          </cell>
        </row>
        <row r="51">
          <cell r="D51" t="str">
            <v>TNC/Medium</v>
          </cell>
          <cell r="E51">
            <v>100</v>
          </cell>
          <cell r="F51">
            <v>102</v>
          </cell>
          <cell r="G51">
            <v>104</v>
          </cell>
          <cell r="H51">
            <v>106</v>
          </cell>
          <cell r="I51">
            <v>108</v>
          </cell>
          <cell r="J51">
            <v>110.00000000000001</v>
          </cell>
          <cell r="K51">
            <v>112.00000000000001</v>
          </cell>
          <cell r="L51">
            <v>114.00000000000001</v>
          </cell>
          <cell r="M51">
            <v>115.99999999999999</v>
          </cell>
          <cell r="N51">
            <v>118</v>
          </cell>
          <cell r="O51">
            <v>120</v>
          </cell>
          <cell r="P51">
            <v>122</v>
          </cell>
          <cell r="Q51">
            <v>124</v>
          </cell>
          <cell r="R51">
            <v>126</v>
          </cell>
          <cell r="S51">
            <v>128</v>
          </cell>
          <cell r="T51">
            <v>130</v>
          </cell>
          <cell r="U51">
            <v>132</v>
          </cell>
          <cell r="V51">
            <v>134</v>
          </cell>
          <cell r="W51">
            <v>136</v>
          </cell>
          <cell r="X51">
            <v>138</v>
          </cell>
          <cell r="Y51">
            <v>140</v>
          </cell>
          <cell r="Z51">
            <v>142</v>
          </cell>
          <cell r="AA51">
            <v>144</v>
          </cell>
          <cell r="AB51">
            <v>146</v>
          </cell>
          <cell r="AC51">
            <v>148</v>
          </cell>
          <cell r="AD51">
            <v>150</v>
          </cell>
          <cell r="AE51">
            <v>152</v>
          </cell>
          <cell r="AF51">
            <v>154</v>
          </cell>
          <cell r="AG51">
            <v>156</v>
          </cell>
          <cell r="AH51">
            <v>158</v>
          </cell>
        </row>
        <row r="52">
          <cell r="D52" t="str">
            <v>TNC/Large</v>
          </cell>
          <cell r="E52">
            <v>100</v>
          </cell>
          <cell r="F52">
            <v>102</v>
          </cell>
          <cell r="G52">
            <v>104</v>
          </cell>
          <cell r="H52">
            <v>106</v>
          </cell>
          <cell r="I52">
            <v>108</v>
          </cell>
          <cell r="J52">
            <v>110.00000000000001</v>
          </cell>
          <cell r="K52">
            <v>112.00000000000001</v>
          </cell>
          <cell r="L52">
            <v>114.00000000000001</v>
          </cell>
          <cell r="M52">
            <v>115.99999999999999</v>
          </cell>
          <cell r="N52">
            <v>118</v>
          </cell>
          <cell r="O52">
            <v>120</v>
          </cell>
          <cell r="P52">
            <v>122</v>
          </cell>
          <cell r="Q52">
            <v>124</v>
          </cell>
          <cell r="R52">
            <v>126</v>
          </cell>
          <cell r="S52">
            <v>128</v>
          </cell>
          <cell r="T52">
            <v>130</v>
          </cell>
          <cell r="U52">
            <v>132</v>
          </cell>
          <cell r="V52">
            <v>134</v>
          </cell>
          <cell r="W52">
            <v>136</v>
          </cell>
          <cell r="X52">
            <v>138</v>
          </cell>
          <cell r="Y52">
            <v>140</v>
          </cell>
          <cell r="Z52">
            <v>142</v>
          </cell>
          <cell r="AA52">
            <v>144</v>
          </cell>
          <cell r="AB52">
            <v>146</v>
          </cell>
          <cell r="AC52">
            <v>148</v>
          </cell>
          <cell r="AD52">
            <v>150</v>
          </cell>
          <cell r="AE52">
            <v>152</v>
          </cell>
          <cell r="AF52">
            <v>154</v>
          </cell>
          <cell r="AG52">
            <v>156</v>
          </cell>
          <cell r="AH52">
            <v>158</v>
          </cell>
        </row>
        <row r="53">
          <cell r="E53">
            <v>4500</v>
          </cell>
          <cell r="F53">
            <v>4590</v>
          </cell>
          <cell r="G53">
            <v>4680</v>
          </cell>
          <cell r="H53">
            <v>4770</v>
          </cell>
          <cell r="I53">
            <v>4860</v>
          </cell>
          <cell r="J53">
            <v>4950.0000000000009</v>
          </cell>
          <cell r="K53">
            <v>5040.0000000000009</v>
          </cell>
          <cell r="L53">
            <v>5130.0000000000009</v>
          </cell>
          <cell r="M53">
            <v>5219.9999999999991</v>
          </cell>
          <cell r="N53">
            <v>5310</v>
          </cell>
          <cell r="O53">
            <v>5400</v>
          </cell>
          <cell r="P53">
            <v>5490</v>
          </cell>
          <cell r="Q53">
            <v>5580</v>
          </cell>
          <cell r="R53">
            <v>5670</v>
          </cell>
          <cell r="S53">
            <v>5760</v>
          </cell>
          <cell r="T53">
            <v>5850</v>
          </cell>
          <cell r="U53">
            <v>5940</v>
          </cell>
          <cell r="V53">
            <v>6030</v>
          </cell>
          <cell r="W53">
            <v>6120</v>
          </cell>
          <cell r="X53">
            <v>6210</v>
          </cell>
          <cell r="Y53">
            <v>6300</v>
          </cell>
          <cell r="Z53">
            <v>6390</v>
          </cell>
          <cell r="AA53">
            <v>6480</v>
          </cell>
          <cell r="AB53">
            <v>6570</v>
          </cell>
          <cell r="AC53">
            <v>6660</v>
          </cell>
          <cell r="AD53">
            <v>6750</v>
          </cell>
          <cell r="AE53">
            <v>6840</v>
          </cell>
          <cell r="AF53">
            <v>6930</v>
          </cell>
          <cell r="AG53">
            <v>7020</v>
          </cell>
          <cell r="AH53">
            <v>7110</v>
          </cell>
        </row>
      </sheetData>
      <sheetData sheetId="12" refreshError="1"/>
      <sheetData sheetId="13" refreshError="1"/>
      <sheetData sheetId="14" refreshError="1">
        <row r="12">
          <cell r="D12" t="str">
            <v>LOOKUP</v>
          </cell>
          <cell r="E12">
            <v>1</v>
          </cell>
          <cell r="F12">
            <v>2</v>
          </cell>
          <cell r="G12">
            <v>3</v>
          </cell>
          <cell r="H12">
            <v>4</v>
          </cell>
          <cell r="I12">
            <v>5</v>
          </cell>
          <cell r="J12">
            <v>6</v>
          </cell>
          <cell r="K12">
            <v>7</v>
          </cell>
          <cell r="L12">
            <v>8</v>
          </cell>
          <cell r="M12">
            <v>9</v>
          </cell>
          <cell r="N12">
            <v>10</v>
          </cell>
          <cell r="O12">
            <v>11</v>
          </cell>
          <cell r="P12">
            <v>12</v>
          </cell>
          <cell r="Q12">
            <v>13</v>
          </cell>
          <cell r="R12">
            <v>14</v>
          </cell>
          <cell r="S12">
            <v>15</v>
          </cell>
          <cell r="T12">
            <v>16</v>
          </cell>
          <cell r="U12">
            <v>17</v>
          </cell>
          <cell r="V12">
            <v>18</v>
          </cell>
          <cell r="W12">
            <v>19</v>
          </cell>
          <cell r="X12">
            <v>20</v>
          </cell>
          <cell r="Y12">
            <v>21</v>
          </cell>
          <cell r="Z12">
            <v>22</v>
          </cell>
          <cell r="AA12">
            <v>23</v>
          </cell>
          <cell r="AB12">
            <v>24</v>
          </cell>
          <cell r="AC12">
            <v>25</v>
          </cell>
          <cell r="AD12">
            <v>26</v>
          </cell>
          <cell r="AE12">
            <v>27</v>
          </cell>
          <cell r="AF12">
            <v>28</v>
          </cell>
          <cell r="AG12">
            <v>29</v>
          </cell>
          <cell r="AH12">
            <v>30</v>
          </cell>
        </row>
        <row r="14">
          <cell r="D14" t="str">
            <v>APCo VA/Fixed Banks with Secondary</v>
          </cell>
          <cell r="E14">
            <v>135</v>
          </cell>
          <cell r="F14">
            <v>137.69999999999999</v>
          </cell>
          <cell r="G14">
            <v>140.4</v>
          </cell>
          <cell r="H14">
            <v>143.1</v>
          </cell>
          <cell r="I14">
            <v>145.80000000000001</v>
          </cell>
          <cell r="J14">
            <v>148.5</v>
          </cell>
          <cell r="K14">
            <v>151.20000000000002</v>
          </cell>
          <cell r="L14">
            <v>153.9</v>
          </cell>
          <cell r="M14">
            <v>156.6</v>
          </cell>
          <cell r="N14">
            <v>159.29999999999998</v>
          </cell>
          <cell r="O14">
            <v>162</v>
          </cell>
          <cell r="P14">
            <v>164.7</v>
          </cell>
          <cell r="Q14">
            <v>167.4</v>
          </cell>
          <cell r="R14">
            <v>170.1</v>
          </cell>
          <cell r="S14">
            <v>172.8</v>
          </cell>
          <cell r="T14">
            <v>175.5</v>
          </cell>
          <cell r="U14">
            <v>178.20000000000002</v>
          </cell>
          <cell r="V14">
            <v>180.9</v>
          </cell>
          <cell r="W14">
            <v>183.6</v>
          </cell>
          <cell r="X14">
            <v>186.29999999999998</v>
          </cell>
          <cell r="Y14">
            <v>189</v>
          </cell>
          <cell r="Z14">
            <v>191.7</v>
          </cell>
          <cell r="AA14">
            <v>194.4</v>
          </cell>
          <cell r="AB14">
            <v>197.1</v>
          </cell>
          <cell r="AC14">
            <v>199.8</v>
          </cell>
          <cell r="AD14">
            <v>202.5</v>
          </cell>
          <cell r="AE14">
            <v>205.2</v>
          </cell>
          <cell r="AF14">
            <v>207.9</v>
          </cell>
          <cell r="AG14">
            <v>210.6</v>
          </cell>
          <cell r="AH14">
            <v>213.3</v>
          </cell>
        </row>
        <row r="15">
          <cell r="D15" t="str">
            <v>APCo VA/Fixed Banks without Secondary</v>
          </cell>
          <cell r="E15">
            <v>280</v>
          </cell>
          <cell r="F15">
            <v>285.60000000000002</v>
          </cell>
          <cell r="G15">
            <v>291.2</v>
          </cell>
          <cell r="H15">
            <v>296.8</v>
          </cell>
          <cell r="I15">
            <v>302.40000000000003</v>
          </cell>
          <cell r="J15">
            <v>308</v>
          </cell>
          <cell r="K15">
            <v>313.60000000000002</v>
          </cell>
          <cell r="L15">
            <v>319.20000000000005</v>
          </cell>
          <cell r="M15">
            <v>324.79999999999995</v>
          </cell>
          <cell r="N15">
            <v>330.4</v>
          </cell>
          <cell r="O15">
            <v>336</v>
          </cell>
          <cell r="P15">
            <v>341.59999999999997</v>
          </cell>
          <cell r="Q15">
            <v>347.2</v>
          </cell>
          <cell r="R15">
            <v>352.8</v>
          </cell>
          <cell r="S15">
            <v>358.40000000000003</v>
          </cell>
          <cell r="T15">
            <v>364</v>
          </cell>
          <cell r="U15">
            <v>369.6</v>
          </cell>
          <cell r="V15">
            <v>375.20000000000005</v>
          </cell>
          <cell r="W15">
            <v>380.79999999999995</v>
          </cell>
          <cell r="X15">
            <v>386.4</v>
          </cell>
          <cell r="Y15">
            <v>392</v>
          </cell>
          <cell r="Z15">
            <v>397.59999999999997</v>
          </cell>
          <cell r="AA15">
            <v>403.2</v>
          </cell>
          <cell r="AB15">
            <v>408.8</v>
          </cell>
          <cell r="AC15">
            <v>414.4</v>
          </cell>
          <cell r="AD15">
            <v>420</v>
          </cell>
          <cell r="AE15">
            <v>425.6</v>
          </cell>
          <cell r="AF15">
            <v>431.2</v>
          </cell>
          <cell r="AG15">
            <v>436.8</v>
          </cell>
          <cell r="AH15">
            <v>442.40000000000003</v>
          </cell>
        </row>
        <row r="16">
          <cell r="D16" t="str">
            <v>APCo VA/Switched Banks</v>
          </cell>
          <cell r="E16">
            <v>558</v>
          </cell>
          <cell r="F16">
            <v>569.16</v>
          </cell>
          <cell r="G16">
            <v>580.32000000000005</v>
          </cell>
          <cell r="H16">
            <v>591.48</v>
          </cell>
          <cell r="I16">
            <v>602.64</v>
          </cell>
          <cell r="J16">
            <v>613.80000000000007</v>
          </cell>
          <cell r="K16">
            <v>624.96</v>
          </cell>
          <cell r="L16">
            <v>636.12000000000012</v>
          </cell>
          <cell r="M16">
            <v>647.28</v>
          </cell>
          <cell r="N16">
            <v>658.43999999999994</v>
          </cell>
          <cell r="O16">
            <v>669.6</v>
          </cell>
          <cell r="P16">
            <v>680.76</v>
          </cell>
          <cell r="Q16">
            <v>691.92</v>
          </cell>
          <cell r="R16">
            <v>703.08</v>
          </cell>
          <cell r="S16">
            <v>714.24</v>
          </cell>
          <cell r="T16">
            <v>725.4</v>
          </cell>
          <cell r="U16">
            <v>736.56000000000006</v>
          </cell>
          <cell r="V16">
            <v>747.72</v>
          </cell>
          <cell r="W16">
            <v>758.87999999999988</v>
          </cell>
          <cell r="X16">
            <v>770.04</v>
          </cell>
          <cell r="Y16">
            <v>781.19999999999993</v>
          </cell>
          <cell r="Z16">
            <v>792.36</v>
          </cell>
          <cell r="AA16">
            <v>803.52</v>
          </cell>
          <cell r="AB16">
            <v>814.68</v>
          </cell>
          <cell r="AC16">
            <v>825.84</v>
          </cell>
          <cell r="AD16">
            <v>837</v>
          </cell>
          <cell r="AE16">
            <v>848.16</v>
          </cell>
          <cell r="AF16">
            <v>859.32</v>
          </cell>
          <cell r="AG16">
            <v>870.48</v>
          </cell>
          <cell r="AH16">
            <v>881.64</v>
          </cell>
        </row>
        <row r="17">
          <cell r="D17" t="str">
            <v>APCo WV/Fixed Banks with Secondary</v>
          </cell>
          <cell r="E17">
            <v>198</v>
          </cell>
          <cell r="F17">
            <v>201.96</v>
          </cell>
          <cell r="G17">
            <v>205.92000000000002</v>
          </cell>
          <cell r="H17">
            <v>209.88000000000002</v>
          </cell>
          <cell r="I17">
            <v>213.84</v>
          </cell>
          <cell r="J17">
            <v>217.8</v>
          </cell>
          <cell r="K17">
            <v>221.76000000000002</v>
          </cell>
          <cell r="L17">
            <v>225.72000000000003</v>
          </cell>
          <cell r="M17">
            <v>229.67999999999998</v>
          </cell>
          <cell r="N17">
            <v>233.64</v>
          </cell>
          <cell r="O17">
            <v>237.6</v>
          </cell>
          <cell r="P17">
            <v>241.56</v>
          </cell>
          <cell r="Q17">
            <v>245.52</v>
          </cell>
          <cell r="R17">
            <v>249.48</v>
          </cell>
          <cell r="S17">
            <v>253.44</v>
          </cell>
          <cell r="T17">
            <v>257.40000000000003</v>
          </cell>
          <cell r="U17">
            <v>261.36</v>
          </cell>
          <cell r="V17">
            <v>265.32</v>
          </cell>
          <cell r="W17">
            <v>269.27999999999997</v>
          </cell>
          <cell r="X17">
            <v>273.23999999999995</v>
          </cell>
          <cell r="Y17">
            <v>277.2</v>
          </cell>
          <cell r="Z17">
            <v>281.15999999999997</v>
          </cell>
          <cell r="AA17">
            <v>285.12</v>
          </cell>
          <cell r="AB17">
            <v>289.08</v>
          </cell>
          <cell r="AC17">
            <v>293.04000000000002</v>
          </cell>
          <cell r="AD17">
            <v>297</v>
          </cell>
          <cell r="AE17">
            <v>300.95999999999998</v>
          </cell>
          <cell r="AF17">
            <v>304.92</v>
          </cell>
          <cell r="AG17">
            <v>308.88</v>
          </cell>
          <cell r="AH17">
            <v>312.84000000000003</v>
          </cell>
        </row>
        <row r="18">
          <cell r="D18" t="str">
            <v>APCo WV/Fixed Banks without Secondary</v>
          </cell>
          <cell r="E18">
            <v>235</v>
          </cell>
          <cell r="F18">
            <v>239.70000000000002</v>
          </cell>
          <cell r="G18">
            <v>244.4</v>
          </cell>
          <cell r="H18">
            <v>249.10000000000002</v>
          </cell>
          <cell r="I18">
            <v>253.8</v>
          </cell>
          <cell r="J18">
            <v>258.5</v>
          </cell>
          <cell r="K18">
            <v>263.20000000000005</v>
          </cell>
          <cell r="L18">
            <v>267.90000000000003</v>
          </cell>
          <cell r="M18">
            <v>272.59999999999997</v>
          </cell>
          <cell r="N18">
            <v>277.3</v>
          </cell>
          <cell r="O18">
            <v>282</v>
          </cell>
          <cell r="P18">
            <v>286.7</v>
          </cell>
          <cell r="Q18">
            <v>291.39999999999998</v>
          </cell>
          <cell r="R18">
            <v>296.10000000000002</v>
          </cell>
          <cell r="S18">
            <v>300.8</v>
          </cell>
          <cell r="T18">
            <v>305.5</v>
          </cell>
          <cell r="U18">
            <v>310.2</v>
          </cell>
          <cell r="V18">
            <v>314.90000000000003</v>
          </cell>
          <cell r="W18">
            <v>319.59999999999997</v>
          </cell>
          <cell r="X18">
            <v>324.29999999999995</v>
          </cell>
          <cell r="Y18">
            <v>329</v>
          </cell>
          <cell r="Z18">
            <v>333.7</v>
          </cell>
          <cell r="AA18">
            <v>338.4</v>
          </cell>
          <cell r="AB18">
            <v>343.09999999999997</v>
          </cell>
          <cell r="AC18">
            <v>347.8</v>
          </cell>
          <cell r="AD18">
            <v>352.5</v>
          </cell>
          <cell r="AE18">
            <v>357.2</v>
          </cell>
          <cell r="AF18">
            <v>361.90000000000003</v>
          </cell>
          <cell r="AG18">
            <v>366.6</v>
          </cell>
          <cell r="AH18">
            <v>371.3</v>
          </cell>
        </row>
        <row r="19">
          <cell r="D19" t="str">
            <v>APCo WV/Switched Banks</v>
          </cell>
          <cell r="E19">
            <v>535</v>
          </cell>
          <cell r="F19">
            <v>545.70000000000005</v>
          </cell>
          <cell r="G19">
            <v>556.4</v>
          </cell>
          <cell r="H19">
            <v>567.1</v>
          </cell>
          <cell r="I19">
            <v>577.80000000000007</v>
          </cell>
          <cell r="J19">
            <v>588.5</v>
          </cell>
          <cell r="K19">
            <v>599.20000000000005</v>
          </cell>
          <cell r="L19">
            <v>609.90000000000009</v>
          </cell>
          <cell r="M19">
            <v>620.59999999999991</v>
          </cell>
          <cell r="N19">
            <v>631.29999999999995</v>
          </cell>
          <cell r="O19">
            <v>642</v>
          </cell>
          <cell r="P19">
            <v>652.69999999999993</v>
          </cell>
          <cell r="Q19">
            <v>663.4</v>
          </cell>
          <cell r="R19">
            <v>674.1</v>
          </cell>
          <cell r="S19">
            <v>684.80000000000007</v>
          </cell>
          <cell r="T19">
            <v>695.5</v>
          </cell>
          <cell r="U19">
            <v>706.2</v>
          </cell>
          <cell r="V19">
            <v>716.90000000000009</v>
          </cell>
          <cell r="W19">
            <v>727.59999999999991</v>
          </cell>
          <cell r="X19">
            <v>738.3</v>
          </cell>
          <cell r="Y19">
            <v>749</v>
          </cell>
          <cell r="Z19">
            <v>759.69999999999993</v>
          </cell>
          <cell r="AA19">
            <v>770.4</v>
          </cell>
          <cell r="AB19">
            <v>781.1</v>
          </cell>
          <cell r="AC19">
            <v>791.8</v>
          </cell>
          <cell r="AD19">
            <v>802.5</v>
          </cell>
          <cell r="AE19">
            <v>813.2</v>
          </cell>
          <cell r="AF19">
            <v>823.9</v>
          </cell>
          <cell r="AG19">
            <v>834.6</v>
          </cell>
          <cell r="AH19">
            <v>845.30000000000007</v>
          </cell>
        </row>
        <row r="20">
          <cell r="D20" t="str">
            <v>WPCo/Fixed Banks with Secondary</v>
          </cell>
          <cell r="E20">
            <v>30</v>
          </cell>
          <cell r="F20">
            <v>30.6</v>
          </cell>
          <cell r="G20">
            <v>31.200000000000003</v>
          </cell>
          <cell r="H20">
            <v>31.8</v>
          </cell>
          <cell r="I20">
            <v>32.400000000000006</v>
          </cell>
          <cell r="J20">
            <v>33</v>
          </cell>
          <cell r="K20">
            <v>33.6</v>
          </cell>
          <cell r="L20">
            <v>34.200000000000003</v>
          </cell>
          <cell r="M20">
            <v>34.799999999999997</v>
          </cell>
          <cell r="N20">
            <v>35.4</v>
          </cell>
          <cell r="O20">
            <v>36</v>
          </cell>
          <cell r="P20">
            <v>36.6</v>
          </cell>
          <cell r="Q20">
            <v>37.200000000000003</v>
          </cell>
          <cell r="R20">
            <v>37.799999999999997</v>
          </cell>
          <cell r="S20">
            <v>38.4</v>
          </cell>
          <cell r="T20">
            <v>39</v>
          </cell>
          <cell r="U20">
            <v>39.6</v>
          </cell>
          <cell r="V20">
            <v>40.200000000000003</v>
          </cell>
          <cell r="W20">
            <v>40.799999999999997</v>
          </cell>
          <cell r="X20">
            <v>41.4</v>
          </cell>
          <cell r="Y20">
            <v>42</v>
          </cell>
          <cell r="Z20">
            <v>42.599999999999994</v>
          </cell>
          <cell r="AA20">
            <v>43.199999999999996</v>
          </cell>
          <cell r="AB20">
            <v>43.8</v>
          </cell>
          <cell r="AC20">
            <v>44.4</v>
          </cell>
          <cell r="AD20">
            <v>45</v>
          </cell>
          <cell r="AE20">
            <v>45.6</v>
          </cell>
          <cell r="AF20">
            <v>46.2</v>
          </cell>
          <cell r="AG20">
            <v>46.800000000000004</v>
          </cell>
          <cell r="AH20">
            <v>47.400000000000006</v>
          </cell>
        </row>
        <row r="21">
          <cell r="D21" t="str">
            <v>WPCo/Fixed Banks without Secondary</v>
          </cell>
          <cell r="E21">
            <v>24</v>
          </cell>
          <cell r="F21">
            <v>24.48</v>
          </cell>
          <cell r="G21">
            <v>24.96</v>
          </cell>
          <cell r="H21">
            <v>25.44</v>
          </cell>
          <cell r="I21">
            <v>25.92</v>
          </cell>
          <cell r="J21">
            <v>26.400000000000002</v>
          </cell>
          <cell r="K21">
            <v>26.880000000000003</v>
          </cell>
          <cell r="L21">
            <v>27.360000000000003</v>
          </cell>
          <cell r="M21">
            <v>27.839999999999996</v>
          </cell>
          <cell r="N21">
            <v>28.32</v>
          </cell>
          <cell r="O21">
            <v>28.799999999999997</v>
          </cell>
          <cell r="P21">
            <v>29.28</v>
          </cell>
          <cell r="Q21">
            <v>29.759999999999998</v>
          </cell>
          <cell r="R21">
            <v>30.240000000000002</v>
          </cell>
          <cell r="S21">
            <v>30.72</v>
          </cell>
          <cell r="T21">
            <v>31.200000000000003</v>
          </cell>
          <cell r="U21">
            <v>31.68</v>
          </cell>
          <cell r="V21">
            <v>32.160000000000004</v>
          </cell>
          <cell r="W21">
            <v>32.64</v>
          </cell>
          <cell r="X21">
            <v>33.119999999999997</v>
          </cell>
          <cell r="Y21">
            <v>33.599999999999994</v>
          </cell>
          <cell r="Z21">
            <v>34.08</v>
          </cell>
          <cell r="AA21">
            <v>34.56</v>
          </cell>
          <cell r="AB21">
            <v>35.04</v>
          </cell>
          <cell r="AC21">
            <v>35.519999999999996</v>
          </cell>
          <cell r="AD21">
            <v>36</v>
          </cell>
          <cell r="AE21">
            <v>36.480000000000004</v>
          </cell>
          <cell r="AF21">
            <v>36.96</v>
          </cell>
          <cell r="AG21">
            <v>37.44</v>
          </cell>
          <cell r="AH21">
            <v>37.92</v>
          </cell>
        </row>
        <row r="22">
          <cell r="D22" t="str">
            <v>WPCo/Switched Banks</v>
          </cell>
          <cell r="E22">
            <v>10</v>
          </cell>
          <cell r="F22">
            <v>10.199999999999999</v>
          </cell>
          <cell r="G22">
            <v>10.4</v>
          </cell>
          <cell r="H22">
            <v>10.600000000000001</v>
          </cell>
          <cell r="I22">
            <v>10.8</v>
          </cell>
          <cell r="J22">
            <v>11</v>
          </cell>
          <cell r="K22">
            <v>11.200000000000001</v>
          </cell>
          <cell r="L22">
            <v>11.400000000000002</v>
          </cell>
          <cell r="M22">
            <v>11.6</v>
          </cell>
          <cell r="N22">
            <v>11.799999999999999</v>
          </cell>
          <cell r="O22">
            <v>12</v>
          </cell>
          <cell r="P22">
            <v>12.2</v>
          </cell>
          <cell r="Q22">
            <v>12.4</v>
          </cell>
          <cell r="R22">
            <v>12.6</v>
          </cell>
          <cell r="S22">
            <v>12.8</v>
          </cell>
          <cell r="T22">
            <v>13</v>
          </cell>
          <cell r="U22">
            <v>13.200000000000001</v>
          </cell>
          <cell r="V22">
            <v>13.4</v>
          </cell>
          <cell r="W22">
            <v>13.599999999999998</v>
          </cell>
          <cell r="X22">
            <v>13.799999999999999</v>
          </cell>
          <cell r="Y22">
            <v>14</v>
          </cell>
          <cell r="Z22">
            <v>14.2</v>
          </cell>
          <cell r="AA22">
            <v>14.399999999999999</v>
          </cell>
          <cell r="AB22">
            <v>14.6</v>
          </cell>
          <cell r="AC22">
            <v>14.8</v>
          </cell>
          <cell r="AD22">
            <v>15</v>
          </cell>
          <cell r="AE22">
            <v>15.2</v>
          </cell>
          <cell r="AF22">
            <v>15.4</v>
          </cell>
          <cell r="AG22">
            <v>15.600000000000001</v>
          </cell>
          <cell r="AH22">
            <v>15.8</v>
          </cell>
        </row>
        <row r="23">
          <cell r="D23" t="str">
            <v>CSP/Fixed Banks with Secondary</v>
          </cell>
          <cell r="E23">
            <v>200</v>
          </cell>
          <cell r="F23">
            <v>204</v>
          </cell>
          <cell r="G23">
            <v>208</v>
          </cell>
          <cell r="H23">
            <v>212</v>
          </cell>
          <cell r="I23">
            <v>216</v>
          </cell>
          <cell r="J23">
            <v>220.00000000000003</v>
          </cell>
          <cell r="K23">
            <v>224.00000000000003</v>
          </cell>
          <cell r="L23">
            <v>228.00000000000003</v>
          </cell>
          <cell r="M23">
            <v>231.99999999999997</v>
          </cell>
          <cell r="N23">
            <v>236</v>
          </cell>
          <cell r="O23">
            <v>240</v>
          </cell>
          <cell r="P23">
            <v>244</v>
          </cell>
          <cell r="Q23">
            <v>248</v>
          </cell>
          <cell r="R23">
            <v>252</v>
          </cell>
          <cell r="S23">
            <v>256</v>
          </cell>
          <cell r="T23">
            <v>260</v>
          </cell>
          <cell r="U23">
            <v>264</v>
          </cell>
          <cell r="V23">
            <v>268</v>
          </cell>
          <cell r="W23">
            <v>272</v>
          </cell>
          <cell r="X23">
            <v>276</v>
          </cell>
          <cell r="Y23">
            <v>280</v>
          </cell>
          <cell r="Z23">
            <v>284</v>
          </cell>
          <cell r="AA23">
            <v>288</v>
          </cell>
          <cell r="AB23">
            <v>292</v>
          </cell>
          <cell r="AC23">
            <v>296</v>
          </cell>
          <cell r="AD23">
            <v>300</v>
          </cell>
          <cell r="AE23">
            <v>304</v>
          </cell>
          <cell r="AF23">
            <v>308</v>
          </cell>
          <cell r="AG23">
            <v>312</v>
          </cell>
          <cell r="AH23">
            <v>316</v>
          </cell>
        </row>
        <row r="24">
          <cell r="D24" t="str">
            <v>CSP/Fixed Banks without Secondary</v>
          </cell>
          <cell r="E24">
            <v>210</v>
          </cell>
          <cell r="F24">
            <v>214.20000000000002</v>
          </cell>
          <cell r="G24">
            <v>218.4</v>
          </cell>
          <cell r="H24">
            <v>222.60000000000002</v>
          </cell>
          <cell r="I24">
            <v>226.8</v>
          </cell>
          <cell r="J24">
            <v>231.00000000000003</v>
          </cell>
          <cell r="K24">
            <v>235.20000000000002</v>
          </cell>
          <cell r="L24">
            <v>239.40000000000003</v>
          </cell>
          <cell r="M24">
            <v>243.6</v>
          </cell>
          <cell r="N24">
            <v>247.79999999999998</v>
          </cell>
          <cell r="O24">
            <v>252</v>
          </cell>
          <cell r="P24">
            <v>256.2</v>
          </cell>
          <cell r="Q24">
            <v>260.39999999999998</v>
          </cell>
          <cell r="R24">
            <v>264.60000000000002</v>
          </cell>
          <cell r="S24">
            <v>268.8</v>
          </cell>
          <cell r="T24">
            <v>273</v>
          </cell>
          <cell r="U24">
            <v>277.2</v>
          </cell>
          <cell r="V24">
            <v>281.40000000000003</v>
          </cell>
          <cell r="W24">
            <v>285.59999999999997</v>
          </cell>
          <cell r="X24">
            <v>289.79999999999995</v>
          </cell>
          <cell r="Y24">
            <v>294</v>
          </cell>
          <cell r="Z24">
            <v>298.2</v>
          </cell>
          <cell r="AA24">
            <v>302.39999999999998</v>
          </cell>
          <cell r="AB24">
            <v>306.59999999999997</v>
          </cell>
          <cell r="AC24">
            <v>310.8</v>
          </cell>
          <cell r="AD24">
            <v>315</v>
          </cell>
          <cell r="AE24">
            <v>319.2</v>
          </cell>
          <cell r="AF24">
            <v>323.40000000000003</v>
          </cell>
          <cell r="AG24">
            <v>327.60000000000002</v>
          </cell>
          <cell r="AH24">
            <v>331.8</v>
          </cell>
        </row>
        <row r="25">
          <cell r="D25" t="str">
            <v>CSP/Switched Banks</v>
          </cell>
          <cell r="E25">
            <v>1312</v>
          </cell>
          <cell r="F25">
            <v>1338.24</v>
          </cell>
          <cell r="G25">
            <v>1364.48</v>
          </cell>
          <cell r="H25">
            <v>1390.72</v>
          </cell>
          <cell r="I25">
            <v>1416.96</v>
          </cell>
          <cell r="J25">
            <v>1443.2</v>
          </cell>
          <cell r="K25">
            <v>1469.44</v>
          </cell>
          <cell r="L25">
            <v>1495.68</v>
          </cell>
          <cell r="M25">
            <v>1521.9199999999998</v>
          </cell>
          <cell r="N25">
            <v>1548.1599999999999</v>
          </cell>
          <cell r="O25">
            <v>1574.3999999999999</v>
          </cell>
          <cell r="P25">
            <v>1600.6399999999999</v>
          </cell>
          <cell r="Q25">
            <v>1626.8799999999999</v>
          </cell>
          <cell r="R25">
            <v>1653.1200000000001</v>
          </cell>
          <cell r="S25">
            <v>1679.3600000000001</v>
          </cell>
          <cell r="T25">
            <v>1705.6000000000001</v>
          </cell>
          <cell r="U25">
            <v>1731.8400000000001</v>
          </cell>
          <cell r="V25">
            <v>1758.0800000000002</v>
          </cell>
          <cell r="W25">
            <v>1784.32</v>
          </cell>
          <cell r="X25">
            <v>1810.56</v>
          </cell>
          <cell r="Y25">
            <v>1836.8</v>
          </cell>
          <cell r="Z25">
            <v>1863.04</v>
          </cell>
          <cell r="AA25">
            <v>1889.28</v>
          </cell>
          <cell r="AB25">
            <v>1915.52</v>
          </cell>
          <cell r="AC25">
            <v>1941.76</v>
          </cell>
          <cell r="AD25">
            <v>1968</v>
          </cell>
          <cell r="AE25">
            <v>1994.24</v>
          </cell>
          <cell r="AF25">
            <v>2020.48</v>
          </cell>
          <cell r="AG25">
            <v>2046.72</v>
          </cell>
          <cell r="AH25">
            <v>2072.96</v>
          </cell>
        </row>
        <row r="26">
          <cell r="D26" t="str">
            <v>OPCo/Fixed Banks with Secondary</v>
          </cell>
          <cell r="E26">
            <v>391</v>
          </cell>
          <cell r="F26">
            <v>398.82</v>
          </cell>
          <cell r="G26">
            <v>406.64</v>
          </cell>
          <cell r="H26">
            <v>414.46000000000004</v>
          </cell>
          <cell r="I26">
            <v>422.28000000000003</v>
          </cell>
          <cell r="J26">
            <v>430.1</v>
          </cell>
          <cell r="K26">
            <v>437.92</v>
          </cell>
          <cell r="L26">
            <v>445.74000000000007</v>
          </cell>
          <cell r="M26">
            <v>453.55999999999995</v>
          </cell>
          <cell r="N26">
            <v>461.38</v>
          </cell>
          <cell r="O26">
            <v>469.2</v>
          </cell>
          <cell r="P26">
            <v>477.02</v>
          </cell>
          <cell r="Q26">
            <v>484.84</v>
          </cell>
          <cell r="R26">
            <v>492.66</v>
          </cell>
          <cell r="S26">
            <v>500.48</v>
          </cell>
          <cell r="T26">
            <v>508.3</v>
          </cell>
          <cell r="U26">
            <v>516.12</v>
          </cell>
          <cell r="V26">
            <v>523.94000000000005</v>
          </cell>
          <cell r="W26">
            <v>531.76</v>
          </cell>
          <cell r="X26">
            <v>539.57999999999993</v>
          </cell>
          <cell r="Y26">
            <v>547.4</v>
          </cell>
          <cell r="Z26">
            <v>555.22</v>
          </cell>
          <cell r="AA26">
            <v>563.04</v>
          </cell>
          <cell r="AB26">
            <v>570.86</v>
          </cell>
          <cell r="AC26">
            <v>578.67999999999995</v>
          </cell>
          <cell r="AD26">
            <v>586.5</v>
          </cell>
          <cell r="AE26">
            <v>594.32000000000005</v>
          </cell>
          <cell r="AF26">
            <v>602.14</v>
          </cell>
          <cell r="AG26">
            <v>609.96</v>
          </cell>
          <cell r="AH26">
            <v>617.78</v>
          </cell>
        </row>
        <row r="27">
          <cell r="D27" t="str">
            <v>OPCo/Fixed Banks without Secondary</v>
          </cell>
          <cell r="E27">
            <v>306</v>
          </cell>
          <cell r="F27">
            <v>312.12</v>
          </cell>
          <cell r="G27">
            <v>318.24</v>
          </cell>
          <cell r="H27">
            <v>324.36</v>
          </cell>
          <cell r="I27">
            <v>330.48</v>
          </cell>
          <cell r="J27">
            <v>336.6</v>
          </cell>
          <cell r="K27">
            <v>342.72</v>
          </cell>
          <cell r="L27">
            <v>348.84000000000003</v>
          </cell>
          <cell r="M27">
            <v>354.96</v>
          </cell>
          <cell r="N27">
            <v>361.08</v>
          </cell>
          <cell r="O27">
            <v>367.2</v>
          </cell>
          <cell r="P27">
            <v>373.32</v>
          </cell>
          <cell r="Q27">
            <v>379.44</v>
          </cell>
          <cell r="R27">
            <v>385.56</v>
          </cell>
          <cell r="S27">
            <v>391.68</v>
          </cell>
          <cell r="T27">
            <v>397.8</v>
          </cell>
          <cell r="U27">
            <v>403.92</v>
          </cell>
          <cell r="V27">
            <v>410.04</v>
          </cell>
          <cell r="W27">
            <v>416.15999999999997</v>
          </cell>
          <cell r="X27">
            <v>422.28</v>
          </cell>
          <cell r="Y27">
            <v>428.4</v>
          </cell>
          <cell r="Z27">
            <v>434.52</v>
          </cell>
          <cell r="AA27">
            <v>440.64</v>
          </cell>
          <cell r="AB27">
            <v>446.76</v>
          </cell>
          <cell r="AC27">
            <v>452.88</v>
          </cell>
          <cell r="AD27">
            <v>459</v>
          </cell>
          <cell r="AE27">
            <v>465.12</v>
          </cell>
          <cell r="AF27">
            <v>471.24</v>
          </cell>
          <cell r="AG27">
            <v>477.36</v>
          </cell>
          <cell r="AH27">
            <v>483.48</v>
          </cell>
        </row>
        <row r="28">
          <cell r="D28" t="str">
            <v>OPCo/Switched Banks</v>
          </cell>
          <cell r="E28">
            <v>1445</v>
          </cell>
          <cell r="F28">
            <v>1473.9</v>
          </cell>
          <cell r="G28">
            <v>1502.8</v>
          </cell>
          <cell r="H28">
            <v>1531.7</v>
          </cell>
          <cell r="I28">
            <v>1560.6000000000001</v>
          </cell>
          <cell r="J28">
            <v>1589.5000000000002</v>
          </cell>
          <cell r="K28">
            <v>1618.4</v>
          </cell>
          <cell r="L28">
            <v>1647.3000000000002</v>
          </cell>
          <cell r="M28">
            <v>1676.1999999999998</v>
          </cell>
          <cell r="N28">
            <v>1705.1</v>
          </cell>
          <cell r="O28">
            <v>1734</v>
          </cell>
          <cell r="P28">
            <v>1762.8999999999999</v>
          </cell>
          <cell r="Q28">
            <v>1791.8</v>
          </cell>
          <cell r="R28">
            <v>1820.7</v>
          </cell>
          <cell r="S28">
            <v>1849.6000000000001</v>
          </cell>
          <cell r="T28">
            <v>1878.5</v>
          </cell>
          <cell r="U28">
            <v>1907.4</v>
          </cell>
          <cell r="V28">
            <v>1936.3000000000002</v>
          </cell>
          <cell r="W28">
            <v>1965.1999999999998</v>
          </cell>
          <cell r="X28">
            <v>1994.1</v>
          </cell>
          <cell r="Y28">
            <v>2022.9999999999998</v>
          </cell>
          <cell r="Z28">
            <v>2051.9</v>
          </cell>
          <cell r="AA28">
            <v>2080.7999999999997</v>
          </cell>
          <cell r="AB28">
            <v>2109.6999999999998</v>
          </cell>
          <cell r="AC28">
            <v>2138.6</v>
          </cell>
          <cell r="AD28">
            <v>2167.5</v>
          </cell>
          <cell r="AE28">
            <v>2196.4</v>
          </cell>
          <cell r="AF28">
            <v>2225.3000000000002</v>
          </cell>
          <cell r="AG28">
            <v>2254.2000000000003</v>
          </cell>
          <cell r="AH28">
            <v>2283.1</v>
          </cell>
        </row>
        <row r="29">
          <cell r="D29" t="str">
            <v>I&amp;M IN/Fixed Banks with Secondary</v>
          </cell>
          <cell r="E29">
            <v>169</v>
          </cell>
          <cell r="F29">
            <v>172.38</v>
          </cell>
          <cell r="G29">
            <v>175.76000000000002</v>
          </cell>
          <cell r="H29">
            <v>179.14000000000001</v>
          </cell>
          <cell r="I29">
            <v>182.52</v>
          </cell>
          <cell r="J29">
            <v>185.9</v>
          </cell>
          <cell r="K29">
            <v>189.28000000000003</v>
          </cell>
          <cell r="L29">
            <v>192.66000000000003</v>
          </cell>
          <cell r="M29">
            <v>196.04</v>
          </cell>
          <cell r="N29">
            <v>199.42</v>
          </cell>
          <cell r="O29">
            <v>202.79999999999998</v>
          </cell>
          <cell r="P29">
            <v>206.18</v>
          </cell>
          <cell r="Q29">
            <v>209.56</v>
          </cell>
          <cell r="R29">
            <v>212.94</v>
          </cell>
          <cell r="S29">
            <v>216.32</v>
          </cell>
          <cell r="T29">
            <v>219.70000000000002</v>
          </cell>
          <cell r="U29">
            <v>223.08</v>
          </cell>
          <cell r="V29">
            <v>226.46</v>
          </cell>
          <cell r="W29">
            <v>229.83999999999997</v>
          </cell>
          <cell r="X29">
            <v>233.21999999999997</v>
          </cell>
          <cell r="Y29">
            <v>236.6</v>
          </cell>
          <cell r="Z29">
            <v>239.98</v>
          </cell>
          <cell r="AA29">
            <v>243.35999999999999</v>
          </cell>
          <cell r="AB29">
            <v>246.73999999999998</v>
          </cell>
          <cell r="AC29">
            <v>250.12</v>
          </cell>
          <cell r="AD29">
            <v>253.5</v>
          </cell>
          <cell r="AE29">
            <v>256.88</v>
          </cell>
          <cell r="AF29">
            <v>260.26</v>
          </cell>
          <cell r="AG29">
            <v>263.64</v>
          </cell>
          <cell r="AH29">
            <v>267.02000000000004</v>
          </cell>
        </row>
        <row r="30">
          <cell r="D30" t="str">
            <v>I&amp;M IN/Fixed Banks without Secondary</v>
          </cell>
          <cell r="E30">
            <v>209</v>
          </cell>
          <cell r="F30">
            <v>213.18</v>
          </cell>
          <cell r="G30">
            <v>217.36</v>
          </cell>
          <cell r="H30">
            <v>221.54000000000002</v>
          </cell>
          <cell r="I30">
            <v>225.72000000000003</v>
          </cell>
          <cell r="J30">
            <v>229.9</v>
          </cell>
          <cell r="K30">
            <v>234.08</v>
          </cell>
          <cell r="L30">
            <v>238.26000000000002</v>
          </cell>
          <cell r="M30">
            <v>242.43999999999997</v>
          </cell>
          <cell r="N30">
            <v>246.61999999999998</v>
          </cell>
          <cell r="O30">
            <v>250.79999999999998</v>
          </cell>
          <cell r="P30">
            <v>254.98</v>
          </cell>
          <cell r="Q30">
            <v>259.16000000000003</v>
          </cell>
          <cell r="R30">
            <v>263.33999999999997</v>
          </cell>
          <cell r="S30">
            <v>267.52</v>
          </cell>
          <cell r="T30">
            <v>271.7</v>
          </cell>
          <cell r="U30">
            <v>275.88</v>
          </cell>
          <cell r="V30">
            <v>280.06</v>
          </cell>
          <cell r="W30">
            <v>284.23999999999995</v>
          </cell>
          <cell r="X30">
            <v>288.41999999999996</v>
          </cell>
          <cell r="Y30">
            <v>292.59999999999997</v>
          </cell>
          <cell r="Z30">
            <v>296.77999999999997</v>
          </cell>
          <cell r="AA30">
            <v>300.95999999999998</v>
          </cell>
          <cell r="AB30">
            <v>305.14</v>
          </cell>
          <cell r="AC30">
            <v>309.32</v>
          </cell>
          <cell r="AD30">
            <v>313.5</v>
          </cell>
          <cell r="AE30">
            <v>317.68</v>
          </cell>
          <cell r="AF30">
            <v>321.86</v>
          </cell>
          <cell r="AG30">
            <v>326.04000000000002</v>
          </cell>
          <cell r="AH30">
            <v>330.22</v>
          </cell>
        </row>
        <row r="31">
          <cell r="D31" t="str">
            <v>I&amp;M IN/Switched Banks</v>
          </cell>
          <cell r="E31">
            <v>725</v>
          </cell>
          <cell r="F31">
            <v>739.5</v>
          </cell>
          <cell r="G31">
            <v>754</v>
          </cell>
          <cell r="H31">
            <v>768.5</v>
          </cell>
          <cell r="I31">
            <v>783</v>
          </cell>
          <cell r="J31">
            <v>797.50000000000011</v>
          </cell>
          <cell r="K31">
            <v>812.00000000000011</v>
          </cell>
          <cell r="L31">
            <v>826.50000000000011</v>
          </cell>
          <cell r="M31">
            <v>840.99999999999989</v>
          </cell>
          <cell r="N31">
            <v>855.5</v>
          </cell>
          <cell r="O31">
            <v>870</v>
          </cell>
          <cell r="P31">
            <v>884.5</v>
          </cell>
          <cell r="Q31">
            <v>899</v>
          </cell>
          <cell r="R31">
            <v>913.5</v>
          </cell>
          <cell r="S31">
            <v>928</v>
          </cell>
          <cell r="T31">
            <v>942.5</v>
          </cell>
          <cell r="U31">
            <v>957</v>
          </cell>
          <cell r="V31">
            <v>971.50000000000011</v>
          </cell>
          <cell r="W31">
            <v>985.99999999999989</v>
          </cell>
          <cell r="X31">
            <v>1000.4999999999999</v>
          </cell>
          <cell r="Y31">
            <v>1014.9999999999999</v>
          </cell>
          <cell r="Z31">
            <v>1029.5</v>
          </cell>
          <cell r="AA31">
            <v>1044</v>
          </cell>
          <cell r="AB31">
            <v>1058.5</v>
          </cell>
          <cell r="AC31">
            <v>1073</v>
          </cell>
          <cell r="AD31">
            <v>1087.5</v>
          </cell>
          <cell r="AE31">
            <v>1102</v>
          </cell>
          <cell r="AF31">
            <v>1116.5</v>
          </cell>
          <cell r="AG31">
            <v>1131</v>
          </cell>
          <cell r="AH31">
            <v>1145.5</v>
          </cell>
        </row>
        <row r="32">
          <cell r="D32" t="str">
            <v>I&amp;M MI/Fixed Banks with Secondary</v>
          </cell>
          <cell r="E32">
            <v>70</v>
          </cell>
          <cell r="F32">
            <v>71.400000000000006</v>
          </cell>
          <cell r="G32">
            <v>72.8</v>
          </cell>
          <cell r="H32">
            <v>74.2</v>
          </cell>
          <cell r="I32">
            <v>75.600000000000009</v>
          </cell>
          <cell r="J32">
            <v>77</v>
          </cell>
          <cell r="K32">
            <v>78.400000000000006</v>
          </cell>
          <cell r="L32">
            <v>79.800000000000011</v>
          </cell>
          <cell r="M32">
            <v>81.199999999999989</v>
          </cell>
          <cell r="N32">
            <v>82.6</v>
          </cell>
          <cell r="O32">
            <v>84</v>
          </cell>
          <cell r="P32">
            <v>85.399999999999991</v>
          </cell>
          <cell r="Q32">
            <v>86.8</v>
          </cell>
          <cell r="R32">
            <v>88.2</v>
          </cell>
          <cell r="S32">
            <v>89.600000000000009</v>
          </cell>
          <cell r="T32">
            <v>91</v>
          </cell>
          <cell r="U32">
            <v>92.4</v>
          </cell>
          <cell r="V32">
            <v>93.800000000000011</v>
          </cell>
          <cell r="W32">
            <v>95.199999999999989</v>
          </cell>
          <cell r="X32">
            <v>96.6</v>
          </cell>
          <cell r="Y32">
            <v>98</v>
          </cell>
          <cell r="Z32">
            <v>99.399999999999991</v>
          </cell>
          <cell r="AA32">
            <v>100.8</v>
          </cell>
          <cell r="AB32">
            <v>102.2</v>
          </cell>
          <cell r="AC32">
            <v>103.6</v>
          </cell>
          <cell r="AD32">
            <v>105</v>
          </cell>
          <cell r="AE32">
            <v>106.4</v>
          </cell>
          <cell r="AF32">
            <v>107.8</v>
          </cell>
          <cell r="AG32">
            <v>109.2</v>
          </cell>
          <cell r="AH32">
            <v>110.60000000000001</v>
          </cell>
        </row>
        <row r="33">
          <cell r="D33" t="str">
            <v>I&amp;M MI/Fixed Banks without Secondary</v>
          </cell>
          <cell r="E33">
            <v>64</v>
          </cell>
          <cell r="F33">
            <v>65.28</v>
          </cell>
          <cell r="G33">
            <v>66.56</v>
          </cell>
          <cell r="H33">
            <v>67.84</v>
          </cell>
          <cell r="I33">
            <v>69.12</v>
          </cell>
          <cell r="J33">
            <v>70.400000000000006</v>
          </cell>
          <cell r="K33">
            <v>71.680000000000007</v>
          </cell>
          <cell r="L33">
            <v>72.960000000000008</v>
          </cell>
          <cell r="M33">
            <v>74.239999999999995</v>
          </cell>
          <cell r="N33">
            <v>75.52</v>
          </cell>
          <cell r="O33">
            <v>76.8</v>
          </cell>
          <cell r="P33">
            <v>78.08</v>
          </cell>
          <cell r="Q33">
            <v>79.36</v>
          </cell>
          <cell r="R33">
            <v>80.64</v>
          </cell>
          <cell r="S33">
            <v>81.92</v>
          </cell>
          <cell r="T33">
            <v>83.2</v>
          </cell>
          <cell r="U33">
            <v>84.48</v>
          </cell>
          <cell r="V33">
            <v>85.76</v>
          </cell>
          <cell r="W33">
            <v>87.039999999999992</v>
          </cell>
          <cell r="X33">
            <v>88.32</v>
          </cell>
          <cell r="Y33">
            <v>89.6</v>
          </cell>
          <cell r="Z33">
            <v>90.88</v>
          </cell>
          <cell r="AA33">
            <v>92.16</v>
          </cell>
          <cell r="AB33">
            <v>93.44</v>
          </cell>
          <cell r="AC33">
            <v>94.72</v>
          </cell>
          <cell r="AD33">
            <v>96</v>
          </cell>
          <cell r="AE33">
            <v>97.28</v>
          </cell>
          <cell r="AF33">
            <v>98.56</v>
          </cell>
          <cell r="AG33">
            <v>99.84</v>
          </cell>
          <cell r="AH33">
            <v>101.12</v>
          </cell>
        </row>
        <row r="34">
          <cell r="D34" t="str">
            <v>I&amp;M MI/Switched Banks</v>
          </cell>
          <cell r="E34">
            <v>224</v>
          </cell>
          <cell r="F34">
            <v>228.48000000000002</v>
          </cell>
          <cell r="G34">
            <v>232.96</v>
          </cell>
          <cell r="H34">
            <v>237.44</v>
          </cell>
          <cell r="I34">
            <v>241.92000000000002</v>
          </cell>
          <cell r="J34">
            <v>246.40000000000003</v>
          </cell>
          <cell r="K34">
            <v>250.88000000000002</v>
          </cell>
          <cell r="L34">
            <v>255.36</v>
          </cell>
          <cell r="M34">
            <v>259.83999999999997</v>
          </cell>
          <cell r="N34">
            <v>264.32</v>
          </cell>
          <cell r="O34">
            <v>268.8</v>
          </cell>
          <cell r="P34">
            <v>273.27999999999997</v>
          </cell>
          <cell r="Q34">
            <v>277.76</v>
          </cell>
          <cell r="R34">
            <v>282.24</v>
          </cell>
          <cell r="S34">
            <v>286.72000000000003</v>
          </cell>
          <cell r="T34">
            <v>291.2</v>
          </cell>
          <cell r="U34">
            <v>295.68</v>
          </cell>
          <cell r="V34">
            <v>300.16000000000003</v>
          </cell>
          <cell r="W34">
            <v>304.64</v>
          </cell>
          <cell r="X34">
            <v>309.12</v>
          </cell>
          <cell r="Y34">
            <v>313.59999999999997</v>
          </cell>
          <cell r="Z34">
            <v>318.08</v>
          </cell>
          <cell r="AA34">
            <v>322.56</v>
          </cell>
          <cell r="AB34">
            <v>327.03999999999996</v>
          </cell>
          <cell r="AC34">
            <v>331.52</v>
          </cell>
          <cell r="AD34">
            <v>336</v>
          </cell>
          <cell r="AE34">
            <v>340.48</v>
          </cell>
          <cell r="AF34">
            <v>344.96000000000004</v>
          </cell>
          <cell r="AG34">
            <v>349.44</v>
          </cell>
          <cell r="AH34">
            <v>353.92</v>
          </cell>
        </row>
        <row r="35">
          <cell r="D35" t="str">
            <v>KYP Co/Fixed Banks with Secondary</v>
          </cell>
          <cell r="E35">
            <v>49</v>
          </cell>
          <cell r="F35">
            <v>49.980000000000004</v>
          </cell>
          <cell r="G35">
            <v>50.96</v>
          </cell>
          <cell r="H35">
            <v>51.940000000000005</v>
          </cell>
          <cell r="I35">
            <v>52.92</v>
          </cell>
          <cell r="J35">
            <v>53.900000000000006</v>
          </cell>
          <cell r="K35">
            <v>54.88</v>
          </cell>
          <cell r="L35">
            <v>55.860000000000007</v>
          </cell>
          <cell r="M35">
            <v>56.839999999999996</v>
          </cell>
          <cell r="N35">
            <v>57.82</v>
          </cell>
          <cell r="O35">
            <v>58.8</v>
          </cell>
          <cell r="P35">
            <v>59.78</v>
          </cell>
          <cell r="Q35">
            <v>60.76</v>
          </cell>
          <cell r="R35">
            <v>61.74</v>
          </cell>
          <cell r="S35">
            <v>62.72</v>
          </cell>
          <cell r="T35">
            <v>63.7</v>
          </cell>
          <cell r="U35">
            <v>64.680000000000007</v>
          </cell>
          <cell r="V35">
            <v>65.660000000000011</v>
          </cell>
          <cell r="W35">
            <v>66.64</v>
          </cell>
          <cell r="X35">
            <v>67.61999999999999</v>
          </cell>
          <cell r="Y35">
            <v>68.599999999999994</v>
          </cell>
          <cell r="Z35">
            <v>69.58</v>
          </cell>
          <cell r="AA35">
            <v>70.56</v>
          </cell>
          <cell r="AB35">
            <v>71.539999999999992</v>
          </cell>
          <cell r="AC35">
            <v>72.52</v>
          </cell>
          <cell r="AD35">
            <v>73.5</v>
          </cell>
          <cell r="AE35">
            <v>74.48</v>
          </cell>
          <cell r="AF35">
            <v>75.460000000000008</v>
          </cell>
          <cell r="AG35">
            <v>76.44</v>
          </cell>
          <cell r="AH35">
            <v>77.42</v>
          </cell>
        </row>
        <row r="36">
          <cell r="D36" t="str">
            <v>KYP Co/Fixed Banks without Secondary</v>
          </cell>
          <cell r="E36">
            <v>48</v>
          </cell>
          <cell r="F36">
            <v>48.96</v>
          </cell>
          <cell r="G36">
            <v>49.92</v>
          </cell>
          <cell r="H36">
            <v>50.88</v>
          </cell>
          <cell r="I36">
            <v>51.84</v>
          </cell>
          <cell r="J36">
            <v>52.800000000000004</v>
          </cell>
          <cell r="K36">
            <v>53.760000000000005</v>
          </cell>
          <cell r="L36">
            <v>54.720000000000006</v>
          </cell>
          <cell r="M36">
            <v>55.679999999999993</v>
          </cell>
          <cell r="N36">
            <v>56.64</v>
          </cell>
          <cell r="O36">
            <v>57.599999999999994</v>
          </cell>
          <cell r="P36">
            <v>58.56</v>
          </cell>
          <cell r="Q36">
            <v>59.519999999999996</v>
          </cell>
          <cell r="R36">
            <v>60.480000000000004</v>
          </cell>
          <cell r="S36">
            <v>61.44</v>
          </cell>
          <cell r="T36">
            <v>62.400000000000006</v>
          </cell>
          <cell r="U36">
            <v>63.36</v>
          </cell>
          <cell r="V36">
            <v>64.320000000000007</v>
          </cell>
          <cell r="W36">
            <v>65.28</v>
          </cell>
          <cell r="X36">
            <v>66.239999999999995</v>
          </cell>
          <cell r="Y36">
            <v>67.199999999999989</v>
          </cell>
          <cell r="Z36">
            <v>68.16</v>
          </cell>
          <cell r="AA36">
            <v>69.12</v>
          </cell>
          <cell r="AB36">
            <v>70.08</v>
          </cell>
          <cell r="AC36">
            <v>71.039999999999992</v>
          </cell>
          <cell r="AD36">
            <v>72</v>
          </cell>
          <cell r="AE36">
            <v>72.960000000000008</v>
          </cell>
          <cell r="AF36">
            <v>73.92</v>
          </cell>
          <cell r="AG36">
            <v>74.88</v>
          </cell>
          <cell r="AH36">
            <v>75.84</v>
          </cell>
        </row>
        <row r="37">
          <cell r="D37" t="str">
            <v>KYP Co/Switched Banks</v>
          </cell>
          <cell r="E37">
            <v>133</v>
          </cell>
          <cell r="F37">
            <v>135.66</v>
          </cell>
          <cell r="G37">
            <v>138.32</v>
          </cell>
          <cell r="H37">
            <v>140.98000000000002</v>
          </cell>
          <cell r="I37">
            <v>143.64000000000001</v>
          </cell>
          <cell r="J37">
            <v>146.30000000000001</v>
          </cell>
          <cell r="K37">
            <v>148.96</v>
          </cell>
          <cell r="L37">
            <v>151.62</v>
          </cell>
          <cell r="M37">
            <v>154.28</v>
          </cell>
          <cell r="N37">
            <v>156.94</v>
          </cell>
          <cell r="O37">
            <v>159.6</v>
          </cell>
          <cell r="P37">
            <v>162.26</v>
          </cell>
          <cell r="Q37">
            <v>164.92</v>
          </cell>
          <cell r="R37">
            <v>167.58</v>
          </cell>
          <cell r="S37">
            <v>170.24</v>
          </cell>
          <cell r="T37">
            <v>172.9</v>
          </cell>
          <cell r="U37">
            <v>175.56</v>
          </cell>
          <cell r="V37">
            <v>178.22</v>
          </cell>
          <cell r="W37">
            <v>180.88</v>
          </cell>
          <cell r="X37">
            <v>183.54</v>
          </cell>
          <cell r="Y37">
            <v>186.2</v>
          </cell>
          <cell r="Z37">
            <v>188.85999999999999</v>
          </cell>
          <cell r="AA37">
            <v>191.51999999999998</v>
          </cell>
          <cell r="AB37">
            <v>194.18</v>
          </cell>
          <cell r="AC37">
            <v>196.84</v>
          </cell>
          <cell r="AD37">
            <v>199.5</v>
          </cell>
          <cell r="AE37">
            <v>202.16</v>
          </cell>
          <cell r="AF37">
            <v>204.82</v>
          </cell>
          <cell r="AG37">
            <v>207.48000000000002</v>
          </cell>
          <cell r="AH37">
            <v>210.14000000000001</v>
          </cell>
        </row>
        <row r="38">
          <cell r="D38" t="str">
            <v>KGP Co/Fixed Banks with Secondary</v>
          </cell>
          <cell r="E38">
            <v>29</v>
          </cell>
          <cell r="F38">
            <v>29.580000000000002</v>
          </cell>
          <cell r="G38">
            <v>30.16</v>
          </cell>
          <cell r="H38">
            <v>30.740000000000002</v>
          </cell>
          <cell r="I38">
            <v>31.32</v>
          </cell>
          <cell r="J38">
            <v>31.900000000000002</v>
          </cell>
          <cell r="K38">
            <v>32.480000000000004</v>
          </cell>
          <cell r="L38">
            <v>33.06</v>
          </cell>
          <cell r="M38">
            <v>33.64</v>
          </cell>
          <cell r="N38">
            <v>34.22</v>
          </cell>
          <cell r="O38">
            <v>34.799999999999997</v>
          </cell>
          <cell r="P38">
            <v>35.380000000000003</v>
          </cell>
          <cell r="Q38">
            <v>35.96</v>
          </cell>
          <cell r="R38">
            <v>36.54</v>
          </cell>
          <cell r="S38">
            <v>37.119999999999997</v>
          </cell>
          <cell r="T38">
            <v>37.700000000000003</v>
          </cell>
          <cell r="U38">
            <v>38.28</v>
          </cell>
          <cell r="V38">
            <v>38.86</v>
          </cell>
          <cell r="W38">
            <v>39.44</v>
          </cell>
          <cell r="X38">
            <v>40.019999999999996</v>
          </cell>
          <cell r="Y38">
            <v>40.599999999999994</v>
          </cell>
          <cell r="Z38">
            <v>41.18</v>
          </cell>
          <cell r="AA38">
            <v>41.76</v>
          </cell>
          <cell r="AB38">
            <v>42.339999999999996</v>
          </cell>
          <cell r="AC38">
            <v>42.92</v>
          </cell>
          <cell r="AD38">
            <v>43.5</v>
          </cell>
          <cell r="AE38">
            <v>44.08</v>
          </cell>
          <cell r="AF38">
            <v>44.660000000000004</v>
          </cell>
          <cell r="AG38">
            <v>45.24</v>
          </cell>
          <cell r="AH38">
            <v>45.82</v>
          </cell>
        </row>
        <row r="39">
          <cell r="D39" t="str">
            <v>KGP Co/Fixed Banks without Secondary</v>
          </cell>
          <cell r="E39">
            <v>21</v>
          </cell>
          <cell r="F39">
            <v>21.42</v>
          </cell>
          <cell r="G39">
            <v>21.84</v>
          </cell>
          <cell r="H39">
            <v>22.26</v>
          </cell>
          <cell r="I39">
            <v>22.68</v>
          </cell>
          <cell r="J39">
            <v>23.1</v>
          </cell>
          <cell r="K39">
            <v>23.520000000000003</v>
          </cell>
          <cell r="L39">
            <v>23.94</v>
          </cell>
          <cell r="M39">
            <v>24.36</v>
          </cell>
          <cell r="N39">
            <v>24.779999999999998</v>
          </cell>
          <cell r="O39">
            <v>25.2</v>
          </cell>
          <cell r="P39">
            <v>25.62</v>
          </cell>
          <cell r="Q39">
            <v>26.04</v>
          </cell>
          <cell r="R39">
            <v>26.46</v>
          </cell>
          <cell r="S39">
            <v>26.88</v>
          </cell>
          <cell r="T39">
            <v>27.3</v>
          </cell>
          <cell r="U39">
            <v>27.720000000000002</v>
          </cell>
          <cell r="V39">
            <v>28.14</v>
          </cell>
          <cell r="W39">
            <v>28.56</v>
          </cell>
          <cell r="X39">
            <v>28.979999999999997</v>
          </cell>
          <cell r="Y39">
            <v>29.4</v>
          </cell>
          <cell r="Z39">
            <v>29.82</v>
          </cell>
          <cell r="AA39">
            <v>30.24</v>
          </cell>
          <cell r="AB39">
            <v>30.66</v>
          </cell>
          <cell r="AC39">
            <v>31.08</v>
          </cell>
          <cell r="AD39">
            <v>31.5</v>
          </cell>
          <cell r="AE39">
            <v>31.92</v>
          </cell>
          <cell r="AF39">
            <v>32.340000000000003</v>
          </cell>
          <cell r="AG39">
            <v>32.76</v>
          </cell>
          <cell r="AH39">
            <v>33.18</v>
          </cell>
        </row>
        <row r="40">
          <cell r="D40" t="str">
            <v>KGP Co/Switched Banks</v>
          </cell>
          <cell r="E40">
            <v>32</v>
          </cell>
          <cell r="F40">
            <v>32.64</v>
          </cell>
          <cell r="G40">
            <v>33.28</v>
          </cell>
          <cell r="H40">
            <v>33.92</v>
          </cell>
          <cell r="I40">
            <v>34.56</v>
          </cell>
          <cell r="J40">
            <v>35.200000000000003</v>
          </cell>
          <cell r="K40">
            <v>35.840000000000003</v>
          </cell>
          <cell r="L40">
            <v>36.480000000000004</v>
          </cell>
          <cell r="M40">
            <v>37.119999999999997</v>
          </cell>
          <cell r="N40">
            <v>37.76</v>
          </cell>
          <cell r="O40">
            <v>38.4</v>
          </cell>
          <cell r="P40">
            <v>39.04</v>
          </cell>
          <cell r="Q40">
            <v>39.68</v>
          </cell>
          <cell r="R40">
            <v>40.32</v>
          </cell>
          <cell r="S40">
            <v>40.96</v>
          </cell>
          <cell r="T40">
            <v>41.6</v>
          </cell>
          <cell r="U40">
            <v>42.24</v>
          </cell>
          <cell r="V40">
            <v>42.88</v>
          </cell>
          <cell r="W40">
            <v>43.519999999999996</v>
          </cell>
          <cell r="X40">
            <v>44.16</v>
          </cell>
          <cell r="Y40">
            <v>44.8</v>
          </cell>
          <cell r="Z40">
            <v>45.44</v>
          </cell>
          <cell r="AA40">
            <v>46.08</v>
          </cell>
          <cell r="AB40">
            <v>46.72</v>
          </cell>
          <cell r="AC40">
            <v>47.36</v>
          </cell>
          <cell r="AD40">
            <v>48</v>
          </cell>
          <cell r="AE40">
            <v>48.64</v>
          </cell>
          <cell r="AF40">
            <v>49.28</v>
          </cell>
          <cell r="AG40">
            <v>49.92</v>
          </cell>
          <cell r="AH40">
            <v>50.56</v>
          </cell>
        </row>
        <row r="41">
          <cell r="D41" t="str">
            <v>PSO/Fixed Banks with Secondary</v>
          </cell>
          <cell r="E41">
            <v>274</v>
          </cell>
          <cell r="F41">
            <v>279.48</v>
          </cell>
          <cell r="G41">
            <v>284.96000000000004</v>
          </cell>
          <cell r="H41">
            <v>290.44</v>
          </cell>
          <cell r="I41">
            <v>295.92</v>
          </cell>
          <cell r="J41">
            <v>301.40000000000003</v>
          </cell>
          <cell r="K41">
            <v>306.88000000000005</v>
          </cell>
          <cell r="L41">
            <v>312.36</v>
          </cell>
          <cell r="M41">
            <v>317.83999999999997</v>
          </cell>
          <cell r="N41">
            <v>323.32</v>
          </cell>
          <cell r="O41">
            <v>328.8</v>
          </cell>
          <cell r="P41">
            <v>334.28</v>
          </cell>
          <cell r="Q41">
            <v>339.76</v>
          </cell>
          <cell r="R41">
            <v>345.24</v>
          </cell>
          <cell r="S41">
            <v>350.72</v>
          </cell>
          <cell r="T41">
            <v>356.2</v>
          </cell>
          <cell r="U41">
            <v>361.68</v>
          </cell>
          <cell r="V41">
            <v>367.16</v>
          </cell>
          <cell r="W41">
            <v>372.64</v>
          </cell>
          <cell r="X41">
            <v>378.11999999999995</v>
          </cell>
          <cell r="Y41">
            <v>383.59999999999997</v>
          </cell>
          <cell r="Z41">
            <v>389.08</v>
          </cell>
          <cell r="AA41">
            <v>394.56</v>
          </cell>
          <cell r="AB41">
            <v>400.03999999999996</v>
          </cell>
          <cell r="AC41">
            <v>405.52</v>
          </cell>
          <cell r="AD41">
            <v>411</v>
          </cell>
          <cell r="AE41">
            <v>416.48</v>
          </cell>
          <cell r="AF41">
            <v>421.96000000000004</v>
          </cell>
          <cell r="AG41">
            <v>427.44</v>
          </cell>
          <cell r="AH41">
            <v>432.92</v>
          </cell>
        </row>
        <row r="42">
          <cell r="D42" t="str">
            <v>PSO/Fixed Banks without Secondary</v>
          </cell>
          <cell r="E42">
            <v>224</v>
          </cell>
          <cell r="F42">
            <v>228.48000000000002</v>
          </cell>
          <cell r="G42">
            <v>232.96</v>
          </cell>
          <cell r="H42">
            <v>237.44</v>
          </cell>
          <cell r="I42">
            <v>241.92000000000002</v>
          </cell>
          <cell r="J42">
            <v>246.40000000000003</v>
          </cell>
          <cell r="K42">
            <v>250.88000000000002</v>
          </cell>
          <cell r="L42">
            <v>255.36</v>
          </cell>
          <cell r="M42">
            <v>259.83999999999997</v>
          </cell>
          <cell r="N42">
            <v>264.32</v>
          </cell>
          <cell r="O42">
            <v>268.8</v>
          </cell>
          <cell r="P42">
            <v>273.27999999999997</v>
          </cell>
          <cell r="Q42">
            <v>277.76</v>
          </cell>
          <cell r="R42">
            <v>282.24</v>
          </cell>
          <cell r="S42">
            <v>286.72000000000003</v>
          </cell>
          <cell r="T42">
            <v>291.2</v>
          </cell>
          <cell r="U42">
            <v>295.68</v>
          </cell>
          <cell r="V42">
            <v>300.16000000000003</v>
          </cell>
          <cell r="W42">
            <v>304.64</v>
          </cell>
          <cell r="X42">
            <v>309.12</v>
          </cell>
          <cell r="Y42">
            <v>313.59999999999997</v>
          </cell>
          <cell r="Z42">
            <v>318.08</v>
          </cell>
          <cell r="AA42">
            <v>322.56</v>
          </cell>
          <cell r="AB42">
            <v>327.03999999999996</v>
          </cell>
          <cell r="AC42">
            <v>331.52</v>
          </cell>
          <cell r="AD42">
            <v>336</v>
          </cell>
          <cell r="AE42">
            <v>340.48</v>
          </cell>
          <cell r="AF42">
            <v>344.96000000000004</v>
          </cell>
          <cell r="AG42">
            <v>349.44</v>
          </cell>
          <cell r="AH42">
            <v>353.92</v>
          </cell>
        </row>
        <row r="43">
          <cell r="D43" t="str">
            <v>PSO/Switched Banks</v>
          </cell>
          <cell r="E43">
            <v>1260</v>
          </cell>
          <cell r="F43">
            <v>1285.2</v>
          </cell>
          <cell r="G43">
            <v>1310.4000000000001</v>
          </cell>
          <cell r="H43">
            <v>1335.6000000000001</v>
          </cell>
          <cell r="I43">
            <v>1360.8000000000002</v>
          </cell>
          <cell r="J43">
            <v>1386</v>
          </cell>
          <cell r="K43">
            <v>1411.2</v>
          </cell>
          <cell r="L43">
            <v>1436.4</v>
          </cell>
          <cell r="M43">
            <v>1461.6</v>
          </cell>
          <cell r="N43">
            <v>1486.8</v>
          </cell>
          <cell r="O43">
            <v>1512</v>
          </cell>
          <cell r="P43">
            <v>1537.2</v>
          </cell>
          <cell r="Q43">
            <v>1562.4</v>
          </cell>
          <cell r="R43">
            <v>1587.6</v>
          </cell>
          <cell r="S43">
            <v>1612.8</v>
          </cell>
          <cell r="T43">
            <v>1638</v>
          </cell>
          <cell r="U43">
            <v>1663.2</v>
          </cell>
          <cell r="V43">
            <v>1688.4</v>
          </cell>
          <cell r="W43">
            <v>1713.6</v>
          </cell>
          <cell r="X43">
            <v>1738.8</v>
          </cell>
          <cell r="Y43">
            <v>1764</v>
          </cell>
          <cell r="Z43">
            <v>1789.1999999999998</v>
          </cell>
          <cell r="AA43">
            <v>1814.3999999999999</v>
          </cell>
          <cell r="AB43">
            <v>1839.6</v>
          </cell>
          <cell r="AC43">
            <v>1864.8</v>
          </cell>
          <cell r="AD43">
            <v>1890</v>
          </cell>
          <cell r="AE43">
            <v>1915.2</v>
          </cell>
          <cell r="AF43">
            <v>1940.4</v>
          </cell>
          <cell r="AG43">
            <v>1965.6000000000001</v>
          </cell>
          <cell r="AH43">
            <v>1990.8000000000002</v>
          </cell>
        </row>
        <row r="44">
          <cell r="D44" t="str">
            <v>SWEP Co AR/Fixed Banks with Secondary</v>
          </cell>
          <cell r="E44">
            <v>287</v>
          </cell>
          <cell r="F44">
            <v>292.74</v>
          </cell>
          <cell r="G44">
            <v>298.48</v>
          </cell>
          <cell r="H44">
            <v>304.22000000000003</v>
          </cell>
          <cell r="I44">
            <v>309.96000000000004</v>
          </cell>
          <cell r="J44">
            <v>315.70000000000005</v>
          </cell>
          <cell r="K44">
            <v>321.44000000000005</v>
          </cell>
          <cell r="L44">
            <v>327.18000000000006</v>
          </cell>
          <cell r="M44">
            <v>332.91999999999996</v>
          </cell>
          <cell r="N44">
            <v>338.65999999999997</v>
          </cell>
          <cell r="O44">
            <v>344.4</v>
          </cell>
          <cell r="P44">
            <v>350.14</v>
          </cell>
          <cell r="Q44">
            <v>355.88</v>
          </cell>
          <cell r="R44">
            <v>361.62</v>
          </cell>
          <cell r="S44">
            <v>367.36</v>
          </cell>
          <cell r="T44">
            <v>373.1</v>
          </cell>
          <cell r="U44">
            <v>378.84000000000003</v>
          </cell>
          <cell r="V44">
            <v>384.58000000000004</v>
          </cell>
          <cell r="W44">
            <v>390.31999999999994</v>
          </cell>
          <cell r="X44">
            <v>396.05999999999995</v>
          </cell>
          <cell r="Y44">
            <v>401.79999999999995</v>
          </cell>
          <cell r="Z44">
            <v>407.53999999999996</v>
          </cell>
          <cell r="AA44">
            <v>413.28</v>
          </cell>
          <cell r="AB44">
            <v>419.02</v>
          </cell>
          <cell r="AC44">
            <v>424.76</v>
          </cell>
          <cell r="AD44">
            <v>430.5</v>
          </cell>
          <cell r="AE44">
            <v>436.24</v>
          </cell>
          <cell r="AF44">
            <v>441.98</v>
          </cell>
          <cell r="AG44">
            <v>447.72</v>
          </cell>
          <cell r="AH44">
            <v>453.46000000000004</v>
          </cell>
        </row>
        <row r="45">
          <cell r="D45" t="str">
            <v>SWEP Co AR/Fixed Banks without Secondary</v>
          </cell>
          <cell r="E45">
            <v>80</v>
          </cell>
          <cell r="F45">
            <v>81.599999999999994</v>
          </cell>
          <cell r="G45">
            <v>83.2</v>
          </cell>
          <cell r="H45">
            <v>84.800000000000011</v>
          </cell>
          <cell r="I45">
            <v>86.4</v>
          </cell>
          <cell r="J45">
            <v>88</v>
          </cell>
          <cell r="K45">
            <v>89.600000000000009</v>
          </cell>
          <cell r="L45">
            <v>91.200000000000017</v>
          </cell>
          <cell r="M45">
            <v>92.8</v>
          </cell>
          <cell r="N45">
            <v>94.399999999999991</v>
          </cell>
          <cell r="O45">
            <v>96</v>
          </cell>
          <cell r="P45">
            <v>97.6</v>
          </cell>
          <cell r="Q45">
            <v>99.2</v>
          </cell>
          <cell r="R45">
            <v>100.8</v>
          </cell>
          <cell r="S45">
            <v>102.4</v>
          </cell>
          <cell r="T45">
            <v>104</v>
          </cell>
          <cell r="U45">
            <v>105.60000000000001</v>
          </cell>
          <cell r="V45">
            <v>107.2</v>
          </cell>
          <cell r="W45">
            <v>108.79999999999998</v>
          </cell>
          <cell r="X45">
            <v>110.39999999999999</v>
          </cell>
          <cell r="Y45">
            <v>112</v>
          </cell>
          <cell r="Z45">
            <v>113.6</v>
          </cell>
          <cell r="AA45">
            <v>115.19999999999999</v>
          </cell>
          <cell r="AB45">
            <v>116.8</v>
          </cell>
          <cell r="AC45">
            <v>118.4</v>
          </cell>
          <cell r="AD45">
            <v>120</v>
          </cell>
          <cell r="AE45">
            <v>121.6</v>
          </cell>
          <cell r="AF45">
            <v>123.2</v>
          </cell>
          <cell r="AG45">
            <v>124.80000000000001</v>
          </cell>
          <cell r="AH45">
            <v>126.4</v>
          </cell>
        </row>
        <row r="46">
          <cell r="D46" t="str">
            <v>SWEP Co AR/Switched Banks</v>
          </cell>
          <cell r="E46">
            <v>46</v>
          </cell>
          <cell r="F46">
            <v>46.92</v>
          </cell>
          <cell r="G46">
            <v>47.84</v>
          </cell>
          <cell r="H46">
            <v>48.760000000000005</v>
          </cell>
          <cell r="I46">
            <v>49.680000000000007</v>
          </cell>
          <cell r="J46">
            <v>50.6</v>
          </cell>
          <cell r="K46">
            <v>51.52</v>
          </cell>
          <cell r="L46">
            <v>52.440000000000005</v>
          </cell>
          <cell r="M46">
            <v>53.36</v>
          </cell>
          <cell r="N46">
            <v>54.279999999999994</v>
          </cell>
          <cell r="O46">
            <v>55.199999999999996</v>
          </cell>
          <cell r="P46">
            <v>56.12</v>
          </cell>
          <cell r="Q46">
            <v>57.04</v>
          </cell>
          <cell r="R46">
            <v>57.96</v>
          </cell>
          <cell r="S46">
            <v>58.88</v>
          </cell>
          <cell r="T46">
            <v>59.800000000000004</v>
          </cell>
          <cell r="U46">
            <v>60.720000000000006</v>
          </cell>
          <cell r="V46">
            <v>61.64</v>
          </cell>
          <cell r="W46">
            <v>62.559999999999995</v>
          </cell>
          <cell r="X46">
            <v>63.48</v>
          </cell>
          <cell r="Y46">
            <v>64.399999999999991</v>
          </cell>
          <cell r="Z46">
            <v>65.319999999999993</v>
          </cell>
          <cell r="AA46">
            <v>66.239999999999995</v>
          </cell>
          <cell r="AB46">
            <v>67.16</v>
          </cell>
          <cell r="AC46">
            <v>68.08</v>
          </cell>
          <cell r="AD46">
            <v>69</v>
          </cell>
          <cell r="AE46">
            <v>69.92</v>
          </cell>
          <cell r="AF46">
            <v>70.84</v>
          </cell>
          <cell r="AG46">
            <v>71.760000000000005</v>
          </cell>
          <cell r="AH46">
            <v>72.680000000000007</v>
          </cell>
        </row>
        <row r="47">
          <cell r="D47" t="str">
            <v>SWEP Co LA/Fixed Banks with Secondary</v>
          </cell>
          <cell r="E47">
            <v>400</v>
          </cell>
          <cell r="F47">
            <v>408</v>
          </cell>
          <cell r="G47">
            <v>416</v>
          </cell>
          <cell r="H47">
            <v>424</v>
          </cell>
          <cell r="I47">
            <v>432</v>
          </cell>
          <cell r="J47">
            <v>440.00000000000006</v>
          </cell>
          <cell r="K47">
            <v>448.00000000000006</v>
          </cell>
          <cell r="L47">
            <v>456.00000000000006</v>
          </cell>
          <cell r="M47">
            <v>463.99999999999994</v>
          </cell>
          <cell r="N47">
            <v>472</v>
          </cell>
          <cell r="O47">
            <v>480</v>
          </cell>
          <cell r="P47">
            <v>488</v>
          </cell>
          <cell r="Q47">
            <v>496</v>
          </cell>
          <cell r="R47">
            <v>504</v>
          </cell>
          <cell r="S47">
            <v>512</v>
          </cell>
          <cell r="T47">
            <v>520</v>
          </cell>
          <cell r="U47">
            <v>528</v>
          </cell>
          <cell r="V47">
            <v>536</v>
          </cell>
          <cell r="W47">
            <v>544</v>
          </cell>
          <cell r="X47">
            <v>552</v>
          </cell>
          <cell r="Y47">
            <v>560</v>
          </cell>
          <cell r="Z47">
            <v>568</v>
          </cell>
          <cell r="AA47">
            <v>576</v>
          </cell>
          <cell r="AB47">
            <v>584</v>
          </cell>
          <cell r="AC47">
            <v>592</v>
          </cell>
          <cell r="AD47">
            <v>600</v>
          </cell>
          <cell r="AE47">
            <v>608</v>
          </cell>
          <cell r="AF47">
            <v>616</v>
          </cell>
          <cell r="AG47">
            <v>624</v>
          </cell>
          <cell r="AH47">
            <v>632</v>
          </cell>
        </row>
        <row r="48">
          <cell r="D48" t="str">
            <v>SWEP Co LA/Fixed Banks without Secondary</v>
          </cell>
          <cell r="E48">
            <v>111</v>
          </cell>
          <cell r="F48">
            <v>113.22</v>
          </cell>
          <cell r="G48">
            <v>115.44</v>
          </cell>
          <cell r="H48">
            <v>117.66000000000001</v>
          </cell>
          <cell r="I48">
            <v>119.88000000000001</v>
          </cell>
          <cell r="J48">
            <v>122.10000000000001</v>
          </cell>
          <cell r="K48">
            <v>124.32000000000001</v>
          </cell>
          <cell r="L48">
            <v>126.54000000000002</v>
          </cell>
          <cell r="M48">
            <v>128.76</v>
          </cell>
          <cell r="N48">
            <v>130.97999999999999</v>
          </cell>
          <cell r="O48">
            <v>133.19999999999999</v>
          </cell>
          <cell r="P48">
            <v>135.41999999999999</v>
          </cell>
          <cell r="Q48">
            <v>137.63999999999999</v>
          </cell>
          <cell r="R48">
            <v>139.86000000000001</v>
          </cell>
          <cell r="S48">
            <v>142.08000000000001</v>
          </cell>
          <cell r="T48">
            <v>144.30000000000001</v>
          </cell>
          <cell r="U48">
            <v>146.52000000000001</v>
          </cell>
          <cell r="V48">
            <v>148.74</v>
          </cell>
          <cell r="W48">
            <v>150.95999999999998</v>
          </cell>
          <cell r="X48">
            <v>153.17999999999998</v>
          </cell>
          <cell r="Y48">
            <v>155.39999999999998</v>
          </cell>
          <cell r="Z48">
            <v>157.62</v>
          </cell>
          <cell r="AA48">
            <v>159.84</v>
          </cell>
          <cell r="AB48">
            <v>162.06</v>
          </cell>
          <cell r="AC48">
            <v>164.28</v>
          </cell>
          <cell r="AD48">
            <v>166.5</v>
          </cell>
          <cell r="AE48">
            <v>168.72</v>
          </cell>
          <cell r="AF48">
            <v>170.94</v>
          </cell>
          <cell r="AG48">
            <v>173.16</v>
          </cell>
          <cell r="AH48">
            <v>175.38</v>
          </cell>
        </row>
        <row r="49">
          <cell r="D49" t="str">
            <v>SWEP Co LA/Switched Banks</v>
          </cell>
          <cell r="E49">
            <v>494</v>
          </cell>
          <cell r="F49">
            <v>503.88</v>
          </cell>
          <cell r="G49">
            <v>513.76</v>
          </cell>
          <cell r="H49">
            <v>523.64</v>
          </cell>
          <cell r="I49">
            <v>533.52</v>
          </cell>
          <cell r="J49">
            <v>543.40000000000009</v>
          </cell>
          <cell r="K49">
            <v>553.28000000000009</v>
          </cell>
          <cell r="L49">
            <v>563.16000000000008</v>
          </cell>
          <cell r="M49">
            <v>573.04</v>
          </cell>
          <cell r="N49">
            <v>582.91999999999996</v>
          </cell>
          <cell r="O49">
            <v>592.79999999999995</v>
          </cell>
          <cell r="P49">
            <v>602.67999999999995</v>
          </cell>
          <cell r="Q49">
            <v>612.55999999999995</v>
          </cell>
          <cell r="R49">
            <v>622.44000000000005</v>
          </cell>
          <cell r="S49">
            <v>632.32000000000005</v>
          </cell>
          <cell r="T49">
            <v>642.20000000000005</v>
          </cell>
          <cell r="U49">
            <v>652.08000000000004</v>
          </cell>
          <cell r="V49">
            <v>661.96</v>
          </cell>
          <cell r="W49">
            <v>671.83999999999992</v>
          </cell>
          <cell r="X49">
            <v>681.71999999999991</v>
          </cell>
          <cell r="Y49">
            <v>691.59999999999991</v>
          </cell>
          <cell r="Z49">
            <v>701.48</v>
          </cell>
          <cell r="AA49">
            <v>711.36</v>
          </cell>
          <cell r="AB49">
            <v>721.24</v>
          </cell>
          <cell r="AC49">
            <v>731.12</v>
          </cell>
          <cell r="AD49">
            <v>741</v>
          </cell>
          <cell r="AE49">
            <v>750.88</v>
          </cell>
          <cell r="AF49">
            <v>760.76</v>
          </cell>
          <cell r="AG49">
            <v>770.64</v>
          </cell>
          <cell r="AH49">
            <v>780.52</v>
          </cell>
        </row>
        <row r="50">
          <cell r="D50" t="str">
            <v>SWEP Co TX/Fixed Banks with Secondary</v>
          </cell>
          <cell r="E50">
            <v>311</v>
          </cell>
          <cell r="F50">
            <v>317.22000000000003</v>
          </cell>
          <cell r="G50">
            <v>323.44</v>
          </cell>
          <cell r="H50">
            <v>329.66</v>
          </cell>
          <cell r="I50">
            <v>335.88</v>
          </cell>
          <cell r="J50">
            <v>342.1</v>
          </cell>
          <cell r="K50">
            <v>348.32000000000005</v>
          </cell>
          <cell r="L50">
            <v>354.54</v>
          </cell>
          <cell r="M50">
            <v>360.76</v>
          </cell>
          <cell r="N50">
            <v>366.97999999999996</v>
          </cell>
          <cell r="O50">
            <v>373.2</v>
          </cell>
          <cell r="P50">
            <v>379.42</v>
          </cell>
          <cell r="Q50">
            <v>385.64</v>
          </cell>
          <cell r="R50">
            <v>391.86</v>
          </cell>
          <cell r="S50">
            <v>398.08</v>
          </cell>
          <cell r="T50">
            <v>404.3</v>
          </cell>
          <cell r="U50">
            <v>410.52000000000004</v>
          </cell>
          <cell r="V50">
            <v>416.74</v>
          </cell>
          <cell r="W50">
            <v>422.96</v>
          </cell>
          <cell r="X50">
            <v>429.17999999999995</v>
          </cell>
          <cell r="Y50">
            <v>435.4</v>
          </cell>
          <cell r="Z50">
            <v>441.62</v>
          </cell>
          <cell r="AA50">
            <v>447.84</v>
          </cell>
          <cell r="AB50">
            <v>454.06</v>
          </cell>
          <cell r="AC50">
            <v>460.28</v>
          </cell>
          <cell r="AD50">
            <v>466.5</v>
          </cell>
          <cell r="AE50">
            <v>472.72</v>
          </cell>
          <cell r="AF50">
            <v>478.94</v>
          </cell>
          <cell r="AG50">
            <v>485.16</v>
          </cell>
          <cell r="AH50">
            <v>491.38</v>
          </cell>
        </row>
        <row r="51">
          <cell r="D51" t="str">
            <v>SWEP Co TX/Fixed Banks without Secondary</v>
          </cell>
          <cell r="E51">
            <v>233</v>
          </cell>
          <cell r="F51">
            <v>237.66</v>
          </cell>
          <cell r="G51">
            <v>242.32000000000002</v>
          </cell>
          <cell r="H51">
            <v>246.98000000000002</v>
          </cell>
          <cell r="I51">
            <v>251.64000000000001</v>
          </cell>
          <cell r="J51">
            <v>256.3</v>
          </cell>
          <cell r="K51">
            <v>260.96000000000004</v>
          </cell>
          <cell r="L51">
            <v>265.62</v>
          </cell>
          <cell r="M51">
            <v>270.27999999999997</v>
          </cell>
          <cell r="N51">
            <v>274.94</v>
          </cell>
          <cell r="O51">
            <v>279.59999999999997</v>
          </cell>
          <cell r="P51">
            <v>284.26</v>
          </cell>
          <cell r="Q51">
            <v>288.92</v>
          </cell>
          <cell r="R51">
            <v>293.58</v>
          </cell>
          <cell r="S51">
            <v>298.24</v>
          </cell>
          <cell r="T51">
            <v>302.90000000000003</v>
          </cell>
          <cell r="U51">
            <v>307.56</v>
          </cell>
          <cell r="V51">
            <v>312.22000000000003</v>
          </cell>
          <cell r="W51">
            <v>316.88</v>
          </cell>
          <cell r="X51">
            <v>321.53999999999996</v>
          </cell>
          <cell r="Y51">
            <v>326.2</v>
          </cell>
          <cell r="Z51">
            <v>330.85999999999996</v>
          </cell>
          <cell r="AA51">
            <v>335.52</v>
          </cell>
          <cell r="AB51">
            <v>340.18</v>
          </cell>
          <cell r="AC51">
            <v>344.84</v>
          </cell>
          <cell r="AD51">
            <v>349.5</v>
          </cell>
          <cell r="AE51">
            <v>354.16</v>
          </cell>
          <cell r="AF51">
            <v>358.82</v>
          </cell>
          <cell r="AG51">
            <v>363.48</v>
          </cell>
          <cell r="AH51">
            <v>368.14000000000004</v>
          </cell>
        </row>
        <row r="52">
          <cell r="D52" t="str">
            <v>SWEP Co TX/Switched Banks</v>
          </cell>
          <cell r="E52">
            <v>512</v>
          </cell>
          <cell r="F52">
            <v>522.24</v>
          </cell>
          <cell r="G52">
            <v>532.48</v>
          </cell>
          <cell r="H52">
            <v>542.72</v>
          </cell>
          <cell r="I52">
            <v>552.96</v>
          </cell>
          <cell r="J52">
            <v>563.20000000000005</v>
          </cell>
          <cell r="K52">
            <v>573.44000000000005</v>
          </cell>
          <cell r="L52">
            <v>583.68000000000006</v>
          </cell>
          <cell r="M52">
            <v>593.91999999999996</v>
          </cell>
          <cell r="N52">
            <v>604.16</v>
          </cell>
          <cell r="O52">
            <v>614.4</v>
          </cell>
          <cell r="P52">
            <v>624.64</v>
          </cell>
          <cell r="Q52">
            <v>634.88</v>
          </cell>
          <cell r="R52">
            <v>645.12</v>
          </cell>
          <cell r="S52">
            <v>655.36</v>
          </cell>
          <cell r="T52">
            <v>665.6</v>
          </cell>
          <cell r="U52">
            <v>675.84</v>
          </cell>
          <cell r="V52">
            <v>686.08</v>
          </cell>
          <cell r="W52">
            <v>696.31999999999994</v>
          </cell>
          <cell r="X52">
            <v>706.56</v>
          </cell>
          <cell r="Y52">
            <v>716.8</v>
          </cell>
          <cell r="Z52">
            <v>727.04</v>
          </cell>
          <cell r="AA52">
            <v>737.28</v>
          </cell>
          <cell r="AB52">
            <v>747.52</v>
          </cell>
          <cell r="AC52">
            <v>757.76</v>
          </cell>
          <cell r="AD52">
            <v>768</v>
          </cell>
          <cell r="AE52">
            <v>778.24</v>
          </cell>
          <cell r="AF52">
            <v>788.48</v>
          </cell>
          <cell r="AG52">
            <v>798.72</v>
          </cell>
          <cell r="AH52">
            <v>808.96</v>
          </cell>
        </row>
        <row r="53">
          <cell r="D53" t="str">
            <v>TCC/Fixed Banks with Secondary</v>
          </cell>
          <cell r="E53">
            <v>363</v>
          </cell>
          <cell r="F53">
            <v>370.26</v>
          </cell>
          <cell r="G53">
            <v>377.52000000000004</v>
          </cell>
          <cell r="H53">
            <v>384.78000000000003</v>
          </cell>
          <cell r="I53">
            <v>392.04</v>
          </cell>
          <cell r="J53">
            <v>399.3</v>
          </cell>
          <cell r="K53">
            <v>406.56000000000006</v>
          </cell>
          <cell r="L53">
            <v>413.82000000000005</v>
          </cell>
          <cell r="M53">
            <v>421.08</v>
          </cell>
          <cell r="N53">
            <v>428.34</v>
          </cell>
          <cell r="O53">
            <v>435.59999999999997</v>
          </cell>
          <cell r="P53">
            <v>442.86</v>
          </cell>
          <cell r="Q53">
            <v>450.12</v>
          </cell>
          <cell r="R53">
            <v>457.38</v>
          </cell>
          <cell r="S53">
            <v>464.64</v>
          </cell>
          <cell r="T53">
            <v>471.90000000000003</v>
          </cell>
          <cell r="U53">
            <v>479.16</v>
          </cell>
          <cell r="V53">
            <v>486.42</v>
          </cell>
          <cell r="W53">
            <v>493.67999999999995</v>
          </cell>
          <cell r="X53">
            <v>500.93999999999994</v>
          </cell>
          <cell r="Y53">
            <v>508.2</v>
          </cell>
          <cell r="Z53">
            <v>515.45999999999992</v>
          </cell>
          <cell r="AA53">
            <v>522.72</v>
          </cell>
          <cell r="AB53">
            <v>529.98</v>
          </cell>
          <cell r="AC53">
            <v>537.24</v>
          </cell>
          <cell r="AD53">
            <v>544.5</v>
          </cell>
          <cell r="AE53">
            <v>551.76</v>
          </cell>
          <cell r="AF53">
            <v>559.02</v>
          </cell>
          <cell r="AG53">
            <v>566.28</v>
          </cell>
          <cell r="AH53">
            <v>573.54000000000008</v>
          </cell>
        </row>
        <row r="54">
          <cell r="D54" t="str">
            <v>TCC/Fixed Banks without Secondary</v>
          </cell>
          <cell r="E54">
            <v>479</v>
          </cell>
          <cell r="F54">
            <v>488.58</v>
          </cell>
          <cell r="G54">
            <v>498.16</v>
          </cell>
          <cell r="H54">
            <v>507.74</v>
          </cell>
          <cell r="I54">
            <v>517.32000000000005</v>
          </cell>
          <cell r="J54">
            <v>526.90000000000009</v>
          </cell>
          <cell r="K54">
            <v>536.48</v>
          </cell>
          <cell r="L54">
            <v>546.06000000000006</v>
          </cell>
          <cell r="M54">
            <v>555.64</v>
          </cell>
          <cell r="N54">
            <v>565.21999999999991</v>
          </cell>
          <cell r="O54">
            <v>574.79999999999995</v>
          </cell>
          <cell r="P54">
            <v>584.38</v>
          </cell>
          <cell r="Q54">
            <v>593.96</v>
          </cell>
          <cell r="R54">
            <v>603.54</v>
          </cell>
          <cell r="S54">
            <v>613.12</v>
          </cell>
          <cell r="T54">
            <v>622.70000000000005</v>
          </cell>
          <cell r="U54">
            <v>632.28000000000009</v>
          </cell>
          <cell r="V54">
            <v>641.86</v>
          </cell>
          <cell r="W54">
            <v>651.43999999999994</v>
          </cell>
          <cell r="X54">
            <v>661.02</v>
          </cell>
          <cell r="Y54">
            <v>670.59999999999991</v>
          </cell>
          <cell r="Z54">
            <v>680.18</v>
          </cell>
          <cell r="AA54">
            <v>689.76</v>
          </cell>
          <cell r="AB54">
            <v>699.34</v>
          </cell>
          <cell r="AC54">
            <v>708.92</v>
          </cell>
          <cell r="AD54">
            <v>718.5</v>
          </cell>
          <cell r="AE54">
            <v>728.08</v>
          </cell>
          <cell r="AF54">
            <v>737.66</v>
          </cell>
          <cell r="AG54">
            <v>747.24</v>
          </cell>
          <cell r="AH54">
            <v>756.82</v>
          </cell>
        </row>
        <row r="55">
          <cell r="D55" t="str">
            <v>TCC/Switched Banks</v>
          </cell>
          <cell r="E55">
            <v>676</v>
          </cell>
          <cell r="F55">
            <v>689.52</v>
          </cell>
          <cell r="G55">
            <v>703.04000000000008</v>
          </cell>
          <cell r="H55">
            <v>716.56000000000006</v>
          </cell>
          <cell r="I55">
            <v>730.08</v>
          </cell>
          <cell r="J55">
            <v>743.6</v>
          </cell>
          <cell r="K55">
            <v>757.12000000000012</v>
          </cell>
          <cell r="L55">
            <v>770.6400000000001</v>
          </cell>
          <cell r="M55">
            <v>784.16</v>
          </cell>
          <cell r="N55">
            <v>797.68</v>
          </cell>
          <cell r="O55">
            <v>811.19999999999993</v>
          </cell>
          <cell r="P55">
            <v>824.72</v>
          </cell>
          <cell r="Q55">
            <v>838.24</v>
          </cell>
          <cell r="R55">
            <v>851.76</v>
          </cell>
          <cell r="S55">
            <v>865.28</v>
          </cell>
          <cell r="T55">
            <v>878.80000000000007</v>
          </cell>
          <cell r="U55">
            <v>892.32</v>
          </cell>
          <cell r="V55">
            <v>905.84</v>
          </cell>
          <cell r="W55">
            <v>919.3599999999999</v>
          </cell>
          <cell r="X55">
            <v>932.87999999999988</v>
          </cell>
          <cell r="Y55">
            <v>946.4</v>
          </cell>
          <cell r="Z55">
            <v>959.92</v>
          </cell>
          <cell r="AA55">
            <v>973.43999999999994</v>
          </cell>
          <cell r="AB55">
            <v>986.95999999999992</v>
          </cell>
          <cell r="AC55">
            <v>1000.48</v>
          </cell>
          <cell r="AD55">
            <v>1014</v>
          </cell>
          <cell r="AE55">
            <v>1027.52</v>
          </cell>
          <cell r="AF55">
            <v>1041.04</v>
          </cell>
          <cell r="AG55">
            <v>1054.56</v>
          </cell>
          <cell r="AH55">
            <v>1068.0800000000002</v>
          </cell>
        </row>
        <row r="56">
          <cell r="D56" t="str">
            <v>TNC/Fixed Banks with Secondary</v>
          </cell>
          <cell r="E56">
            <v>193</v>
          </cell>
          <cell r="F56">
            <v>196.86</v>
          </cell>
          <cell r="G56">
            <v>200.72</v>
          </cell>
          <cell r="H56">
            <v>204.58</v>
          </cell>
          <cell r="I56">
            <v>208.44000000000003</v>
          </cell>
          <cell r="J56">
            <v>212.3</v>
          </cell>
          <cell r="K56">
            <v>216.16000000000003</v>
          </cell>
          <cell r="L56">
            <v>220.02</v>
          </cell>
          <cell r="M56">
            <v>223.88</v>
          </cell>
          <cell r="N56">
            <v>227.73999999999998</v>
          </cell>
          <cell r="O56">
            <v>231.6</v>
          </cell>
          <cell r="P56">
            <v>235.46</v>
          </cell>
          <cell r="Q56">
            <v>239.32</v>
          </cell>
          <cell r="R56">
            <v>243.18</v>
          </cell>
          <cell r="S56">
            <v>247.04</v>
          </cell>
          <cell r="T56">
            <v>250.9</v>
          </cell>
          <cell r="U56">
            <v>254.76000000000002</v>
          </cell>
          <cell r="V56">
            <v>258.62</v>
          </cell>
          <cell r="W56">
            <v>262.47999999999996</v>
          </cell>
          <cell r="X56">
            <v>266.33999999999997</v>
          </cell>
          <cell r="Y56">
            <v>270.2</v>
          </cell>
          <cell r="Z56">
            <v>274.06</v>
          </cell>
          <cell r="AA56">
            <v>277.92</v>
          </cell>
          <cell r="AB56">
            <v>281.77999999999997</v>
          </cell>
          <cell r="AC56">
            <v>285.64</v>
          </cell>
          <cell r="AD56">
            <v>289.5</v>
          </cell>
          <cell r="AE56">
            <v>293.36</v>
          </cell>
          <cell r="AF56">
            <v>297.22000000000003</v>
          </cell>
          <cell r="AG56">
            <v>301.08</v>
          </cell>
          <cell r="AH56">
            <v>304.94</v>
          </cell>
        </row>
        <row r="57">
          <cell r="D57" t="str">
            <v>TNC/Fixed Banks without Secondary</v>
          </cell>
          <cell r="E57">
            <v>271</v>
          </cell>
          <cell r="F57">
            <v>276.42</v>
          </cell>
          <cell r="G57">
            <v>281.84000000000003</v>
          </cell>
          <cell r="H57">
            <v>287.26</v>
          </cell>
          <cell r="I57">
            <v>292.68</v>
          </cell>
          <cell r="J57">
            <v>298.10000000000002</v>
          </cell>
          <cell r="K57">
            <v>303.52000000000004</v>
          </cell>
          <cell r="L57">
            <v>308.94000000000005</v>
          </cell>
          <cell r="M57">
            <v>314.35999999999996</v>
          </cell>
          <cell r="N57">
            <v>319.77999999999997</v>
          </cell>
          <cell r="O57">
            <v>325.2</v>
          </cell>
          <cell r="P57">
            <v>330.62</v>
          </cell>
          <cell r="Q57">
            <v>336.04</v>
          </cell>
          <cell r="R57">
            <v>341.46</v>
          </cell>
          <cell r="S57">
            <v>346.88</v>
          </cell>
          <cell r="T57">
            <v>352.3</v>
          </cell>
          <cell r="U57">
            <v>357.72</v>
          </cell>
          <cell r="V57">
            <v>363.14000000000004</v>
          </cell>
          <cell r="W57">
            <v>368.55999999999995</v>
          </cell>
          <cell r="X57">
            <v>373.97999999999996</v>
          </cell>
          <cell r="Y57">
            <v>379.4</v>
          </cell>
          <cell r="Z57">
            <v>384.82</v>
          </cell>
          <cell r="AA57">
            <v>390.24</v>
          </cell>
          <cell r="AB57">
            <v>395.65999999999997</v>
          </cell>
          <cell r="AC57">
            <v>401.08</v>
          </cell>
          <cell r="AD57">
            <v>406.5</v>
          </cell>
          <cell r="AE57">
            <v>411.92</v>
          </cell>
          <cell r="AF57">
            <v>417.34000000000003</v>
          </cell>
          <cell r="AG57">
            <v>422.76</v>
          </cell>
          <cell r="AH57">
            <v>428.18</v>
          </cell>
        </row>
        <row r="58">
          <cell r="D58" t="str">
            <v>TNC/Switched Banks</v>
          </cell>
          <cell r="E58">
            <v>351</v>
          </cell>
          <cell r="F58">
            <v>358.02</v>
          </cell>
          <cell r="G58">
            <v>365.04</v>
          </cell>
          <cell r="H58">
            <v>372.06</v>
          </cell>
          <cell r="I58">
            <v>379.08000000000004</v>
          </cell>
          <cell r="J58">
            <v>386.1</v>
          </cell>
          <cell r="K58">
            <v>393.12000000000006</v>
          </cell>
          <cell r="L58">
            <v>400.14000000000004</v>
          </cell>
          <cell r="M58">
            <v>407.15999999999997</v>
          </cell>
          <cell r="N58">
            <v>414.17999999999995</v>
          </cell>
          <cell r="O58">
            <v>421.2</v>
          </cell>
          <cell r="P58">
            <v>428.21999999999997</v>
          </cell>
          <cell r="Q58">
            <v>435.24</v>
          </cell>
          <cell r="R58">
            <v>442.26</v>
          </cell>
          <cell r="S58">
            <v>449.28000000000003</v>
          </cell>
          <cell r="T58">
            <v>456.3</v>
          </cell>
          <cell r="U58">
            <v>463.32000000000005</v>
          </cell>
          <cell r="V58">
            <v>470.34000000000003</v>
          </cell>
          <cell r="W58">
            <v>477.35999999999996</v>
          </cell>
          <cell r="X58">
            <v>484.37999999999994</v>
          </cell>
          <cell r="Y58">
            <v>491.4</v>
          </cell>
          <cell r="Z58">
            <v>498.41999999999996</v>
          </cell>
          <cell r="AA58">
            <v>505.44</v>
          </cell>
          <cell r="AB58">
            <v>512.46</v>
          </cell>
          <cell r="AC58">
            <v>519.48</v>
          </cell>
          <cell r="AD58">
            <v>526.5</v>
          </cell>
          <cell r="AE58">
            <v>533.52</v>
          </cell>
          <cell r="AF58">
            <v>540.54</v>
          </cell>
          <cell r="AG58">
            <v>547.56000000000006</v>
          </cell>
          <cell r="AH58">
            <v>554.58000000000004</v>
          </cell>
        </row>
        <row r="59">
          <cell r="E59">
            <v>14207</v>
          </cell>
          <cell r="F59">
            <v>14491.139999999998</v>
          </cell>
          <cell r="G59">
            <v>14775.28</v>
          </cell>
          <cell r="H59">
            <v>15059.419999999996</v>
          </cell>
          <cell r="I59">
            <v>15343.560000000003</v>
          </cell>
          <cell r="J59">
            <v>15627.7</v>
          </cell>
          <cell r="K59">
            <v>15911.84</v>
          </cell>
          <cell r="L59">
            <v>16195.980000000005</v>
          </cell>
          <cell r="M59">
            <v>16480.120000000003</v>
          </cell>
          <cell r="N59">
            <v>16764.259999999998</v>
          </cell>
          <cell r="O59">
            <v>17048.399999999998</v>
          </cell>
          <cell r="P59">
            <v>17332.54</v>
          </cell>
          <cell r="Q59">
            <v>17616.680000000004</v>
          </cell>
          <cell r="R59">
            <v>17900.819999999996</v>
          </cell>
          <cell r="S59">
            <v>18184.96</v>
          </cell>
          <cell r="T59">
            <v>18469.100000000002</v>
          </cell>
          <cell r="U59">
            <v>18753.239999999998</v>
          </cell>
          <cell r="V59">
            <v>19037.379999999997</v>
          </cell>
          <cell r="W59">
            <v>19321.519999999993</v>
          </cell>
          <cell r="X59">
            <v>19605.660000000003</v>
          </cell>
          <cell r="Y59">
            <v>19889.800000000007</v>
          </cell>
          <cell r="Z59">
            <v>20173.939999999999</v>
          </cell>
          <cell r="AA59">
            <v>20458.079999999998</v>
          </cell>
          <cell r="AB59">
            <v>20742.219999999998</v>
          </cell>
          <cell r="AC59">
            <v>21026.360000000004</v>
          </cell>
          <cell r="AD59">
            <v>21310.5</v>
          </cell>
          <cell r="AE59">
            <v>21594.639999999999</v>
          </cell>
          <cell r="AF59">
            <v>21878.78</v>
          </cell>
          <cell r="AG59">
            <v>22162.920000000006</v>
          </cell>
          <cell r="AH59">
            <v>22447.060000000005</v>
          </cell>
        </row>
      </sheetData>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x Office Rankings"/>
      <sheetName val="TV Rankings"/>
      <sheetName val="Music Rankings"/>
      <sheetName val="TV Index"/>
      <sheetName val="Film Index"/>
      <sheetName val="Music Index"/>
      <sheetName val="Media Index"/>
      <sheetName val="__FDSCACHE__"/>
      <sheetName val="Digital Index"/>
      <sheetName val="#REF"/>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ed Program Assumptions"/>
      <sheetName val="Revised Energy Assumptions 2017"/>
    </sheetNames>
    <definedNames>
      <definedName name="choice_wrapper" refersTo="#REF!"/>
      <definedName name="Choices_Wrapper" refersTo="#REF!"/>
      <definedName name="nonon" refersTo="#REF!"/>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s"/>
      <sheetName val="Rank"/>
      <sheetName val="Circuit cost per DA scheme"/>
      <sheetName val="Pricing Table"/>
      <sheetName val="Not Sorted Scheme Rel Sum"/>
      <sheetName val="SAIDI Sorted Scheme Rel Sum"/>
      <sheetName val="Scheme Cost Summary 1"/>
      <sheetName val="2011 Study"/>
      <sheetName val="Schemes Raw"/>
      <sheetName val="Raw Data"/>
      <sheetName val="All Components"/>
      <sheetName val="Robin-Schemes"/>
    </sheetNames>
    <sheetDataSet>
      <sheetData sheetId="0" refreshError="1"/>
      <sheetData sheetId="1" refreshError="1"/>
      <sheetData sheetId="2" refreshError="1"/>
      <sheetData sheetId="3">
        <row r="6">
          <cell r="A6" t="str">
            <v>Recloser w/ DA control</v>
          </cell>
        </row>
        <row r="7">
          <cell r="A7" t="str">
            <v>Capacitor Controls</v>
          </cell>
        </row>
        <row r="8">
          <cell r="A8" t="str">
            <v>End of line voltage sensor-Cooper IVVC capacitor control</v>
          </cell>
        </row>
        <row r="9">
          <cell r="A9" t="str">
            <v>Regulators 438A w/ controls - 3 phase station</v>
          </cell>
        </row>
        <row r="10">
          <cell r="A10" t="str">
            <v>Regulators 328A w/ controls - 3 phase station</v>
          </cell>
        </row>
        <row r="11">
          <cell r="A11" t="str">
            <v>Regulators 219A w/ controls - 3 phase station</v>
          </cell>
        </row>
        <row r="12">
          <cell r="A12" t="str">
            <v>Capacitor 600kVAR, 34.5kV switched</v>
          </cell>
        </row>
        <row r="13">
          <cell r="A13" t="str">
            <v>Capacitor 600kVAR, 34.5kV fixed</v>
          </cell>
        </row>
        <row r="14">
          <cell r="A14" t="str">
            <v>Capacitor 600kVAR, 12kV switched</v>
          </cell>
        </row>
        <row r="15">
          <cell r="A15" t="str">
            <v>Capacitor 600kVAR, 12kV fixed</v>
          </cell>
        </row>
        <row r="16">
          <cell r="A16" t="str">
            <v>Regulator, 34.5kV 167A/332kVA</v>
          </cell>
        </row>
        <row r="17">
          <cell r="A17" t="str">
            <v>Regulator, 12kV 327A/249kVA</v>
          </cell>
        </row>
        <row r="18">
          <cell r="A18" t="str">
            <v>End of Line Voltage Monitor</v>
          </cell>
        </row>
        <row r="19">
          <cell r="A19" t="str">
            <v>Capacitor Control w/ neutral sensor</v>
          </cell>
        </row>
        <row r="20">
          <cell r="A20" t="str">
            <v>Neutral Sensor at fixed capacitor</v>
          </cell>
        </row>
        <row r="21">
          <cell r="A21" t="str">
            <v>Utilinet radio cntrl mount</v>
          </cell>
        </row>
        <row r="22">
          <cell r="A22" t="str">
            <v>Utilinet repeater radio</v>
          </cell>
        </row>
        <row r="23">
          <cell r="A23" t="str">
            <v>Speednet radio cntrl mount</v>
          </cell>
        </row>
        <row r="24">
          <cell r="A24" t="str">
            <v>Speednet repeater radio</v>
          </cell>
        </row>
        <row r="25">
          <cell r="A25" t="str">
            <v>Silver Springs Master radio</v>
          </cell>
        </row>
        <row r="26">
          <cell r="A26" t="str">
            <v>Silver Springs radio control mount</v>
          </cell>
        </row>
        <row r="27">
          <cell r="A27" t="str">
            <v>Silver Springs repeater radio</v>
          </cell>
        </row>
        <row r="28">
          <cell r="A28" t="str">
            <v>L&amp;G radio - in controller</v>
          </cell>
        </row>
        <row r="29">
          <cell r="A29" t="str">
            <v>L&amp;G repeater radio</v>
          </cell>
        </row>
        <row r="30">
          <cell r="A30" t="str">
            <v>Ethernet Transceiver</v>
          </cell>
        </row>
        <row r="31">
          <cell r="A31" t="str">
            <v>Station Comm point to Head-End NOC + remote maint access gear per scheme</v>
          </cell>
        </row>
        <row r="32">
          <cell r="A32" t="str">
            <v>Regulator network comm gear (less radio)</v>
          </cell>
        </row>
        <row r="33">
          <cell r="A33" t="str">
            <v>PT to PT &amp; SAT/device</v>
          </cell>
        </row>
        <row r="34">
          <cell r="A34" t="str">
            <v>DA Scheme Engineering / circuit</v>
          </cell>
        </row>
        <row r="35">
          <cell r="A35" t="str">
            <v>S&amp;C Pulsecloser</v>
          </cell>
        </row>
        <row r="36">
          <cell r="A36" t="str">
            <v>New Pole - Distr</v>
          </cell>
        </row>
        <row r="37">
          <cell r="A37" t="str">
            <v>Steel Pole - 70' - substation network comm</v>
          </cell>
        </row>
        <row r="38">
          <cell r="A38" t="str">
            <v>Station Upgrades / station</v>
          </cell>
        </row>
        <row r="39">
          <cell r="A39" t="str">
            <v>S&amp;C Intellinode</v>
          </cell>
        </row>
        <row r="40">
          <cell r="A40" t="str">
            <v>Yukon Software</v>
          </cell>
        </row>
        <row r="41">
          <cell r="A41" t="str">
            <v>Capacitor Relocation/Resize</v>
          </cell>
        </row>
        <row r="42">
          <cell r="A42" t="str">
            <v>Telecom Backhaul Network - addtl gear per Station</v>
          </cell>
        </row>
        <row r="43">
          <cell r="A43" t="str">
            <v>Security</v>
          </cell>
        </row>
        <row r="44">
          <cell r="A44" t="str">
            <v>SCADA Screen Development</v>
          </cell>
        </row>
        <row r="45">
          <cell r="A45" t="str">
            <v>Telecomm Network Engr/Design per Radio (endpoint &amp; repeater)</v>
          </cell>
        </row>
        <row r="46">
          <cell r="A46" t="str">
            <v>Telecomm Network Engr/Design per Station</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_snlqueryparms"/>
      <sheetName val="Table of Contents"/>
      <sheetName val="Decision Dashboard"/>
      <sheetName val="Inputs &amp; Data Verification"/>
      <sheetName val="Business Case Summary"/>
      <sheetName val="AMI Business Case"/>
      <sheetName val="Grid Management Business Case"/>
      <sheetName val="Demand Response Business Case"/>
      <sheetName val="Internal EE Business Case"/>
      <sheetName val="Rate Base Earnings Impact"/>
      <sheetName val="Societal Summary"/>
      <sheetName val="Legacy Meter Impact"/>
      <sheetName val="Chart Outputs"/>
      <sheetName val="CAPEX"/>
      <sheetName val="O&amp;M"/>
      <sheetName val="Fixed Charge"/>
      <sheetName val="Capital Costs"/>
      <sheetName val="Operating Costs"/>
      <sheetName val="AMI Benefits"/>
      <sheetName val="Grid Management Benefits"/>
      <sheetName val="DR - Residential"/>
      <sheetName val="DR - Commercial"/>
      <sheetName val="Energy Efficiency Benefits"/>
      <sheetName val="Demand Side Management"/>
      <sheetName val="DER"/>
      <sheetName val="Capital Benefit Impacts"/>
      <sheetName val="IT"/>
      <sheetName val="Assumptions and Factors"/>
      <sheetName val="Levelized Fixed Charge"/>
      <sheetName val="Line Loss"/>
      <sheetName val="Mckinsey AMI Inputs"/>
      <sheetName val="chec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42">
          <cell r="G142">
            <v>0.01</v>
          </cell>
          <cell r="H142">
            <v>0.01</v>
          </cell>
          <cell r="I142">
            <v>0.01</v>
          </cell>
          <cell r="J142">
            <v>0.01</v>
          </cell>
          <cell r="K142">
            <v>0.01</v>
          </cell>
          <cell r="L142">
            <v>0.01</v>
          </cell>
          <cell r="N142">
            <v>0.01</v>
          </cell>
          <cell r="O142">
            <v>0.01</v>
          </cell>
          <cell r="P142">
            <v>0.01</v>
          </cell>
          <cell r="Q142">
            <v>0.01</v>
          </cell>
          <cell r="R142">
            <v>0.01</v>
          </cell>
          <cell r="S142">
            <v>0.01</v>
          </cell>
        </row>
        <row r="143">
          <cell r="G143">
            <v>0.02</v>
          </cell>
          <cell r="H143">
            <v>0.02</v>
          </cell>
          <cell r="I143">
            <v>0.02</v>
          </cell>
          <cell r="J143">
            <v>0.02</v>
          </cell>
          <cell r="K143">
            <v>0.02</v>
          </cell>
          <cell r="L143">
            <v>0.02</v>
          </cell>
          <cell r="N143">
            <v>0.02</v>
          </cell>
          <cell r="O143">
            <v>0.02</v>
          </cell>
          <cell r="P143">
            <v>0.02</v>
          </cell>
          <cell r="Q143">
            <v>0.02</v>
          </cell>
          <cell r="R143">
            <v>0.02</v>
          </cell>
          <cell r="S143">
            <v>0.02</v>
          </cell>
        </row>
        <row r="144">
          <cell r="G144">
            <v>0.03</v>
          </cell>
          <cell r="H144">
            <v>0.03</v>
          </cell>
          <cell r="I144">
            <v>0.03</v>
          </cell>
          <cell r="J144">
            <v>0.03</v>
          </cell>
          <cell r="K144">
            <v>0.03</v>
          </cell>
          <cell r="L144">
            <v>0.03</v>
          </cell>
          <cell r="N144">
            <v>0.03</v>
          </cell>
          <cell r="O144">
            <v>0.03</v>
          </cell>
          <cell r="P144">
            <v>0.03</v>
          </cell>
          <cell r="Q144">
            <v>0.03</v>
          </cell>
          <cell r="R144">
            <v>0.03</v>
          </cell>
          <cell r="S144">
            <v>0.03</v>
          </cell>
        </row>
        <row r="145">
          <cell r="G145">
            <v>0.04</v>
          </cell>
          <cell r="H145">
            <v>0.04</v>
          </cell>
          <cell r="I145">
            <v>0.04</v>
          </cell>
          <cell r="J145">
            <v>0.04</v>
          </cell>
          <cell r="K145">
            <v>0.04</v>
          </cell>
          <cell r="L145">
            <v>0.04</v>
          </cell>
          <cell r="N145">
            <v>0.04</v>
          </cell>
          <cell r="O145">
            <v>0.04</v>
          </cell>
          <cell r="P145">
            <v>0.04</v>
          </cell>
          <cell r="Q145">
            <v>0.04</v>
          </cell>
          <cell r="R145">
            <v>0.04</v>
          </cell>
          <cell r="S145">
            <v>0.04</v>
          </cell>
        </row>
        <row r="146">
          <cell r="G146">
            <v>0.05</v>
          </cell>
          <cell r="H146">
            <v>0.05</v>
          </cell>
          <cell r="I146">
            <v>0.05</v>
          </cell>
          <cell r="J146">
            <v>0.05</v>
          </cell>
          <cell r="K146">
            <v>0.05</v>
          </cell>
          <cell r="L146">
            <v>0.05</v>
          </cell>
          <cell r="N146">
            <v>0.05</v>
          </cell>
          <cell r="O146">
            <v>0.05</v>
          </cell>
          <cell r="P146">
            <v>0.05</v>
          </cell>
          <cell r="Q146">
            <v>0.05</v>
          </cell>
          <cell r="R146">
            <v>0.05</v>
          </cell>
          <cell r="S146">
            <v>0.05</v>
          </cell>
        </row>
        <row r="147">
          <cell r="G147">
            <v>6.0000000000000005E-2</v>
          </cell>
          <cell r="H147">
            <v>6.0000000000000005E-2</v>
          </cell>
          <cell r="I147">
            <v>6.0000000000000005E-2</v>
          </cell>
          <cell r="J147">
            <v>6.0000000000000005E-2</v>
          </cell>
          <cell r="K147">
            <v>6.0000000000000005E-2</v>
          </cell>
          <cell r="L147">
            <v>6.0000000000000005E-2</v>
          </cell>
          <cell r="N147">
            <v>6.0000000000000005E-2</v>
          </cell>
          <cell r="O147">
            <v>6.0000000000000005E-2</v>
          </cell>
          <cell r="P147">
            <v>6.0000000000000005E-2</v>
          </cell>
          <cell r="Q147">
            <v>6.0000000000000005E-2</v>
          </cell>
          <cell r="R147">
            <v>6.0000000000000005E-2</v>
          </cell>
          <cell r="S147">
            <v>6.0000000000000005E-2</v>
          </cell>
        </row>
        <row r="148">
          <cell r="G148">
            <v>7.0000000000000007E-2</v>
          </cell>
          <cell r="H148">
            <v>7.0000000000000007E-2</v>
          </cell>
          <cell r="I148">
            <v>7.0000000000000007E-2</v>
          </cell>
          <cell r="J148">
            <v>7.0000000000000007E-2</v>
          </cell>
          <cell r="K148">
            <v>7.0000000000000007E-2</v>
          </cell>
          <cell r="L148">
            <v>7.0000000000000007E-2</v>
          </cell>
          <cell r="N148">
            <v>7.0000000000000007E-2</v>
          </cell>
          <cell r="O148">
            <v>7.0000000000000007E-2</v>
          </cell>
          <cell r="P148">
            <v>7.0000000000000007E-2</v>
          </cell>
          <cell r="Q148">
            <v>7.0000000000000007E-2</v>
          </cell>
          <cell r="R148">
            <v>7.0000000000000007E-2</v>
          </cell>
          <cell r="S148">
            <v>7.0000000000000007E-2</v>
          </cell>
        </row>
        <row r="149">
          <cell r="G149">
            <v>0.08</v>
          </cell>
          <cell r="H149">
            <v>0.08</v>
          </cell>
          <cell r="I149">
            <v>0.08</v>
          </cell>
          <cell r="J149">
            <v>0.08</v>
          </cell>
          <cell r="K149">
            <v>0.08</v>
          </cell>
          <cell r="L149">
            <v>0.08</v>
          </cell>
          <cell r="N149">
            <v>0.08</v>
          </cell>
          <cell r="O149">
            <v>0.08</v>
          </cell>
          <cell r="P149">
            <v>0.08</v>
          </cell>
          <cell r="Q149">
            <v>0.08</v>
          </cell>
          <cell r="R149">
            <v>0.08</v>
          </cell>
          <cell r="S149">
            <v>0.08</v>
          </cell>
        </row>
        <row r="150">
          <cell r="G150">
            <v>0.09</v>
          </cell>
          <cell r="H150">
            <v>0.09</v>
          </cell>
          <cell r="I150">
            <v>0.09</v>
          </cell>
          <cell r="J150">
            <v>0.09</v>
          </cell>
          <cell r="K150">
            <v>0.09</v>
          </cell>
          <cell r="L150">
            <v>0.09</v>
          </cell>
          <cell r="N150">
            <v>0.09</v>
          </cell>
          <cell r="O150">
            <v>0.09</v>
          </cell>
          <cell r="P150">
            <v>0.09</v>
          </cell>
          <cell r="Q150">
            <v>0.09</v>
          </cell>
          <cell r="R150">
            <v>0.09</v>
          </cell>
          <cell r="S150">
            <v>0.09</v>
          </cell>
        </row>
        <row r="151">
          <cell r="G151">
            <v>9.9999999999999992E-2</v>
          </cell>
          <cell r="H151">
            <v>9.9999999999999992E-2</v>
          </cell>
          <cell r="I151">
            <v>9.9999999999999992E-2</v>
          </cell>
          <cell r="J151">
            <v>9.9999999999999992E-2</v>
          </cell>
          <cell r="K151">
            <v>9.9999999999999992E-2</v>
          </cell>
          <cell r="L151">
            <v>9.9999999999999992E-2</v>
          </cell>
          <cell r="N151">
            <v>9.9999999999999992E-2</v>
          </cell>
          <cell r="O151">
            <v>9.9999999999999992E-2</v>
          </cell>
          <cell r="P151">
            <v>9.9999999999999992E-2</v>
          </cell>
          <cell r="Q151">
            <v>9.9999999999999992E-2</v>
          </cell>
          <cell r="R151">
            <v>9.9999999999999992E-2</v>
          </cell>
          <cell r="S151">
            <v>9.9999999999999992E-2</v>
          </cell>
        </row>
        <row r="152">
          <cell r="G152">
            <v>0.10999999999999999</v>
          </cell>
          <cell r="H152">
            <v>0.10999999999999999</v>
          </cell>
          <cell r="I152">
            <v>0.10999999999999999</v>
          </cell>
          <cell r="J152">
            <v>0.10999999999999999</v>
          </cell>
          <cell r="K152">
            <v>0.10999999999999999</v>
          </cell>
          <cell r="L152">
            <v>0.10999999999999999</v>
          </cell>
          <cell r="N152">
            <v>0.10999999999999999</v>
          </cell>
          <cell r="O152">
            <v>0.10999999999999999</v>
          </cell>
          <cell r="P152">
            <v>0.10999999999999999</v>
          </cell>
          <cell r="Q152">
            <v>0.10999999999999999</v>
          </cell>
          <cell r="R152">
            <v>0.10999999999999999</v>
          </cell>
          <cell r="S152">
            <v>0.10999999999999999</v>
          </cell>
        </row>
        <row r="153">
          <cell r="G153">
            <v>0.11999999999999998</v>
          </cell>
          <cell r="H153">
            <v>0.11999999999999998</v>
          </cell>
          <cell r="I153">
            <v>0.11999999999999998</v>
          </cell>
          <cell r="J153">
            <v>0.11999999999999998</v>
          </cell>
          <cell r="K153">
            <v>0.11999999999999998</v>
          </cell>
          <cell r="L153">
            <v>0.11999999999999998</v>
          </cell>
          <cell r="N153">
            <v>0.11999999999999998</v>
          </cell>
          <cell r="O153">
            <v>0.11999999999999998</v>
          </cell>
          <cell r="P153">
            <v>0.11999999999999998</v>
          </cell>
          <cell r="Q153">
            <v>0.11999999999999998</v>
          </cell>
          <cell r="R153">
            <v>0.11999999999999998</v>
          </cell>
          <cell r="S153">
            <v>0.11999999999999998</v>
          </cell>
        </row>
        <row r="154">
          <cell r="G154">
            <v>0.12999999999999998</v>
          </cell>
          <cell r="H154">
            <v>0.12999999999999998</v>
          </cell>
          <cell r="I154">
            <v>0.12999999999999998</v>
          </cell>
          <cell r="J154">
            <v>0.12999999999999998</v>
          </cell>
          <cell r="K154">
            <v>0.12999999999999998</v>
          </cell>
          <cell r="L154">
            <v>0.12999999999999998</v>
          </cell>
          <cell r="N154">
            <v>0.12999999999999998</v>
          </cell>
          <cell r="O154">
            <v>0.12999999999999998</v>
          </cell>
          <cell r="P154">
            <v>0.12999999999999998</v>
          </cell>
          <cell r="Q154">
            <v>0.12999999999999998</v>
          </cell>
          <cell r="R154">
            <v>0.12999999999999998</v>
          </cell>
          <cell r="S154">
            <v>0.12999999999999998</v>
          </cell>
        </row>
        <row r="155">
          <cell r="G155">
            <v>0.13999999999999999</v>
          </cell>
          <cell r="H155">
            <v>0.13999999999999999</v>
          </cell>
          <cell r="I155">
            <v>0.13999999999999999</v>
          </cell>
          <cell r="J155">
            <v>0.13999999999999999</v>
          </cell>
          <cell r="K155">
            <v>0.13999999999999999</v>
          </cell>
          <cell r="L155">
            <v>0.13999999999999999</v>
          </cell>
          <cell r="N155">
            <v>0.13999999999999999</v>
          </cell>
          <cell r="O155">
            <v>0.13999999999999999</v>
          </cell>
          <cell r="P155">
            <v>0.13999999999999999</v>
          </cell>
          <cell r="Q155">
            <v>0.13999999999999999</v>
          </cell>
          <cell r="R155">
            <v>0.13999999999999999</v>
          </cell>
          <cell r="S155">
            <v>0.13999999999999999</v>
          </cell>
        </row>
        <row r="156">
          <cell r="G156">
            <v>0.15</v>
          </cell>
          <cell r="H156">
            <v>0.15</v>
          </cell>
          <cell r="I156">
            <v>0.15</v>
          </cell>
          <cell r="J156">
            <v>0.15</v>
          </cell>
          <cell r="K156">
            <v>0.15</v>
          </cell>
          <cell r="L156">
            <v>0.15</v>
          </cell>
          <cell r="N156">
            <v>0.15</v>
          </cell>
          <cell r="O156">
            <v>0.15</v>
          </cell>
          <cell r="P156">
            <v>0.15</v>
          </cell>
          <cell r="Q156">
            <v>0.15</v>
          </cell>
          <cell r="R156">
            <v>0.15</v>
          </cell>
          <cell r="S156">
            <v>0.15</v>
          </cell>
        </row>
        <row r="157">
          <cell r="G157">
            <v>0.16</v>
          </cell>
          <cell r="H157">
            <v>0.16</v>
          </cell>
          <cell r="I157">
            <v>0.16</v>
          </cell>
          <cell r="J157">
            <v>0.16</v>
          </cell>
          <cell r="K157">
            <v>0.16</v>
          </cell>
          <cell r="L157">
            <v>0.16</v>
          </cell>
          <cell r="N157">
            <v>0.16</v>
          </cell>
          <cell r="O157">
            <v>0.16</v>
          </cell>
          <cell r="P157">
            <v>0.16</v>
          </cell>
          <cell r="Q157">
            <v>0.16</v>
          </cell>
          <cell r="R157">
            <v>0.16</v>
          </cell>
          <cell r="S157">
            <v>0.16</v>
          </cell>
        </row>
        <row r="158">
          <cell r="G158">
            <v>0.17</v>
          </cell>
          <cell r="H158">
            <v>0.17</v>
          </cell>
          <cell r="I158">
            <v>0.17</v>
          </cell>
          <cell r="J158">
            <v>0.17</v>
          </cell>
          <cell r="K158">
            <v>0.17</v>
          </cell>
          <cell r="L158">
            <v>0.17</v>
          </cell>
          <cell r="N158">
            <v>0.17</v>
          </cell>
          <cell r="O158">
            <v>0.17</v>
          </cell>
          <cell r="P158">
            <v>0.17</v>
          </cell>
          <cell r="Q158">
            <v>0.17</v>
          </cell>
          <cell r="R158">
            <v>0.17</v>
          </cell>
          <cell r="S158">
            <v>0.17</v>
          </cell>
        </row>
        <row r="159">
          <cell r="G159">
            <v>0.18000000000000002</v>
          </cell>
          <cell r="H159">
            <v>0.18000000000000002</v>
          </cell>
          <cell r="I159">
            <v>0.18000000000000002</v>
          </cell>
          <cell r="J159">
            <v>0.18000000000000002</v>
          </cell>
          <cell r="K159">
            <v>0.18000000000000002</v>
          </cell>
          <cell r="L159">
            <v>0.18000000000000002</v>
          </cell>
          <cell r="N159">
            <v>0.18000000000000002</v>
          </cell>
          <cell r="O159">
            <v>0.18000000000000002</v>
          </cell>
          <cell r="P159">
            <v>0.18000000000000002</v>
          </cell>
          <cell r="Q159">
            <v>0.18000000000000002</v>
          </cell>
          <cell r="R159">
            <v>0.18000000000000002</v>
          </cell>
          <cell r="S159">
            <v>0.18000000000000002</v>
          </cell>
        </row>
        <row r="160">
          <cell r="G160">
            <v>0.19000000000000003</v>
          </cell>
          <cell r="H160">
            <v>0.19000000000000003</v>
          </cell>
          <cell r="I160">
            <v>0.19000000000000003</v>
          </cell>
          <cell r="J160">
            <v>0.19000000000000003</v>
          </cell>
          <cell r="K160">
            <v>0.19000000000000003</v>
          </cell>
          <cell r="L160">
            <v>0.19000000000000003</v>
          </cell>
          <cell r="N160">
            <v>0.19000000000000003</v>
          </cell>
          <cell r="O160">
            <v>0.19000000000000003</v>
          </cell>
          <cell r="P160">
            <v>0.19000000000000003</v>
          </cell>
          <cell r="Q160">
            <v>0.19000000000000003</v>
          </cell>
          <cell r="R160">
            <v>0.19000000000000003</v>
          </cell>
          <cell r="S160">
            <v>0.19000000000000003</v>
          </cell>
        </row>
        <row r="161">
          <cell r="G161">
            <v>0.20000000000000004</v>
          </cell>
          <cell r="H161">
            <v>0.20000000000000004</v>
          </cell>
          <cell r="I161">
            <v>0.20000000000000004</v>
          </cell>
          <cell r="J161">
            <v>0.20000000000000004</v>
          </cell>
          <cell r="K161">
            <v>0.20000000000000004</v>
          </cell>
          <cell r="L161">
            <v>0.20000000000000004</v>
          </cell>
          <cell r="N161">
            <v>0.20000000000000004</v>
          </cell>
          <cell r="O161">
            <v>0.20000000000000004</v>
          </cell>
          <cell r="P161">
            <v>0.20000000000000004</v>
          </cell>
          <cell r="Q161">
            <v>0.20000000000000004</v>
          </cell>
          <cell r="R161">
            <v>0.20000000000000004</v>
          </cell>
          <cell r="S161">
            <v>0.20000000000000004</v>
          </cell>
        </row>
        <row r="162">
          <cell r="G162">
            <v>0.21000000000000005</v>
          </cell>
          <cell r="H162">
            <v>0.21000000000000005</v>
          </cell>
          <cell r="I162">
            <v>0.21000000000000005</v>
          </cell>
          <cell r="J162">
            <v>0.21000000000000005</v>
          </cell>
          <cell r="K162">
            <v>0.21000000000000005</v>
          </cell>
          <cell r="L162">
            <v>0.21000000000000005</v>
          </cell>
          <cell r="N162">
            <v>0.21000000000000005</v>
          </cell>
          <cell r="O162">
            <v>0.21000000000000005</v>
          </cell>
          <cell r="P162">
            <v>0.21000000000000005</v>
          </cell>
          <cell r="Q162">
            <v>0.21000000000000005</v>
          </cell>
          <cell r="R162">
            <v>0.21000000000000005</v>
          </cell>
          <cell r="S162">
            <v>0.21000000000000005</v>
          </cell>
        </row>
        <row r="163">
          <cell r="G163">
            <v>0.22000000000000006</v>
          </cell>
          <cell r="H163">
            <v>0.22000000000000006</v>
          </cell>
          <cell r="I163">
            <v>0.22000000000000006</v>
          </cell>
          <cell r="J163">
            <v>0.22000000000000006</v>
          </cell>
          <cell r="K163">
            <v>0.22000000000000006</v>
          </cell>
          <cell r="L163">
            <v>0.22000000000000006</v>
          </cell>
          <cell r="N163">
            <v>0.22000000000000006</v>
          </cell>
          <cell r="O163">
            <v>0.22000000000000006</v>
          </cell>
          <cell r="P163">
            <v>0.22000000000000006</v>
          </cell>
          <cell r="Q163">
            <v>0.22000000000000006</v>
          </cell>
          <cell r="R163">
            <v>0.22000000000000006</v>
          </cell>
          <cell r="S163">
            <v>0.22000000000000006</v>
          </cell>
        </row>
        <row r="164">
          <cell r="G164">
            <v>0.23000000000000007</v>
          </cell>
          <cell r="H164">
            <v>0.23000000000000007</v>
          </cell>
          <cell r="I164">
            <v>0.23000000000000007</v>
          </cell>
          <cell r="J164">
            <v>0.23000000000000007</v>
          </cell>
          <cell r="K164">
            <v>0.23000000000000007</v>
          </cell>
          <cell r="L164">
            <v>0.23000000000000007</v>
          </cell>
          <cell r="N164">
            <v>0.23000000000000007</v>
          </cell>
          <cell r="O164">
            <v>0.23000000000000007</v>
          </cell>
          <cell r="P164">
            <v>0.23000000000000007</v>
          </cell>
          <cell r="Q164">
            <v>0.23000000000000007</v>
          </cell>
          <cell r="R164">
            <v>0.23000000000000007</v>
          </cell>
          <cell r="S164">
            <v>0.23000000000000007</v>
          </cell>
        </row>
        <row r="165">
          <cell r="G165">
            <v>0.24000000000000007</v>
          </cell>
          <cell r="H165">
            <v>0.24000000000000007</v>
          </cell>
          <cell r="I165">
            <v>0.24000000000000007</v>
          </cell>
          <cell r="J165">
            <v>0.24000000000000007</v>
          </cell>
          <cell r="K165">
            <v>0.24000000000000007</v>
          </cell>
          <cell r="L165">
            <v>0.24000000000000007</v>
          </cell>
          <cell r="N165">
            <v>0.24000000000000007</v>
          </cell>
          <cell r="O165">
            <v>0.24000000000000007</v>
          </cell>
          <cell r="P165">
            <v>0.24000000000000007</v>
          </cell>
          <cell r="Q165">
            <v>0.24000000000000007</v>
          </cell>
          <cell r="R165">
            <v>0.24000000000000007</v>
          </cell>
          <cell r="S165">
            <v>0.24000000000000007</v>
          </cell>
        </row>
        <row r="166">
          <cell r="G166">
            <v>0.25000000000000006</v>
          </cell>
          <cell r="H166">
            <v>0.25000000000000006</v>
          </cell>
          <cell r="I166">
            <v>0.25000000000000006</v>
          </cell>
          <cell r="J166">
            <v>0.25000000000000006</v>
          </cell>
          <cell r="K166">
            <v>0.25000000000000006</v>
          </cell>
          <cell r="L166">
            <v>0.25000000000000006</v>
          </cell>
          <cell r="N166">
            <v>0.25000000000000006</v>
          </cell>
          <cell r="O166">
            <v>0.25000000000000006</v>
          </cell>
          <cell r="P166">
            <v>0.25000000000000006</v>
          </cell>
          <cell r="Q166">
            <v>0.25000000000000006</v>
          </cell>
          <cell r="R166">
            <v>0.25000000000000006</v>
          </cell>
          <cell r="S166">
            <v>0.25000000000000006</v>
          </cell>
        </row>
        <row r="167">
          <cell r="G167">
            <v>0.26000000000000006</v>
          </cell>
          <cell r="H167">
            <v>0.26000000000000006</v>
          </cell>
          <cell r="I167">
            <v>0.26000000000000006</v>
          </cell>
          <cell r="J167">
            <v>0.26000000000000006</v>
          </cell>
          <cell r="K167">
            <v>0.26000000000000006</v>
          </cell>
          <cell r="L167">
            <v>0.26000000000000006</v>
          </cell>
          <cell r="N167">
            <v>0.26000000000000006</v>
          </cell>
          <cell r="O167">
            <v>0.26000000000000006</v>
          </cell>
          <cell r="P167">
            <v>0.26000000000000006</v>
          </cell>
          <cell r="Q167">
            <v>0.26000000000000006</v>
          </cell>
          <cell r="R167">
            <v>0.26000000000000006</v>
          </cell>
          <cell r="S167">
            <v>0.26000000000000006</v>
          </cell>
        </row>
        <row r="168">
          <cell r="G168">
            <v>0.27000000000000007</v>
          </cell>
          <cell r="H168">
            <v>0.27000000000000007</v>
          </cell>
          <cell r="I168">
            <v>0.27000000000000007</v>
          </cell>
          <cell r="J168">
            <v>0.27000000000000007</v>
          </cell>
          <cell r="K168">
            <v>0.27000000000000007</v>
          </cell>
          <cell r="L168">
            <v>0.27000000000000007</v>
          </cell>
          <cell r="N168">
            <v>0.27000000000000007</v>
          </cell>
          <cell r="O168">
            <v>0.27000000000000007</v>
          </cell>
          <cell r="P168">
            <v>0.27000000000000007</v>
          </cell>
          <cell r="Q168">
            <v>0.27000000000000007</v>
          </cell>
          <cell r="R168">
            <v>0.27000000000000007</v>
          </cell>
          <cell r="S168">
            <v>0.27000000000000007</v>
          </cell>
        </row>
        <row r="169">
          <cell r="G169">
            <v>0.28000000000000008</v>
          </cell>
          <cell r="H169">
            <v>0.28000000000000008</v>
          </cell>
          <cell r="I169">
            <v>0.28000000000000008</v>
          </cell>
          <cell r="J169">
            <v>0.28000000000000008</v>
          </cell>
          <cell r="K169">
            <v>0.28000000000000008</v>
          </cell>
          <cell r="L169">
            <v>0.28000000000000008</v>
          </cell>
          <cell r="N169">
            <v>0.28000000000000008</v>
          </cell>
          <cell r="O169">
            <v>0.28000000000000008</v>
          </cell>
          <cell r="P169">
            <v>0.28000000000000008</v>
          </cell>
          <cell r="Q169">
            <v>0.28000000000000008</v>
          </cell>
          <cell r="R169">
            <v>0.28000000000000008</v>
          </cell>
          <cell r="S169">
            <v>0.28000000000000008</v>
          </cell>
        </row>
        <row r="170">
          <cell r="G170">
            <v>0.29000000000000009</v>
          </cell>
          <cell r="H170">
            <v>0.29000000000000009</v>
          </cell>
          <cell r="I170">
            <v>0.29000000000000009</v>
          </cell>
          <cell r="J170">
            <v>0.29000000000000009</v>
          </cell>
          <cell r="K170">
            <v>0.29000000000000009</v>
          </cell>
          <cell r="L170">
            <v>0.29000000000000009</v>
          </cell>
          <cell r="N170">
            <v>0.29000000000000009</v>
          </cell>
          <cell r="O170">
            <v>0.29000000000000009</v>
          </cell>
          <cell r="P170">
            <v>0.29000000000000009</v>
          </cell>
          <cell r="Q170">
            <v>0.29000000000000009</v>
          </cell>
          <cell r="R170">
            <v>0.29000000000000009</v>
          </cell>
          <cell r="S170">
            <v>0.29000000000000009</v>
          </cell>
        </row>
        <row r="171">
          <cell r="G171">
            <v>0.3000000000000001</v>
          </cell>
          <cell r="H171">
            <v>0.3000000000000001</v>
          </cell>
          <cell r="I171">
            <v>0.3000000000000001</v>
          </cell>
          <cell r="J171">
            <v>0.3000000000000001</v>
          </cell>
          <cell r="K171">
            <v>0.3000000000000001</v>
          </cell>
          <cell r="L171">
            <v>0.3000000000000001</v>
          </cell>
          <cell r="N171">
            <v>0.3000000000000001</v>
          </cell>
          <cell r="O171">
            <v>0.3000000000000001</v>
          </cell>
          <cell r="P171">
            <v>0.3000000000000001</v>
          </cell>
          <cell r="Q171">
            <v>0.3000000000000001</v>
          </cell>
          <cell r="R171">
            <v>0.3000000000000001</v>
          </cell>
          <cell r="S171">
            <v>0.3000000000000001</v>
          </cell>
        </row>
        <row r="172">
          <cell r="G172">
            <v>0.31000000000000011</v>
          </cell>
          <cell r="H172">
            <v>0.31000000000000011</v>
          </cell>
          <cell r="I172">
            <v>0.31000000000000011</v>
          </cell>
          <cell r="J172">
            <v>0.31000000000000011</v>
          </cell>
          <cell r="K172">
            <v>0.31000000000000011</v>
          </cell>
          <cell r="L172">
            <v>0.31000000000000011</v>
          </cell>
          <cell r="N172">
            <v>0.31000000000000011</v>
          </cell>
          <cell r="O172">
            <v>0.31000000000000011</v>
          </cell>
          <cell r="P172">
            <v>0.31000000000000011</v>
          </cell>
          <cell r="Q172">
            <v>0.31000000000000011</v>
          </cell>
          <cell r="R172">
            <v>0.31000000000000011</v>
          </cell>
          <cell r="S172">
            <v>0.31000000000000011</v>
          </cell>
        </row>
        <row r="173">
          <cell r="G173">
            <v>0.32000000000000012</v>
          </cell>
          <cell r="H173">
            <v>0.32000000000000012</v>
          </cell>
          <cell r="I173">
            <v>0.32000000000000012</v>
          </cell>
          <cell r="J173">
            <v>0.32000000000000012</v>
          </cell>
          <cell r="K173">
            <v>0.32000000000000012</v>
          </cell>
          <cell r="L173">
            <v>0.32000000000000012</v>
          </cell>
          <cell r="N173">
            <v>0.32000000000000012</v>
          </cell>
          <cell r="O173">
            <v>0.32000000000000012</v>
          </cell>
          <cell r="P173">
            <v>0.32000000000000012</v>
          </cell>
          <cell r="Q173">
            <v>0.32000000000000012</v>
          </cell>
          <cell r="R173">
            <v>0.32000000000000012</v>
          </cell>
          <cell r="S173">
            <v>0.32000000000000012</v>
          </cell>
        </row>
        <row r="174">
          <cell r="G174">
            <v>0.33000000000000013</v>
          </cell>
          <cell r="H174">
            <v>0.33000000000000013</v>
          </cell>
          <cell r="I174">
            <v>0.33000000000000013</v>
          </cell>
          <cell r="J174">
            <v>0.33000000000000013</v>
          </cell>
          <cell r="K174">
            <v>0.33000000000000013</v>
          </cell>
          <cell r="L174">
            <v>0.33000000000000013</v>
          </cell>
          <cell r="N174">
            <v>0.33000000000000013</v>
          </cell>
          <cell r="O174">
            <v>0.33000000000000013</v>
          </cell>
          <cell r="P174">
            <v>0.33000000000000013</v>
          </cell>
          <cell r="Q174">
            <v>0.33000000000000013</v>
          </cell>
          <cell r="R174">
            <v>0.33000000000000013</v>
          </cell>
          <cell r="S174">
            <v>0.33000000000000013</v>
          </cell>
        </row>
        <row r="175">
          <cell r="G175">
            <v>0.34000000000000014</v>
          </cell>
          <cell r="H175">
            <v>0.34000000000000014</v>
          </cell>
          <cell r="I175">
            <v>0.34000000000000014</v>
          </cell>
          <cell r="J175">
            <v>0.34000000000000014</v>
          </cell>
          <cell r="K175">
            <v>0.34000000000000014</v>
          </cell>
          <cell r="L175">
            <v>0.34000000000000014</v>
          </cell>
          <cell r="N175">
            <v>0.34000000000000014</v>
          </cell>
          <cell r="O175">
            <v>0.34000000000000014</v>
          </cell>
          <cell r="P175">
            <v>0.34000000000000014</v>
          </cell>
          <cell r="Q175">
            <v>0.34000000000000014</v>
          </cell>
          <cell r="R175">
            <v>0.34000000000000014</v>
          </cell>
          <cell r="S175">
            <v>0.34000000000000014</v>
          </cell>
        </row>
        <row r="176">
          <cell r="G176">
            <v>0.35000000000000014</v>
          </cell>
          <cell r="H176">
            <v>0.35000000000000014</v>
          </cell>
          <cell r="I176">
            <v>0.35000000000000014</v>
          </cell>
          <cell r="J176">
            <v>0.35000000000000014</v>
          </cell>
          <cell r="K176">
            <v>0.35000000000000014</v>
          </cell>
          <cell r="L176">
            <v>0.35000000000000014</v>
          </cell>
          <cell r="N176">
            <v>0.35000000000000014</v>
          </cell>
          <cell r="O176">
            <v>0.35000000000000014</v>
          </cell>
          <cell r="P176">
            <v>0.35000000000000014</v>
          </cell>
          <cell r="Q176">
            <v>0.35000000000000014</v>
          </cell>
          <cell r="R176">
            <v>0.35000000000000014</v>
          </cell>
          <cell r="S176">
            <v>0.35000000000000014</v>
          </cell>
        </row>
        <row r="177">
          <cell r="G177" t="str">
            <v/>
          </cell>
          <cell r="H177" t="str">
            <v/>
          </cell>
          <cell r="I177">
            <v>0.36000000000000015</v>
          </cell>
          <cell r="J177">
            <v>0.36000000000000015</v>
          </cell>
          <cell r="K177">
            <v>0.36000000000000015</v>
          </cell>
          <cell r="L177">
            <v>0.36000000000000015</v>
          </cell>
          <cell r="N177" t="str">
            <v/>
          </cell>
          <cell r="O177" t="str">
            <v/>
          </cell>
          <cell r="P177">
            <v>0.36000000000000015</v>
          </cell>
          <cell r="Q177">
            <v>0.36000000000000015</v>
          </cell>
          <cell r="R177">
            <v>0.36000000000000015</v>
          </cell>
          <cell r="S177">
            <v>0.36000000000000015</v>
          </cell>
        </row>
        <row r="178">
          <cell r="G178" t="str">
            <v/>
          </cell>
          <cell r="H178" t="str">
            <v/>
          </cell>
          <cell r="I178">
            <v>0.37000000000000016</v>
          </cell>
          <cell r="J178">
            <v>0.37000000000000016</v>
          </cell>
          <cell r="K178">
            <v>0.37000000000000016</v>
          </cell>
          <cell r="L178">
            <v>0.37000000000000016</v>
          </cell>
          <cell r="N178" t="str">
            <v/>
          </cell>
          <cell r="O178" t="str">
            <v/>
          </cell>
          <cell r="P178">
            <v>0.37000000000000016</v>
          </cell>
          <cell r="Q178">
            <v>0.37000000000000016</v>
          </cell>
          <cell r="R178">
            <v>0.37000000000000016</v>
          </cell>
          <cell r="S178">
            <v>0.37000000000000016</v>
          </cell>
        </row>
        <row r="179">
          <cell r="G179" t="str">
            <v/>
          </cell>
          <cell r="H179" t="str">
            <v/>
          </cell>
          <cell r="I179">
            <v>0.38000000000000017</v>
          </cell>
          <cell r="J179">
            <v>0.38000000000000017</v>
          </cell>
          <cell r="K179">
            <v>0.38000000000000017</v>
          </cell>
          <cell r="L179">
            <v>0.38000000000000017</v>
          </cell>
          <cell r="N179" t="str">
            <v/>
          </cell>
          <cell r="O179" t="str">
            <v/>
          </cell>
          <cell r="P179">
            <v>0.38000000000000017</v>
          </cell>
          <cell r="Q179">
            <v>0.38000000000000017</v>
          </cell>
          <cell r="R179">
            <v>0.38000000000000017</v>
          </cell>
          <cell r="S179">
            <v>0.38000000000000017</v>
          </cell>
        </row>
        <row r="180">
          <cell r="G180" t="str">
            <v/>
          </cell>
          <cell r="H180" t="str">
            <v/>
          </cell>
          <cell r="I180">
            <v>0.39000000000000018</v>
          </cell>
          <cell r="J180">
            <v>0.39000000000000018</v>
          </cell>
          <cell r="K180">
            <v>0.39000000000000018</v>
          </cell>
          <cell r="L180">
            <v>0.39000000000000018</v>
          </cell>
          <cell r="N180" t="str">
            <v/>
          </cell>
          <cell r="O180" t="str">
            <v/>
          </cell>
          <cell r="P180">
            <v>0.39000000000000018</v>
          </cell>
          <cell r="Q180">
            <v>0.39000000000000018</v>
          </cell>
          <cell r="R180">
            <v>0.39000000000000018</v>
          </cell>
          <cell r="S180">
            <v>0.39000000000000018</v>
          </cell>
        </row>
        <row r="181">
          <cell r="G181" t="str">
            <v/>
          </cell>
          <cell r="H181" t="str">
            <v/>
          </cell>
          <cell r="I181">
            <v>0.40000000000000019</v>
          </cell>
          <cell r="J181">
            <v>0.40000000000000019</v>
          </cell>
          <cell r="K181">
            <v>0.40000000000000019</v>
          </cell>
          <cell r="L181">
            <v>0.40000000000000019</v>
          </cell>
          <cell r="N181" t="str">
            <v/>
          </cell>
          <cell r="O181" t="str">
            <v/>
          </cell>
          <cell r="P181">
            <v>0.40000000000000019</v>
          </cell>
          <cell r="Q181">
            <v>0.40000000000000019</v>
          </cell>
          <cell r="R181">
            <v>0.40000000000000019</v>
          </cell>
          <cell r="S181">
            <v>0.40000000000000019</v>
          </cell>
        </row>
        <row r="182">
          <cell r="G182" t="str">
            <v/>
          </cell>
          <cell r="H182" t="str">
            <v/>
          </cell>
          <cell r="I182">
            <v>0.4100000000000002</v>
          </cell>
          <cell r="J182">
            <v>0.4100000000000002</v>
          </cell>
          <cell r="K182">
            <v>0.4100000000000002</v>
          </cell>
          <cell r="L182">
            <v>0.4100000000000002</v>
          </cell>
          <cell r="N182" t="str">
            <v/>
          </cell>
          <cell r="O182" t="str">
            <v/>
          </cell>
          <cell r="P182">
            <v>0.4100000000000002</v>
          </cell>
          <cell r="Q182">
            <v>0.4100000000000002</v>
          </cell>
          <cell r="R182">
            <v>0.4100000000000002</v>
          </cell>
          <cell r="S182">
            <v>0.4100000000000002</v>
          </cell>
        </row>
        <row r="183">
          <cell r="G183" t="str">
            <v/>
          </cell>
          <cell r="H183" t="str">
            <v/>
          </cell>
          <cell r="I183">
            <v>0.42000000000000021</v>
          </cell>
          <cell r="J183">
            <v>0.42000000000000021</v>
          </cell>
          <cell r="K183">
            <v>0.42000000000000021</v>
          </cell>
          <cell r="L183">
            <v>0.42000000000000021</v>
          </cell>
          <cell r="N183" t="str">
            <v/>
          </cell>
          <cell r="O183" t="str">
            <v/>
          </cell>
          <cell r="P183">
            <v>0.42000000000000021</v>
          </cell>
          <cell r="Q183">
            <v>0.42000000000000021</v>
          </cell>
          <cell r="R183">
            <v>0.42000000000000021</v>
          </cell>
          <cell r="S183">
            <v>0.42000000000000021</v>
          </cell>
        </row>
        <row r="184">
          <cell r="G184" t="str">
            <v/>
          </cell>
          <cell r="H184" t="str">
            <v/>
          </cell>
          <cell r="I184">
            <v>0.43000000000000022</v>
          </cell>
          <cell r="J184">
            <v>0.43000000000000022</v>
          </cell>
          <cell r="K184">
            <v>0.43000000000000022</v>
          </cell>
          <cell r="L184">
            <v>0.43000000000000022</v>
          </cell>
          <cell r="N184" t="str">
            <v/>
          </cell>
          <cell r="O184" t="str">
            <v/>
          </cell>
          <cell r="P184">
            <v>0.43000000000000022</v>
          </cell>
          <cell r="Q184">
            <v>0.43000000000000022</v>
          </cell>
          <cell r="R184">
            <v>0.43000000000000022</v>
          </cell>
          <cell r="S184">
            <v>0.43000000000000022</v>
          </cell>
        </row>
        <row r="185">
          <cell r="G185" t="str">
            <v/>
          </cell>
          <cell r="H185" t="str">
            <v/>
          </cell>
          <cell r="I185">
            <v>0.44000000000000022</v>
          </cell>
          <cell r="J185">
            <v>0.44000000000000022</v>
          </cell>
          <cell r="K185">
            <v>0.44000000000000022</v>
          </cell>
          <cell r="L185">
            <v>0.44000000000000022</v>
          </cell>
          <cell r="N185" t="str">
            <v/>
          </cell>
          <cell r="O185" t="str">
            <v/>
          </cell>
          <cell r="P185">
            <v>0.44000000000000022</v>
          </cell>
          <cell r="Q185">
            <v>0.44000000000000022</v>
          </cell>
          <cell r="R185">
            <v>0.44000000000000022</v>
          </cell>
          <cell r="S185">
            <v>0.44000000000000022</v>
          </cell>
        </row>
        <row r="186">
          <cell r="G186" t="str">
            <v/>
          </cell>
          <cell r="H186" t="str">
            <v/>
          </cell>
          <cell r="I186">
            <v>0.45000000000000023</v>
          </cell>
          <cell r="J186">
            <v>0.45000000000000023</v>
          </cell>
          <cell r="K186">
            <v>0.45000000000000023</v>
          </cell>
          <cell r="L186">
            <v>0.45000000000000023</v>
          </cell>
          <cell r="N186" t="str">
            <v/>
          </cell>
          <cell r="O186" t="str">
            <v/>
          </cell>
          <cell r="P186">
            <v>0.45000000000000023</v>
          </cell>
          <cell r="Q186">
            <v>0.45000000000000023</v>
          </cell>
          <cell r="R186">
            <v>0.45000000000000023</v>
          </cell>
          <cell r="S186">
            <v>0.45000000000000023</v>
          </cell>
        </row>
        <row r="187">
          <cell r="G187" t="str">
            <v/>
          </cell>
          <cell r="H187" t="str">
            <v/>
          </cell>
          <cell r="I187" t="str">
            <v/>
          </cell>
          <cell r="J187" t="str">
            <v/>
          </cell>
          <cell r="K187">
            <v>0.46000000000000024</v>
          </cell>
          <cell r="L187">
            <v>0.46000000000000024</v>
          </cell>
          <cell r="N187" t="str">
            <v/>
          </cell>
          <cell r="O187" t="str">
            <v/>
          </cell>
          <cell r="P187" t="str">
            <v/>
          </cell>
          <cell r="Q187" t="str">
            <v/>
          </cell>
          <cell r="R187">
            <v>0.46000000000000024</v>
          </cell>
          <cell r="S187">
            <v>0.46000000000000024</v>
          </cell>
        </row>
        <row r="188">
          <cell r="G188" t="str">
            <v/>
          </cell>
          <cell r="H188" t="str">
            <v/>
          </cell>
          <cell r="I188" t="str">
            <v/>
          </cell>
          <cell r="J188" t="str">
            <v/>
          </cell>
          <cell r="K188">
            <v>0.47000000000000025</v>
          </cell>
          <cell r="L188">
            <v>0.47000000000000025</v>
          </cell>
          <cell r="N188" t="str">
            <v/>
          </cell>
          <cell r="O188" t="str">
            <v/>
          </cell>
          <cell r="P188" t="str">
            <v/>
          </cell>
          <cell r="Q188" t="str">
            <v/>
          </cell>
          <cell r="R188">
            <v>0.47000000000000025</v>
          </cell>
          <cell r="S188">
            <v>0.47000000000000025</v>
          </cell>
        </row>
        <row r="189">
          <cell r="G189" t="str">
            <v/>
          </cell>
          <cell r="H189" t="str">
            <v/>
          </cell>
          <cell r="I189" t="str">
            <v/>
          </cell>
          <cell r="J189" t="str">
            <v/>
          </cell>
          <cell r="K189">
            <v>0.48000000000000026</v>
          </cell>
          <cell r="L189">
            <v>0.48000000000000026</v>
          </cell>
          <cell r="N189" t="str">
            <v/>
          </cell>
          <cell r="O189" t="str">
            <v/>
          </cell>
          <cell r="P189" t="str">
            <v/>
          </cell>
          <cell r="Q189" t="str">
            <v/>
          </cell>
          <cell r="R189">
            <v>0.48000000000000026</v>
          </cell>
          <cell r="S189">
            <v>0.48000000000000026</v>
          </cell>
        </row>
        <row r="190">
          <cell r="G190" t="str">
            <v/>
          </cell>
          <cell r="H190" t="str">
            <v/>
          </cell>
          <cell r="I190" t="str">
            <v/>
          </cell>
          <cell r="J190" t="str">
            <v/>
          </cell>
          <cell r="K190">
            <v>0.49000000000000027</v>
          </cell>
          <cell r="L190">
            <v>0.49000000000000027</v>
          </cell>
          <cell r="N190" t="str">
            <v/>
          </cell>
          <cell r="O190" t="str">
            <v/>
          </cell>
          <cell r="P190" t="str">
            <v/>
          </cell>
          <cell r="Q190" t="str">
            <v/>
          </cell>
          <cell r="R190">
            <v>0.49000000000000027</v>
          </cell>
          <cell r="S190">
            <v>0.49000000000000027</v>
          </cell>
        </row>
        <row r="191">
          <cell r="G191" t="str">
            <v/>
          </cell>
          <cell r="H191" t="str">
            <v/>
          </cell>
          <cell r="I191" t="str">
            <v/>
          </cell>
          <cell r="J191" t="str">
            <v/>
          </cell>
          <cell r="K191">
            <v>0.50000000000000022</v>
          </cell>
          <cell r="L191">
            <v>0.50000000000000022</v>
          </cell>
          <cell r="N191" t="str">
            <v/>
          </cell>
          <cell r="O191" t="str">
            <v/>
          </cell>
          <cell r="P191" t="str">
            <v/>
          </cell>
          <cell r="Q191" t="str">
            <v/>
          </cell>
          <cell r="R191">
            <v>0.50000000000000022</v>
          </cell>
          <cell r="S191">
            <v>0.50000000000000022</v>
          </cell>
        </row>
        <row r="192">
          <cell r="G192" t="str">
            <v/>
          </cell>
          <cell r="H192" t="str">
            <v/>
          </cell>
          <cell r="I192" t="str">
            <v/>
          </cell>
          <cell r="J192" t="str">
            <v/>
          </cell>
          <cell r="K192" t="str">
            <v/>
          </cell>
          <cell r="L192">
            <v>0.51000000000000023</v>
          </cell>
          <cell r="N192" t="str">
            <v/>
          </cell>
          <cell r="O192" t="str">
            <v/>
          </cell>
          <cell r="P192" t="str">
            <v/>
          </cell>
          <cell r="Q192" t="str">
            <v/>
          </cell>
          <cell r="R192" t="str">
            <v/>
          </cell>
          <cell r="S192">
            <v>0.51000000000000023</v>
          </cell>
        </row>
        <row r="193">
          <cell r="G193" t="str">
            <v/>
          </cell>
          <cell r="H193" t="str">
            <v/>
          </cell>
          <cell r="I193" t="str">
            <v/>
          </cell>
          <cell r="J193" t="str">
            <v/>
          </cell>
          <cell r="K193" t="str">
            <v/>
          </cell>
          <cell r="L193">
            <v>0.52000000000000024</v>
          </cell>
          <cell r="N193" t="str">
            <v/>
          </cell>
          <cell r="O193" t="str">
            <v/>
          </cell>
          <cell r="P193" t="str">
            <v/>
          </cell>
          <cell r="Q193" t="str">
            <v/>
          </cell>
          <cell r="R193" t="str">
            <v/>
          </cell>
          <cell r="S193">
            <v>0.52000000000000024</v>
          </cell>
        </row>
        <row r="194">
          <cell r="G194" t="str">
            <v/>
          </cell>
          <cell r="H194" t="str">
            <v/>
          </cell>
          <cell r="I194" t="str">
            <v/>
          </cell>
          <cell r="J194" t="str">
            <v/>
          </cell>
          <cell r="K194" t="str">
            <v/>
          </cell>
          <cell r="L194">
            <v>0.53000000000000025</v>
          </cell>
          <cell r="N194" t="str">
            <v/>
          </cell>
          <cell r="O194" t="str">
            <v/>
          </cell>
          <cell r="P194" t="str">
            <v/>
          </cell>
          <cell r="Q194" t="str">
            <v/>
          </cell>
          <cell r="R194" t="str">
            <v/>
          </cell>
          <cell r="S194">
            <v>0.53000000000000025</v>
          </cell>
        </row>
        <row r="195">
          <cell r="G195" t="str">
            <v/>
          </cell>
          <cell r="H195" t="str">
            <v/>
          </cell>
          <cell r="I195" t="str">
            <v/>
          </cell>
          <cell r="J195" t="str">
            <v/>
          </cell>
          <cell r="K195" t="str">
            <v/>
          </cell>
          <cell r="L195">
            <v>0.54000000000000026</v>
          </cell>
          <cell r="N195" t="str">
            <v/>
          </cell>
          <cell r="O195" t="str">
            <v/>
          </cell>
          <cell r="P195" t="str">
            <v/>
          </cell>
          <cell r="Q195" t="str">
            <v/>
          </cell>
          <cell r="R195" t="str">
            <v/>
          </cell>
          <cell r="S195">
            <v>0.54000000000000026</v>
          </cell>
        </row>
        <row r="196">
          <cell r="G196" t="str">
            <v/>
          </cell>
          <cell r="H196" t="str">
            <v/>
          </cell>
          <cell r="I196" t="str">
            <v/>
          </cell>
          <cell r="J196" t="str">
            <v/>
          </cell>
          <cell r="K196" t="str">
            <v/>
          </cell>
          <cell r="L196">
            <v>0.55000000000000027</v>
          </cell>
          <cell r="N196" t="str">
            <v/>
          </cell>
          <cell r="O196" t="str">
            <v/>
          </cell>
          <cell r="P196" t="str">
            <v/>
          </cell>
          <cell r="Q196" t="str">
            <v/>
          </cell>
          <cell r="R196" t="str">
            <v/>
          </cell>
          <cell r="S196">
            <v>0.55000000000000027</v>
          </cell>
        </row>
        <row r="197">
          <cell r="G197" t="str">
            <v/>
          </cell>
          <cell r="H197" t="str">
            <v/>
          </cell>
          <cell r="I197" t="str">
            <v/>
          </cell>
          <cell r="J197" t="str">
            <v/>
          </cell>
          <cell r="K197" t="str">
            <v/>
          </cell>
          <cell r="L197">
            <v>0.56000000000000028</v>
          </cell>
          <cell r="N197" t="str">
            <v/>
          </cell>
          <cell r="O197" t="str">
            <v/>
          </cell>
          <cell r="P197" t="str">
            <v/>
          </cell>
          <cell r="Q197" t="str">
            <v/>
          </cell>
          <cell r="R197" t="str">
            <v/>
          </cell>
          <cell r="S197">
            <v>0.56000000000000028</v>
          </cell>
        </row>
        <row r="198">
          <cell r="G198" t="str">
            <v/>
          </cell>
          <cell r="H198" t="str">
            <v/>
          </cell>
          <cell r="I198" t="str">
            <v/>
          </cell>
          <cell r="J198" t="str">
            <v/>
          </cell>
          <cell r="K198" t="str">
            <v/>
          </cell>
          <cell r="L198">
            <v>0.57000000000000028</v>
          </cell>
          <cell r="N198" t="str">
            <v/>
          </cell>
          <cell r="O198" t="str">
            <v/>
          </cell>
          <cell r="P198" t="str">
            <v/>
          </cell>
          <cell r="Q198" t="str">
            <v/>
          </cell>
          <cell r="R198" t="str">
            <v/>
          </cell>
          <cell r="S198">
            <v>0.57000000000000028</v>
          </cell>
        </row>
        <row r="199">
          <cell r="G199" t="str">
            <v/>
          </cell>
          <cell r="H199" t="str">
            <v/>
          </cell>
          <cell r="I199" t="str">
            <v/>
          </cell>
          <cell r="J199" t="str">
            <v/>
          </cell>
          <cell r="K199" t="str">
            <v/>
          </cell>
          <cell r="L199">
            <v>0.58000000000000029</v>
          </cell>
          <cell r="N199" t="str">
            <v/>
          </cell>
          <cell r="O199" t="str">
            <v/>
          </cell>
          <cell r="P199" t="str">
            <v/>
          </cell>
          <cell r="Q199" t="str">
            <v/>
          </cell>
          <cell r="R199" t="str">
            <v/>
          </cell>
          <cell r="S199">
            <v>0.58000000000000029</v>
          </cell>
        </row>
        <row r="200">
          <cell r="G200" t="str">
            <v/>
          </cell>
          <cell r="H200" t="str">
            <v/>
          </cell>
          <cell r="I200" t="str">
            <v/>
          </cell>
          <cell r="J200" t="str">
            <v/>
          </cell>
          <cell r="K200" t="str">
            <v/>
          </cell>
          <cell r="L200">
            <v>0.5900000000000003</v>
          </cell>
          <cell r="N200" t="str">
            <v/>
          </cell>
          <cell r="O200" t="str">
            <v/>
          </cell>
          <cell r="P200" t="str">
            <v/>
          </cell>
          <cell r="Q200" t="str">
            <v/>
          </cell>
          <cell r="R200" t="str">
            <v/>
          </cell>
          <cell r="S200">
            <v>0.5900000000000003</v>
          </cell>
        </row>
        <row r="201">
          <cell r="G201" t="str">
            <v/>
          </cell>
          <cell r="H201" t="str">
            <v/>
          </cell>
          <cell r="I201" t="str">
            <v/>
          </cell>
          <cell r="J201" t="str">
            <v/>
          </cell>
          <cell r="K201" t="str">
            <v/>
          </cell>
          <cell r="L201">
            <v>0.60000000000000031</v>
          </cell>
          <cell r="N201" t="str">
            <v/>
          </cell>
          <cell r="O201" t="str">
            <v/>
          </cell>
          <cell r="P201" t="str">
            <v/>
          </cell>
          <cell r="Q201" t="str">
            <v/>
          </cell>
          <cell r="R201" t="str">
            <v/>
          </cell>
          <cell r="S201">
            <v>0.60000000000000031</v>
          </cell>
        </row>
        <row r="202">
          <cell r="G202" t="str">
            <v/>
          </cell>
          <cell r="H202" t="str">
            <v/>
          </cell>
          <cell r="I202" t="str">
            <v/>
          </cell>
          <cell r="J202" t="str">
            <v/>
          </cell>
          <cell r="K202" t="str">
            <v/>
          </cell>
          <cell r="L202">
            <v>0.61000000000000032</v>
          </cell>
          <cell r="N202" t="str">
            <v/>
          </cell>
          <cell r="O202" t="str">
            <v/>
          </cell>
          <cell r="P202" t="str">
            <v/>
          </cell>
          <cell r="Q202" t="str">
            <v/>
          </cell>
          <cell r="R202" t="str">
            <v/>
          </cell>
          <cell r="S202">
            <v>0.61000000000000032</v>
          </cell>
        </row>
        <row r="203">
          <cell r="G203" t="str">
            <v/>
          </cell>
          <cell r="H203" t="str">
            <v/>
          </cell>
          <cell r="I203" t="str">
            <v/>
          </cell>
          <cell r="J203" t="str">
            <v/>
          </cell>
          <cell r="K203" t="str">
            <v/>
          </cell>
          <cell r="L203">
            <v>0.62000000000000033</v>
          </cell>
          <cell r="N203" t="str">
            <v/>
          </cell>
          <cell r="O203" t="str">
            <v/>
          </cell>
          <cell r="P203" t="str">
            <v/>
          </cell>
          <cell r="Q203" t="str">
            <v/>
          </cell>
          <cell r="R203" t="str">
            <v/>
          </cell>
          <cell r="S203">
            <v>0.62000000000000033</v>
          </cell>
        </row>
        <row r="204">
          <cell r="G204" t="str">
            <v/>
          </cell>
          <cell r="H204" t="str">
            <v/>
          </cell>
          <cell r="I204" t="str">
            <v/>
          </cell>
          <cell r="J204" t="str">
            <v/>
          </cell>
          <cell r="K204" t="str">
            <v/>
          </cell>
          <cell r="L204">
            <v>0.63000000000000034</v>
          </cell>
          <cell r="N204" t="str">
            <v/>
          </cell>
          <cell r="O204" t="str">
            <v/>
          </cell>
          <cell r="P204" t="str">
            <v/>
          </cell>
          <cell r="Q204" t="str">
            <v/>
          </cell>
          <cell r="R204" t="str">
            <v/>
          </cell>
          <cell r="S204">
            <v>0.63000000000000034</v>
          </cell>
        </row>
        <row r="205">
          <cell r="G205" t="str">
            <v/>
          </cell>
          <cell r="H205" t="str">
            <v/>
          </cell>
          <cell r="I205" t="str">
            <v/>
          </cell>
          <cell r="J205" t="str">
            <v/>
          </cell>
          <cell r="K205" t="str">
            <v/>
          </cell>
          <cell r="L205">
            <v>0.64000000000000035</v>
          </cell>
          <cell r="N205" t="str">
            <v/>
          </cell>
          <cell r="O205" t="str">
            <v/>
          </cell>
          <cell r="P205" t="str">
            <v/>
          </cell>
          <cell r="Q205" t="str">
            <v/>
          </cell>
          <cell r="R205" t="str">
            <v/>
          </cell>
          <cell r="S205">
            <v>0.64000000000000035</v>
          </cell>
        </row>
        <row r="206">
          <cell r="G206" t="str">
            <v/>
          </cell>
          <cell r="H206" t="str">
            <v/>
          </cell>
          <cell r="I206" t="str">
            <v/>
          </cell>
          <cell r="J206" t="str">
            <v/>
          </cell>
          <cell r="K206" t="str">
            <v/>
          </cell>
          <cell r="L206">
            <v>0.65000000000000036</v>
          </cell>
          <cell r="N206" t="str">
            <v/>
          </cell>
          <cell r="O206" t="str">
            <v/>
          </cell>
          <cell r="P206" t="str">
            <v/>
          </cell>
          <cell r="Q206" t="str">
            <v/>
          </cell>
          <cell r="R206" t="str">
            <v/>
          </cell>
          <cell r="S206">
            <v>0.65000000000000036</v>
          </cell>
        </row>
        <row r="207">
          <cell r="G207" t="str">
            <v/>
          </cell>
          <cell r="H207" t="str">
            <v/>
          </cell>
          <cell r="I207" t="str">
            <v/>
          </cell>
          <cell r="J207" t="str">
            <v/>
          </cell>
          <cell r="K207" t="str">
            <v/>
          </cell>
          <cell r="L207">
            <v>0.66000000000000036</v>
          </cell>
          <cell r="N207" t="str">
            <v/>
          </cell>
          <cell r="O207" t="str">
            <v/>
          </cell>
          <cell r="P207" t="str">
            <v/>
          </cell>
          <cell r="Q207" t="str">
            <v/>
          </cell>
          <cell r="R207" t="str">
            <v/>
          </cell>
          <cell r="S207">
            <v>0.66000000000000036</v>
          </cell>
        </row>
        <row r="208">
          <cell r="G208" t="str">
            <v/>
          </cell>
          <cell r="H208" t="str">
            <v/>
          </cell>
          <cell r="I208" t="str">
            <v/>
          </cell>
          <cell r="J208" t="str">
            <v/>
          </cell>
          <cell r="K208" t="str">
            <v/>
          </cell>
          <cell r="L208">
            <v>0.67000000000000037</v>
          </cell>
          <cell r="N208" t="str">
            <v/>
          </cell>
          <cell r="O208" t="str">
            <v/>
          </cell>
          <cell r="P208" t="str">
            <v/>
          </cell>
          <cell r="Q208" t="str">
            <v/>
          </cell>
          <cell r="R208" t="str">
            <v/>
          </cell>
          <cell r="S208">
            <v>0.67000000000000037</v>
          </cell>
        </row>
        <row r="209">
          <cell r="G209" t="str">
            <v/>
          </cell>
          <cell r="H209" t="str">
            <v/>
          </cell>
          <cell r="I209" t="str">
            <v/>
          </cell>
          <cell r="J209" t="str">
            <v/>
          </cell>
          <cell r="K209" t="str">
            <v/>
          </cell>
          <cell r="L209">
            <v>0.68000000000000038</v>
          </cell>
          <cell r="N209" t="str">
            <v/>
          </cell>
          <cell r="O209" t="str">
            <v/>
          </cell>
          <cell r="P209" t="str">
            <v/>
          </cell>
          <cell r="Q209" t="str">
            <v/>
          </cell>
          <cell r="R209" t="str">
            <v/>
          </cell>
          <cell r="S209">
            <v>0.68000000000000038</v>
          </cell>
        </row>
        <row r="210">
          <cell r="G210" t="str">
            <v/>
          </cell>
          <cell r="H210" t="str">
            <v/>
          </cell>
          <cell r="I210" t="str">
            <v/>
          </cell>
          <cell r="J210" t="str">
            <v/>
          </cell>
          <cell r="K210" t="str">
            <v/>
          </cell>
          <cell r="L210">
            <v>0.69000000000000039</v>
          </cell>
          <cell r="N210" t="str">
            <v/>
          </cell>
          <cell r="O210" t="str">
            <v/>
          </cell>
          <cell r="P210" t="str">
            <v/>
          </cell>
          <cell r="Q210" t="str">
            <v/>
          </cell>
          <cell r="R210" t="str">
            <v/>
          </cell>
          <cell r="S210">
            <v>0.69000000000000039</v>
          </cell>
        </row>
        <row r="211">
          <cell r="G211" t="str">
            <v/>
          </cell>
          <cell r="H211" t="str">
            <v/>
          </cell>
          <cell r="I211" t="str">
            <v/>
          </cell>
          <cell r="J211" t="str">
            <v/>
          </cell>
          <cell r="K211" t="str">
            <v/>
          </cell>
          <cell r="L211">
            <v>0.7000000000000004</v>
          </cell>
          <cell r="N211" t="str">
            <v/>
          </cell>
          <cell r="O211" t="str">
            <v/>
          </cell>
          <cell r="P211" t="str">
            <v/>
          </cell>
          <cell r="Q211" t="str">
            <v/>
          </cell>
          <cell r="R211" t="str">
            <v/>
          </cell>
          <cell r="S211">
            <v>0.7000000000000004</v>
          </cell>
        </row>
        <row r="212">
          <cell r="G212" t="str">
            <v/>
          </cell>
          <cell r="H212" t="str">
            <v/>
          </cell>
          <cell r="I212" t="str">
            <v/>
          </cell>
          <cell r="J212" t="str">
            <v/>
          </cell>
          <cell r="K212" t="str">
            <v/>
          </cell>
          <cell r="L212" t="str">
            <v/>
          </cell>
          <cell r="N212" t="str">
            <v/>
          </cell>
          <cell r="O212" t="str">
            <v/>
          </cell>
          <cell r="P212" t="str">
            <v/>
          </cell>
          <cell r="Q212" t="str">
            <v/>
          </cell>
          <cell r="R212" t="str">
            <v/>
          </cell>
          <cell r="S212" t="str">
            <v/>
          </cell>
        </row>
        <row r="213">
          <cell r="G213" t="str">
            <v/>
          </cell>
          <cell r="H213" t="str">
            <v/>
          </cell>
          <cell r="I213" t="str">
            <v/>
          </cell>
          <cell r="J213" t="str">
            <v/>
          </cell>
          <cell r="K213" t="str">
            <v/>
          </cell>
          <cell r="L213" t="str">
            <v/>
          </cell>
          <cell r="N213" t="str">
            <v/>
          </cell>
          <cell r="O213" t="str">
            <v/>
          </cell>
          <cell r="P213" t="str">
            <v/>
          </cell>
          <cell r="Q213" t="str">
            <v/>
          </cell>
          <cell r="R213" t="str">
            <v/>
          </cell>
          <cell r="S213" t="str">
            <v/>
          </cell>
        </row>
        <row r="214">
          <cell r="G214" t="str">
            <v/>
          </cell>
          <cell r="H214" t="str">
            <v/>
          </cell>
          <cell r="I214" t="str">
            <v/>
          </cell>
          <cell r="J214" t="str">
            <v/>
          </cell>
          <cell r="K214" t="str">
            <v/>
          </cell>
          <cell r="L214" t="str">
            <v/>
          </cell>
          <cell r="N214" t="str">
            <v/>
          </cell>
          <cell r="O214" t="str">
            <v/>
          </cell>
          <cell r="P214" t="str">
            <v/>
          </cell>
          <cell r="Q214" t="str">
            <v/>
          </cell>
          <cell r="R214" t="str">
            <v/>
          </cell>
          <cell r="S214" t="str">
            <v/>
          </cell>
        </row>
        <row r="215">
          <cell r="G215" t="str">
            <v/>
          </cell>
          <cell r="H215" t="str">
            <v/>
          </cell>
          <cell r="I215" t="str">
            <v/>
          </cell>
          <cell r="J215" t="str">
            <v/>
          </cell>
          <cell r="K215" t="str">
            <v/>
          </cell>
          <cell r="L215" t="str">
            <v/>
          </cell>
          <cell r="N215" t="str">
            <v/>
          </cell>
          <cell r="O215" t="str">
            <v/>
          </cell>
          <cell r="P215" t="str">
            <v/>
          </cell>
          <cell r="Q215" t="str">
            <v/>
          </cell>
          <cell r="R215" t="str">
            <v/>
          </cell>
          <cell r="S215" t="str">
            <v/>
          </cell>
        </row>
        <row r="216">
          <cell r="G216" t="str">
            <v/>
          </cell>
          <cell r="H216" t="str">
            <v/>
          </cell>
          <cell r="I216" t="str">
            <v/>
          </cell>
          <cell r="J216" t="str">
            <v/>
          </cell>
          <cell r="K216" t="str">
            <v/>
          </cell>
          <cell r="L216" t="str">
            <v/>
          </cell>
          <cell r="N216" t="str">
            <v/>
          </cell>
          <cell r="O216" t="str">
            <v/>
          </cell>
          <cell r="P216" t="str">
            <v/>
          </cell>
          <cell r="Q216" t="str">
            <v/>
          </cell>
          <cell r="R216" t="str">
            <v/>
          </cell>
          <cell r="S216" t="str">
            <v/>
          </cell>
        </row>
        <row r="217">
          <cell r="G217" t="str">
            <v/>
          </cell>
          <cell r="H217" t="str">
            <v/>
          </cell>
          <cell r="I217" t="str">
            <v/>
          </cell>
          <cell r="J217" t="str">
            <v/>
          </cell>
          <cell r="K217" t="str">
            <v/>
          </cell>
          <cell r="L217" t="str">
            <v/>
          </cell>
          <cell r="N217" t="str">
            <v/>
          </cell>
          <cell r="O217" t="str">
            <v/>
          </cell>
          <cell r="P217" t="str">
            <v/>
          </cell>
          <cell r="Q217" t="str">
            <v/>
          </cell>
          <cell r="R217" t="str">
            <v/>
          </cell>
          <cell r="S217" t="str">
            <v/>
          </cell>
        </row>
        <row r="218">
          <cell r="G218" t="str">
            <v/>
          </cell>
          <cell r="H218" t="str">
            <v/>
          </cell>
          <cell r="I218" t="str">
            <v/>
          </cell>
          <cell r="J218" t="str">
            <v/>
          </cell>
          <cell r="K218" t="str">
            <v/>
          </cell>
          <cell r="L218" t="str">
            <v/>
          </cell>
          <cell r="N218" t="str">
            <v/>
          </cell>
          <cell r="O218" t="str">
            <v/>
          </cell>
          <cell r="P218" t="str">
            <v/>
          </cell>
          <cell r="Q218" t="str">
            <v/>
          </cell>
          <cell r="R218" t="str">
            <v/>
          </cell>
          <cell r="S218" t="str">
            <v/>
          </cell>
        </row>
        <row r="219">
          <cell r="G219" t="str">
            <v/>
          </cell>
          <cell r="H219" t="str">
            <v/>
          </cell>
          <cell r="I219" t="str">
            <v/>
          </cell>
          <cell r="J219" t="str">
            <v/>
          </cell>
          <cell r="K219" t="str">
            <v/>
          </cell>
          <cell r="L219" t="str">
            <v/>
          </cell>
          <cell r="N219" t="str">
            <v/>
          </cell>
          <cell r="O219" t="str">
            <v/>
          </cell>
          <cell r="P219" t="str">
            <v/>
          </cell>
          <cell r="Q219" t="str">
            <v/>
          </cell>
          <cell r="R219" t="str">
            <v/>
          </cell>
          <cell r="S219" t="str">
            <v/>
          </cell>
        </row>
        <row r="220">
          <cell r="G220" t="str">
            <v/>
          </cell>
          <cell r="H220" t="str">
            <v/>
          </cell>
          <cell r="I220" t="str">
            <v/>
          </cell>
          <cell r="J220" t="str">
            <v/>
          </cell>
          <cell r="K220" t="str">
            <v/>
          </cell>
          <cell r="L220" t="str">
            <v/>
          </cell>
          <cell r="N220" t="str">
            <v/>
          </cell>
          <cell r="O220" t="str">
            <v/>
          </cell>
          <cell r="P220" t="str">
            <v/>
          </cell>
          <cell r="Q220" t="str">
            <v/>
          </cell>
          <cell r="R220" t="str">
            <v/>
          </cell>
          <cell r="S220" t="str">
            <v/>
          </cell>
        </row>
        <row r="221">
          <cell r="G221" t="str">
            <v/>
          </cell>
          <cell r="H221" t="str">
            <v/>
          </cell>
          <cell r="I221" t="str">
            <v/>
          </cell>
          <cell r="J221" t="str">
            <v/>
          </cell>
          <cell r="K221" t="str">
            <v/>
          </cell>
          <cell r="L221" t="str">
            <v/>
          </cell>
          <cell r="N221" t="str">
            <v/>
          </cell>
          <cell r="O221" t="str">
            <v/>
          </cell>
          <cell r="P221" t="str">
            <v/>
          </cell>
          <cell r="Q221" t="str">
            <v/>
          </cell>
          <cell r="R221" t="str">
            <v/>
          </cell>
          <cell r="S221" t="str">
            <v/>
          </cell>
        </row>
        <row r="222">
          <cell r="G222" t="str">
            <v/>
          </cell>
          <cell r="H222" t="str">
            <v/>
          </cell>
          <cell r="I222" t="str">
            <v/>
          </cell>
          <cell r="J222" t="str">
            <v/>
          </cell>
          <cell r="K222" t="str">
            <v/>
          </cell>
          <cell r="L222" t="str">
            <v/>
          </cell>
          <cell r="N222" t="str">
            <v/>
          </cell>
          <cell r="O222" t="str">
            <v/>
          </cell>
          <cell r="P222" t="str">
            <v/>
          </cell>
          <cell r="Q222" t="str">
            <v/>
          </cell>
          <cell r="R222" t="str">
            <v/>
          </cell>
          <cell r="S222" t="str">
            <v/>
          </cell>
        </row>
        <row r="223">
          <cell r="G223" t="str">
            <v/>
          </cell>
          <cell r="H223" t="str">
            <v/>
          </cell>
          <cell r="I223" t="str">
            <v/>
          </cell>
          <cell r="J223" t="str">
            <v/>
          </cell>
          <cell r="K223" t="str">
            <v/>
          </cell>
          <cell r="L223" t="str">
            <v/>
          </cell>
          <cell r="N223" t="str">
            <v/>
          </cell>
          <cell r="O223" t="str">
            <v/>
          </cell>
          <cell r="P223" t="str">
            <v/>
          </cell>
          <cell r="Q223" t="str">
            <v/>
          </cell>
          <cell r="R223" t="str">
            <v/>
          </cell>
          <cell r="S223" t="str">
            <v/>
          </cell>
        </row>
        <row r="224">
          <cell r="G224" t="str">
            <v/>
          </cell>
          <cell r="H224" t="str">
            <v/>
          </cell>
          <cell r="I224" t="str">
            <v/>
          </cell>
          <cell r="J224" t="str">
            <v/>
          </cell>
          <cell r="K224" t="str">
            <v/>
          </cell>
          <cell r="L224" t="str">
            <v/>
          </cell>
          <cell r="N224" t="str">
            <v/>
          </cell>
          <cell r="O224" t="str">
            <v/>
          </cell>
          <cell r="P224" t="str">
            <v/>
          </cell>
          <cell r="Q224" t="str">
            <v/>
          </cell>
          <cell r="R224" t="str">
            <v/>
          </cell>
          <cell r="S224" t="str">
            <v/>
          </cell>
        </row>
        <row r="225">
          <cell r="G225" t="str">
            <v/>
          </cell>
          <cell r="H225" t="str">
            <v/>
          </cell>
          <cell r="I225" t="str">
            <v/>
          </cell>
          <cell r="J225" t="str">
            <v/>
          </cell>
          <cell r="K225" t="str">
            <v/>
          </cell>
          <cell r="L225" t="str">
            <v/>
          </cell>
          <cell r="N225" t="str">
            <v/>
          </cell>
          <cell r="O225" t="str">
            <v/>
          </cell>
          <cell r="P225" t="str">
            <v/>
          </cell>
          <cell r="Q225" t="str">
            <v/>
          </cell>
          <cell r="R225" t="str">
            <v/>
          </cell>
          <cell r="S225" t="str">
            <v/>
          </cell>
        </row>
        <row r="226">
          <cell r="G226" t="str">
            <v/>
          </cell>
          <cell r="H226" t="str">
            <v/>
          </cell>
          <cell r="I226" t="str">
            <v/>
          </cell>
          <cell r="J226" t="str">
            <v/>
          </cell>
          <cell r="K226" t="str">
            <v/>
          </cell>
          <cell r="L226" t="str">
            <v/>
          </cell>
          <cell r="N226" t="str">
            <v/>
          </cell>
          <cell r="O226" t="str">
            <v/>
          </cell>
          <cell r="P226" t="str">
            <v/>
          </cell>
          <cell r="Q226" t="str">
            <v/>
          </cell>
          <cell r="R226" t="str">
            <v/>
          </cell>
          <cell r="S226" t="str">
            <v/>
          </cell>
        </row>
        <row r="227">
          <cell r="G227" t="str">
            <v/>
          </cell>
          <cell r="H227" t="str">
            <v/>
          </cell>
          <cell r="I227" t="str">
            <v/>
          </cell>
          <cell r="J227" t="str">
            <v/>
          </cell>
          <cell r="K227" t="str">
            <v/>
          </cell>
          <cell r="L227" t="str">
            <v/>
          </cell>
          <cell r="N227" t="str">
            <v/>
          </cell>
          <cell r="O227" t="str">
            <v/>
          </cell>
          <cell r="P227" t="str">
            <v/>
          </cell>
          <cell r="Q227" t="str">
            <v/>
          </cell>
          <cell r="R227" t="str">
            <v/>
          </cell>
          <cell r="S227" t="str">
            <v/>
          </cell>
        </row>
        <row r="228">
          <cell r="G228" t="str">
            <v/>
          </cell>
          <cell r="H228" t="str">
            <v/>
          </cell>
          <cell r="I228" t="str">
            <v/>
          </cell>
          <cell r="J228" t="str">
            <v/>
          </cell>
          <cell r="K228" t="str">
            <v/>
          </cell>
          <cell r="L228" t="str">
            <v/>
          </cell>
          <cell r="N228" t="str">
            <v/>
          </cell>
          <cell r="O228" t="str">
            <v/>
          </cell>
          <cell r="P228" t="str">
            <v/>
          </cell>
          <cell r="Q228" t="str">
            <v/>
          </cell>
          <cell r="R228" t="str">
            <v/>
          </cell>
          <cell r="S228" t="str">
            <v/>
          </cell>
        </row>
        <row r="229">
          <cell r="G229" t="str">
            <v/>
          </cell>
          <cell r="H229" t="str">
            <v/>
          </cell>
          <cell r="I229" t="str">
            <v/>
          </cell>
          <cell r="J229" t="str">
            <v/>
          </cell>
          <cell r="K229" t="str">
            <v/>
          </cell>
          <cell r="L229" t="str">
            <v/>
          </cell>
          <cell r="N229" t="str">
            <v/>
          </cell>
          <cell r="O229" t="str">
            <v/>
          </cell>
          <cell r="P229" t="str">
            <v/>
          </cell>
          <cell r="Q229" t="str">
            <v/>
          </cell>
          <cell r="R229" t="str">
            <v/>
          </cell>
          <cell r="S229" t="str">
            <v/>
          </cell>
        </row>
        <row r="230">
          <cell r="G230" t="str">
            <v/>
          </cell>
          <cell r="H230" t="str">
            <v/>
          </cell>
          <cell r="I230" t="str">
            <v/>
          </cell>
          <cell r="J230" t="str">
            <v/>
          </cell>
          <cell r="K230" t="str">
            <v/>
          </cell>
          <cell r="L230" t="str">
            <v/>
          </cell>
          <cell r="N230" t="str">
            <v/>
          </cell>
          <cell r="O230" t="str">
            <v/>
          </cell>
          <cell r="P230" t="str">
            <v/>
          </cell>
          <cell r="Q230" t="str">
            <v/>
          </cell>
          <cell r="R230" t="str">
            <v/>
          </cell>
          <cell r="S230" t="str">
            <v/>
          </cell>
        </row>
        <row r="231">
          <cell r="G231" t="str">
            <v/>
          </cell>
          <cell r="H231" t="str">
            <v/>
          </cell>
          <cell r="I231" t="str">
            <v/>
          </cell>
          <cell r="J231" t="str">
            <v/>
          </cell>
          <cell r="K231" t="str">
            <v/>
          </cell>
          <cell r="L231" t="str">
            <v/>
          </cell>
          <cell r="N231" t="str">
            <v/>
          </cell>
          <cell r="O231" t="str">
            <v/>
          </cell>
          <cell r="P231" t="str">
            <v/>
          </cell>
          <cell r="Q231" t="str">
            <v/>
          </cell>
          <cell r="R231" t="str">
            <v/>
          </cell>
          <cell r="S231" t="str">
            <v/>
          </cell>
        </row>
        <row r="232">
          <cell r="G232" t="str">
            <v/>
          </cell>
          <cell r="H232" t="str">
            <v/>
          </cell>
          <cell r="I232" t="str">
            <v/>
          </cell>
          <cell r="J232" t="str">
            <v/>
          </cell>
          <cell r="K232" t="str">
            <v/>
          </cell>
          <cell r="L232" t="str">
            <v/>
          </cell>
          <cell r="N232" t="str">
            <v/>
          </cell>
          <cell r="O232" t="str">
            <v/>
          </cell>
          <cell r="P232" t="str">
            <v/>
          </cell>
          <cell r="Q232" t="str">
            <v/>
          </cell>
          <cell r="R232" t="str">
            <v/>
          </cell>
          <cell r="S232" t="str">
            <v/>
          </cell>
        </row>
        <row r="233">
          <cell r="G233" t="str">
            <v/>
          </cell>
          <cell r="H233" t="str">
            <v/>
          </cell>
          <cell r="I233" t="str">
            <v/>
          </cell>
          <cell r="J233" t="str">
            <v/>
          </cell>
          <cell r="K233" t="str">
            <v/>
          </cell>
          <cell r="L233" t="str">
            <v/>
          </cell>
          <cell r="N233" t="str">
            <v/>
          </cell>
          <cell r="O233" t="str">
            <v/>
          </cell>
          <cell r="P233" t="str">
            <v/>
          </cell>
          <cell r="Q233" t="str">
            <v/>
          </cell>
          <cell r="R233" t="str">
            <v/>
          </cell>
          <cell r="S233" t="str">
            <v/>
          </cell>
        </row>
        <row r="234">
          <cell r="G234" t="str">
            <v/>
          </cell>
          <cell r="H234" t="str">
            <v/>
          </cell>
          <cell r="I234" t="str">
            <v/>
          </cell>
          <cell r="J234" t="str">
            <v/>
          </cell>
          <cell r="K234" t="str">
            <v/>
          </cell>
          <cell r="L234" t="str">
            <v/>
          </cell>
          <cell r="N234" t="str">
            <v/>
          </cell>
          <cell r="O234" t="str">
            <v/>
          </cell>
          <cell r="P234" t="str">
            <v/>
          </cell>
          <cell r="Q234" t="str">
            <v/>
          </cell>
          <cell r="R234" t="str">
            <v/>
          </cell>
          <cell r="S234" t="str">
            <v/>
          </cell>
        </row>
        <row r="235">
          <cell r="G235" t="str">
            <v/>
          </cell>
          <cell r="H235" t="str">
            <v/>
          </cell>
          <cell r="I235" t="str">
            <v/>
          </cell>
          <cell r="J235" t="str">
            <v/>
          </cell>
          <cell r="K235" t="str">
            <v/>
          </cell>
          <cell r="L235" t="str">
            <v/>
          </cell>
          <cell r="N235" t="str">
            <v/>
          </cell>
          <cell r="O235" t="str">
            <v/>
          </cell>
          <cell r="P235" t="str">
            <v/>
          </cell>
          <cell r="Q235" t="str">
            <v/>
          </cell>
          <cell r="R235" t="str">
            <v/>
          </cell>
          <cell r="S235" t="str">
            <v/>
          </cell>
        </row>
        <row r="236">
          <cell r="G236" t="str">
            <v/>
          </cell>
          <cell r="H236" t="str">
            <v/>
          </cell>
          <cell r="I236" t="str">
            <v/>
          </cell>
          <cell r="J236" t="str">
            <v/>
          </cell>
          <cell r="K236" t="str">
            <v/>
          </cell>
          <cell r="L236" t="str">
            <v/>
          </cell>
          <cell r="N236" t="str">
            <v/>
          </cell>
          <cell r="O236" t="str">
            <v/>
          </cell>
          <cell r="P236" t="str">
            <v/>
          </cell>
          <cell r="Q236" t="str">
            <v/>
          </cell>
          <cell r="R236" t="str">
            <v/>
          </cell>
          <cell r="S236" t="str">
            <v/>
          </cell>
        </row>
        <row r="237">
          <cell r="G237" t="str">
            <v/>
          </cell>
          <cell r="H237" t="str">
            <v/>
          </cell>
          <cell r="I237" t="str">
            <v/>
          </cell>
          <cell r="J237" t="str">
            <v/>
          </cell>
          <cell r="K237" t="str">
            <v/>
          </cell>
          <cell r="L237" t="str">
            <v/>
          </cell>
          <cell r="N237" t="str">
            <v/>
          </cell>
          <cell r="O237" t="str">
            <v/>
          </cell>
          <cell r="P237" t="str">
            <v/>
          </cell>
          <cell r="Q237" t="str">
            <v/>
          </cell>
          <cell r="R237" t="str">
            <v/>
          </cell>
          <cell r="S237" t="str">
            <v/>
          </cell>
        </row>
        <row r="238">
          <cell r="G238" t="str">
            <v/>
          </cell>
          <cell r="H238" t="str">
            <v/>
          </cell>
          <cell r="I238" t="str">
            <v/>
          </cell>
          <cell r="J238" t="str">
            <v/>
          </cell>
          <cell r="K238" t="str">
            <v/>
          </cell>
          <cell r="L238" t="str">
            <v/>
          </cell>
          <cell r="N238" t="str">
            <v/>
          </cell>
          <cell r="O238" t="str">
            <v/>
          </cell>
          <cell r="P238" t="str">
            <v/>
          </cell>
          <cell r="Q238" t="str">
            <v/>
          </cell>
          <cell r="R238" t="str">
            <v/>
          </cell>
          <cell r="S238" t="str">
            <v/>
          </cell>
        </row>
        <row r="239">
          <cell r="G239" t="str">
            <v/>
          </cell>
          <cell r="H239" t="str">
            <v/>
          </cell>
          <cell r="I239" t="str">
            <v/>
          </cell>
          <cell r="J239" t="str">
            <v/>
          </cell>
          <cell r="K239" t="str">
            <v/>
          </cell>
          <cell r="L239" t="str">
            <v/>
          </cell>
          <cell r="N239" t="str">
            <v/>
          </cell>
          <cell r="O239" t="str">
            <v/>
          </cell>
          <cell r="P239" t="str">
            <v/>
          </cell>
          <cell r="Q239" t="str">
            <v/>
          </cell>
          <cell r="R239" t="str">
            <v/>
          </cell>
          <cell r="S239" t="str">
            <v/>
          </cell>
        </row>
        <row r="240">
          <cell r="G240" t="str">
            <v/>
          </cell>
          <cell r="H240" t="str">
            <v/>
          </cell>
          <cell r="I240" t="str">
            <v/>
          </cell>
          <cell r="J240" t="str">
            <v/>
          </cell>
          <cell r="K240" t="str">
            <v/>
          </cell>
          <cell r="L240" t="str">
            <v/>
          </cell>
          <cell r="N240" t="str">
            <v/>
          </cell>
          <cell r="O240" t="str">
            <v/>
          </cell>
          <cell r="P240" t="str">
            <v/>
          </cell>
          <cell r="Q240" t="str">
            <v/>
          </cell>
          <cell r="R240" t="str">
            <v/>
          </cell>
          <cell r="S240" t="str">
            <v/>
          </cell>
        </row>
        <row r="241">
          <cell r="G241" t="str">
            <v/>
          </cell>
          <cell r="H241" t="str">
            <v/>
          </cell>
          <cell r="I241" t="str">
            <v/>
          </cell>
          <cell r="J241" t="str">
            <v/>
          </cell>
          <cell r="K241" t="str">
            <v/>
          </cell>
          <cell r="L241" t="str">
            <v/>
          </cell>
          <cell r="N241" t="str">
            <v/>
          </cell>
          <cell r="O241" t="str">
            <v/>
          </cell>
          <cell r="P241" t="str">
            <v/>
          </cell>
          <cell r="Q241" t="str">
            <v/>
          </cell>
          <cell r="R241" t="str">
            <v/>
          </cell>
          <cell r="S241" t="str">
            <v/>
          </cell>
        </row>
      </sheetData>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Summary - Detail"/>
      <sheetName val="Summary"/>
      <sheetName val="Functions"/>
      <sheetName val="Comparisons"/>
      <sheetName val="DC Savings - O&amp;M and RR"/>
      <sheetName val="Data Center - Savings"/>
      <sheetName val="DC CTA - O&amp;M and RR"/>
      <sheetName val="Data Center - CTA"/>
      <sheetName val="Data Center - Backup"/>
      <sheetName val="Distributed - O&amp;M and RR"/>
      <sheetName val="Distributed - Savings"/>
      <sheetName val="Distributed - Backup"/>
      <sheetName val="Distributed - Inventory"/>
      <sheetName val="Wkstn Savings - O&amp;M &amp; RR"/>
      <sheetName val="Wkstn - CTA"/>
      <sheetName val="Wkstn - Savings"/>
      <sheetName val="Wkstn - Avg Cost"/>
      <sheetName val="Apps Savings - O&amp;M &amp; RR"/>
      <sheetName val="Apps CTA - O&amp;M &amp; RR"/>
      <sheetName val="Applications - Savings and CTA"/>
      <sheetName val="Applications - Assumptions"/>
      <sheetName val="Project Savings - O&amp;M &amp; RR"/>
      <sheetName val="Projects - CTA &amp; RR"/>
      <sheetName val="Projects - CTA"/>
      <sheetName val="Projects - Savings"/>
      <sheetName val="Telcom Savings - O&amp;M &amp; RR"/>
      <sheetName val="Telcom Costs to Achieve"/>
      <sheetName val="Telecom Savings"/>
      <sheetName val="Telecom Back-Up"/>
      <sheetName val="Assumptions - 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6">
          <cell r="B6" t="str">
            <v>Deer</v>
          </cell>
        </row>
        <row r="7">
          <cell r="B7" t="str">
            <v>Fox</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sak"/>
      <sheetName val="__FDSCACHE__"/>
      <sheetName val="WACC"/>
      <sheetName val="PV Graph Data"/>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I_Network_CostperMtr_District"/>
      <sheetName val="cost-recap"/>
      <sheetName val="AMI_Opt1-3yrplus_20yr"/>
      <sheetName val="IT_AMI_Lawton_20yr"/>
      <sheetName val="IT_AMI_McAlester_20yr"/>
      <sheetName val="IT_AMI_Tulsa_20yr"/>
      <sheetName val="IT_AMI_Full_20yr"/>
      <sheetName val="AMI_Opt2-2yrplus_20yr"/>
      <sheetName val="Opt1-3yrplus-detail"/>
      <sheetName val="AMI_Lawton_detail"/>
      <sheetName val="AMI_Lawton_detail_swt"/>
      <sheetName val="AMI_Lawton_detail_notswt"/>
      <sheetName val="Opt2-2yrplus-detail"/>
      <sheetName val="AMI_McAlester_detail"/>
      <sheetName val="AMI_McAlester_detail_swt"/>
      <sheetName val="AMI_McAlester_detail_notswt"/>
      <sheetName val="AMI_Tulsa_detail"/>
      <sheetName val="AMI_Tulsa_detail_swt"/>
      <sheetName val="AMI_Tulsa_detail_notswt"/>
      <sheetName val="AMI_PSO_detail"/>
      <sheetName val="AMI_PSO_detail_swt"/>
      <sheetName val="AMI_PSO_detail_notswt"/>
      <sheetName val="deploy-details"/>
      <sheetName val="AMI_net-ftes-by-type-yr"/>
      <sheetName val="AMInet-ftes-by-type-yr"/>
      <sheetName val="AMI_Deploy_City-AD_Mtrs"/>
      <sheetName val="DA_LG"/>
      <sheetName val="VVC_LG"/>
      <sheetName val="DA-VVCnet-ftes-by-type-yr"/>
      <sheetName val="combined-ftes-by-type-yr"/>
      <sheetName val="DA_Lawton_detail"/>
      <sheetName val="DA_PSO_detail"/>
      <sheetName val="DA-Scheme-Plans"/>
      <sheetName val="Network-Gear"/>
    </sheetNames>
    <sheetDataSet>
      <sheetData sheetId="0" refreshError="1"/>
      <sheetData sheetId="1">
        <row r="1">
          <cell r="A1" t="str">
            <v xml:space="preserve">DRAFT ---- NO Loadings </v>
          </cell>
          <cell r="B1" t="str">
            <v>Landis+Gyr - RF Mesh</v>
          </cell>
        </row>
        <row r="2">
          <cell r="A2" t="str">
            <v>Pricing/Costing Options &gt;&gt;&gt;</v>
          </cell>
          <cell r="B2" t="str">
            <v>$(000)</v>
          </cell>
        </row>
        <row r="3">
          <cell r="A3" t="str">
            <v>Capital - deployment</v>
          </cell>
          <cell r="B3">
            <v>308</v>
          </cell>
        </row>
        <row r="4">
          <cell r="A4" t="str">
            <v>DA</v>
          </cell>
          <cell r="B4">
            <v>0</v>
          </cell>
        </row>
        <row r="5">
          <cell r="A5" t="str">
            <v>Hardware</v>
          </cell>
          <cell r="B5" t="e">
            <v>#REF!</v>
          </cell>
        </row>
        <row r="6">
          <cell r="A6" t="str">
            <v>Software</v>
          </cell>
          <cell r="B6" t="e">
            <v>#REF!</v>
          </cell>
        </row>
        <row r="7">
          <cell r="A7" t="str">
            <v>Integration</v>
          </cell>
          <cell r="B7" t="e">
            <v>#REF!</v>
          </cell>
        </row>
        <row r="8">
          <cell r="A8" t="str">
            <v>Installation</v>
          </cell>
          <cell r="B8" t="e">
            <v>#REF!</v>
          </cell>
        </row>
        <row r="9">
          <cell r="A9" t="str">
            <v>Training</v>
          </cell>
          <cell r="B9" t="e">
            <v>#REF!</v>
          </cell>
        </row>
        <row r="10">
          <cell r="A10" t="str">
            <v>Network</v>
          </cell>
          <cell r="B10">
            <v>308</v>
          </cell>
        </row>
        <row r="11">
          <cell r="A11" t="str">
            <v>Design/Engineering</v>
          </cell>
          <cell r="B11">
            <v>0</v>
          </cell>
        </row>
        <row r="12">
          <cell r="A12" t="str">
            <v>Equipment</v>
          </cell>
          <cell r="B12">
            <v>251</v>
          </cell>
        </row>
        <row r="13">
          <cell r="A13" t="str">
            <v>Installation</v>
          </cell>
          <cell r="B13">
            <v>56</v>
          </cell>
        </row>
        <row r="14">
          <cell r="A14" t="str">
            <v>Training</v>
          </cell>
          <cell r="B14">
            <v>2</v>
          </cell>
        </row>
        <row r="15">
          <cell r="A15" t="str">
            <v>O&amp;M - recurring</v>
          </cell>
          <cell r="B15">
            <v>25</v>
          </cell>
        </row>
        <row r="16">
          <cell r="A16" t="str">
            <v>DA</v>
          </cell>
          <cell r="B16">
            <v>0</v>
          </cell>
        </row>
        <row r="17">
          <cell r="A17" t="str">
            <v>hardware lease</v>
          </cell>
          <cell r="B17">
            <v>0</v>
          </cell>
        </row>
        <row r="18">
          <cell r="A18" t="str">
            <v>Sys Support - AEP labor</v>
          </cell>
          <cell r="B18">
            <v>0</v>
          </cell>
        </row>
        <row r="19">
          <cell r="A19" t="str">
            <v>Sys Support - vendor</v>
          </cell>
          <cell r="B19">
            <v>0</v>
          </cell>
        </row>
        <row r="20">
          <cell r="A20" t="str">
            <v>software maint - vendor</v>
          </cell>
          <cell r="B20">
            <v>0</v>
          </cell>
        </row>
        <row r="21">
          <cell r="A21" t="str">
            <v>Sys Monitoring/Admin - AEP</v>
          </cell>
          <cell r="B21">
            <v>0</v>
          </cell>
        </row>
        <row r="22">
          <cell r="A22" t="str">
            <v>brk/fix equipment</v>
          </cell>
          <cell r="B22">
            <v>0</v>
          </cell>
        </row>
        <row r="23">
          <cell r="A23" t="str">
            <v>brk/fix labor</v>
          </cell>
          <cell r="B23">
            <v>0</v>
          </cell>
        </row>
        <row r="24">
          <cell r="A24" t="str">
            <v>security cert fees</v>
          </cell>
          <cell r="B24">
            <v>0</v>
          </cell>
        </row>
        <row r="25">
          <cell r="A25" t="str">
            <v>Network</v>
          </cell>
          <cell r="B25">
            <v>25</v>
          </cell>
        </row>
        <row r="26">
          <cell r="A26" t="str">
            <v>Field Network brk/fix - labor</v>
          </cell>
          <cell r="B26">
            <v>0</v>
          </cell>
        </row>
        <row r="27">
          <cell r="A27" t="str">
            <v>Backhaul brk/fix - equipt</v>
          </cell>
          <cell r="B27">
            <v>0</v>
          </cell>
        </row>
        <row r="28">
          <cell r="A28" t="str">
            <v>Backhaul brk/fix - labor</v>
          </cell>
          <cell r="B28">
            <v>0</v>
          </cell>
        </row>
        <row r="29">
          <cell r="A29" t="str">
            <v>Backhaul data comm fees - cellular</v>
          </cell>
          <cell r="B29">
            <v>0</v>
          </cell>
        </row>
        <row r="30">
          <cell r="A30" t="str">
            <v>Backhaul data comm fees - wired T1</v>
          </cell>
          <cell r="B30">
            <v>22</v>
          </cell>
        </row>
        <row r="31">
          <cell r="A31" t="str">
            <v>extnd warranty - router/relays/radios</v>
          </cell>
          <cell r="B31">
            <v>3</v>
          </cell>
        </row>
        <row r="32">
          <cell r="A32" t="str">
            <v>extnd warranty - aggegation points</v>
          </cell>
          <cell r="B32">
            <v>0</v>
          </cell>
        </row>
        <row r="33">
          <cell r="A33" t="str">
            <v>Field Network use fees + spectrum</v>
          </cell>
          <cell r="B33">
            <v>0</v>
          </cell>
        </row>
        <row r="34">
          <cell r="A34" t="str">
            <v>tower lease &amp; power</v>
          </cell>
          <cell r="B34">
            <v>0</v>
          </cell>
        </row>
        <row r="35">
          <cell r="A35" t="str">
            <v>security cert fees</v>
          </cell>
          <cell r="B35">
            <v>0</v>
          </cell>
        </row>
        <row r="36">
          <cell r="A36" t="str">
            <v>joint use pole fees</v>
          </cell>
          <cell r="B36">
            <v>0</v>
          </cell>
        </row>
        <row r="37">
          <cell r="A37" t="str">
            <v>field config/test equip fees</v>
          </cell>
          <cell r="B37">
            <v>0</v>
          </cell>
        </row>
        <row r="38">
          <cell r="A38" t="str">
            <v>batt replcmt (mat/lab) 5th yr</v>
          </cell>
          <cell r="B38">
            <v>0</v>
          </cell>
        </row>
        <row r="41">
          <cell r="A41" t="str">
            <v>PV of Costs</v>
          </cell>
        </row>
        <row r="42">
          <cell r="A42" t="str">
            <v>5 year</v>
          </cell>
          <cell r="B42">
            <v>369</v>
          </cell>
        </row>
        <row r="43">
          <cell r="A43" t="str">
            <v>5 year - DA</v>
          </cell>
          <cell r="B43">
            <v>0</v>
          </cell>
        </row>
        <row r="44">
          <cell r="A44" t="str">
            <v>5 year - Network</v>
          </cell>
          <cell r="B44">
            <v>369</v>
          </cell>
        </row>
        <row r="45">
          <cell r="A45" t="str">
            <v>10 year</v>
          </cell>
          <cell r="B45">
            <v>448</v>
          </cell>
        </row>
        <row r="46">
          <cell r="A46" t="str">
            <v>10 year - DA</v>
          </cell>
          <cell r="B46">
            <v>0</v>
          </cell>
        </row>
        <row r="47">
          <cell r="A47" t="str">
            <v>10 year - Network</v>
          </cell>
          <cell r="B47">
            <v>448</v>
          </cell>
        </row>
        <row r="48">
          <cell r="A48" t="str">
            <v>15 year</v>
          </cell>
          <cell r="B48">
            <v>512</v>
          </cell>
        </row>
        <row r="49">
          <cell r="A49" t="str">
            <v>15 year - DA</v>
          </cell>
          <cell r="B49">
            <v>0</v>
          </cell>
        </row>
        <row r="50">
          <cell r="A50" t="str">
            <v>15 year - Network</v>
          </cell>
          <cell r="B50">
            <v>512</v>
          </cell>
        </row>
        <row r="51">
          <cell r="A51" t="str">
            <v xml:space="preserve">DRAFT ---- WITH Loadings </v>
          </cell>
          <cell r="B51" t="str">
            <v>Landis+Gyr - RF Mesh</v>
          </cell>
        </row>
        <row r="52">
          <cell r="A52" t="str">
            <v>Pricing/Costing Options &gt;&gt;&gt;</v>
          </cell>
          <cell r="B52" t="str">
            <v>$(000)</v>
          </cell>
        </row>
        <row r="53">
          <cell r="A53" t="str">
            <v>Capital - deployment</v>
          </cell>
          <cell r="B53">
            <v>455</v>
          </cell>
        </row>
        <row r="54">
          <cell r="A54" t="str">
            <v>DA</v>
          </cell>
          <cell r="B54">
            <v>0</v>
          </cell>
        </row>
        <row r="55">
          <cell r="A55" t="str">
            <v>Hardware</v>
          </cell>
          <cell r="B55" t="e">
            <v>#REF!</v>
          </cell>
        </row>
        <row r="56">
          <cell r="A56" t="str">
            <v>Software</v>
          </cell>
          <cell r="B56" t="e">
            <v>#REF!</v>
          </cell>
        </row>
        <row r="57">
          <cell r="A57" t="str">
            <v>Integration</v>
          </cell>
          <cell r="B57" t="e">
            <v>#REF!</v>
          </cell>
        </row>
        <row r="58">
          <cell r="A58" t="str">
            <v>Installation</v>
          </cell>
          <cell r="B58" t="e">
            <v>#REF!</v>
          </cell>
        </row>
        <row r="59">
          <cell r="A59" t="str">
            <v>Training</v>
          </cell>
          <cell r="B59" t="e">
            <v>#REF!</v>
          </cell>
        </row>
        <row r="60">
          <cell r="A60" t="str">
            <v>Network</v>
          </cell>
          <cell r="B60">
            <v>455</v>
          </cell>
        </row>
        <row r="61">
          <cell r="A61" t="str">
            <v>Design/Engineering</v>
          </cell>
          <cell r="B61">
            <v>0</v>
          </cell>
        </row>
        <row r="62">
          <cell r="A62" t="str">
            <v>Equipment</v>
          </cell>
          <cell r="B62">
            <v>334</v>
          </cell>
        </row>
        <row r="63">
          <cell r="A63" t="str">
            <v>Installation</v>
          </cell>
          <cell r="B63">
            <v>117</v>
          </cell>
        </row>
        <row r="64">
          <cell r="A64" t="str">
            <v>Training</v>
          </cell>
          <cell r="B64">
            <v>4</v>
          </cell>
        </row>
        <row r="65">
          <cell r="A65" t="str">
            <v>O&amp;M - recurring</v>
          </cell>
          <cell r="B65">
            <v>41</v>
          </cell>
        </row>
        <row r="66">
          <cell r="A66" t="str">
            <v>DA</v>
          </cell>
          <cell r="B66">
            <v>0</v>
          </cell>
        </row>
        <row r="67">
          <cell r="A67" t="str">
            <v>hardware lease</v>
          </cell>
          <cell r="B67">
            <v>0</v>
          </cell>
        </row>
        <row r="68">
          <cell r="A68" t="str">
            <v>Sys Support - AEP labor</v>
          </cell>
          <cell r="B68">
            <v>0</v>
          </cell>
        </row>
        <row r="69">
          <cell r="A69" t="str">
            <v>Sys Support - vendor</v>
          </cell>
          <cell r="B69">
            <v>0</v>
          </cell>
        </row>
        <row r="70">
          <cell r="A70" t="str">
            <v>software maint - vendor</v>
          </cell>
          <cell r="B70">
            <v>0</v>
          </cell>
        </row>
        <row r="71">
          <cell r="A71" t="str">
            <v>Sys Monitoring/Admin - AEP</v>
          </cell>
          <cell r="B71">
            <v>0</v>
          </cell>
        </row>
        <row r="72">
          <cell r="A72" t="str">
            <v>brk/fix equipment</v>
          </cell>
          <cell r="B72">
            <v>0</v>
          </cell>
        </row>
        <row r="73">
          <cell r="A73" t="str">
            <v>brk/fix labor</v>
          </cell>
          <cell r="B73">
            <v>0</v>
          </cell>
        </row>
        <row r="74">
          <cell r="A74" t="str">
            <v>security cert fees</v>
          </cell>
          <cell r="B74">
            <v>0</v>
          </cell>
        </row>
        <row r="75">
          <cell r="A75" t="str">
            <v>Network</v>
          </cell>
          <cell r="B75">
            <v>41</v>
          </cell>
        </row>
        <row r="76">
          <cell r="A76" t="str">
            <v>Field Network brk/fix - labor</v>
          </cell>
          <cell r="B76">
            <v>0</v>
          </cell>
        </row>
        <row r="77">
          <cell r="A77" t="str">
            <v>Backhaul brk/fix - equipt</v>
          </cell>
          <cell r="B77">
            <v>0</v>
          </cell>
        </row>
        <row r="78">
          <cell r="A78" t="str">
            <v>Backhaul brk/fix - labor</v>
          </cell>
          <cell r="B78">
            <v>0</v>
          </cell>
        </row>
        <row r="79">
          <cell r="A79" t="str">
            <v>Backhaul data comm fees - cellular</v>
          </cell>
          <cell r="B79">
            <v>0</v>
          </cell>
        </row>
        <row r="80">
          <cell r="A80" t="str">
            <v>Backhaul data comm fees - wired T1</v>
          </cell>
          <cell r="B80">
            <v>29</v>
          </cell>
        </row>
        <row r="81">
          <cell r="A81" t="str">
            <v>extnd warranty - router/relays/radios</v>
          </cell>
          <cell r="B81">
            <v>11</v>
          </cell>
        </row>
        <row r="82">
          <cell r="A82" t="str">
            <v>extnd warranty - aggegation points</v>
          </cell>
          <cell r="B82">
            <v>1</v>
          </cell>
        </row>
        <row r="83">
          <cell r="A83" t="str">
            <v>Field Network use fees + spectrum</v>
          </cell>
          <cell r="B83">
            <v>0</v>
          </cell>
        </row>
        <row r="84">
          <cell r="A84" t="str">
            <v>tower lease &amp; power</v>
          </cell>
          <cell r="B84">
            <v>0</v>
          </cell>
        </row>
        <row r="85">
          <cell r="A85" t="str">
            <v>security cert fees</v>
          </cell>
          <cell r="B85">
            <v>0</v>
          </cell>
        </row>
        <row r="86">
          <cell r="A86" t="str">
            <v>joint use pole fees</v>
          </cell>
          <cell r="B86">
            <v>0</v>
          </cell>
        </row>
        <row r="87">
          <cell r="A87" t="str">
            <v>field config/test equip fees</v>
          </cell>
          <cell r="B87">
            <v>0</v>
          </cell>
        </row>
        <row r="88">
          <cell r="A88" t="str">
            <v>batt replcmt (mat/lab) 5th yr</v>
          </cell>
          <cell r="B88">
            <v>0</v>
          </cell>
        </row>
        <row r="91">
          <cell r="A91" t="str">
            <v>PV of Costs</v>
          </cell>
        </row>
        <row r="92">
          <cell r="A92" t="str">
            <v>5 year</v>
          </cell>
          <cell r="B92">
            <v>541</v>
          </cell>
        </row>
        <row r="93">
          <cell r="A93" t="str">
            <v>5 year - DA</v>
          </cell>
          <cell r="B93">
            <v>0</v>
          </cell>
        </row>
        <row r="94">
          <cell r="A94" t="str">
            <v>5 year - Network</v>
          </cell>
          <cell r="B94">
            <v>541</v>
          </cell>
        </row>
        <row r="95">
          <cell r="A95" t="str">
            <v>10 year</v>
          </cell>
          <cell r="B95">
            <v>666</v>
          </cell>
        </row>
        <row r="96">
          <cell r="A96" t="str">
            <v>10 year - DA</v>
          </cell>
          <cell r="B96">
            <v>0</v>
          </cell>
        </row>
        <row r="97">
          <cell r="A97" t="str">
            <v>10 year - Network</v>
          </cell>
          <cell r="B97">
            <v>666</v>
          </cell>
        </row>
        <row r="98">
          <cell r="A98" t="str">
            <v>15 year</v>
          </cell>
          <cell r="B98">
            <v>766</v>
          </cell>
        </row>
        <row r="99">
          <cell r="A99" t="str">
            <v>15 year - DA</v>
          </cell>
          <cell r="B99">
            <v>0</v>
          </cell>
        </row>
        <row r="100">
          <cell r="A100" t="str">
            <v>15 year - Network</v>
          </cell>
          <cell r="B100">
            <v>766</v>
          </cell>
        </row>
        <row r="102">
          <cell r="A102" t="str">
            <v>PV discount rate</v>
          </cell>
          <cell r="B102">
            <v>0.08</v>
          </cell>
        </row>
        <row r="103">
          <cell r="A103" t="str">
            <v>Loading Rates</v>
          </cell>
          <cell r="B103" t="str">
            <v>2013 PSO %</v>
          </cell>
        </row>
        <row r="104">
          <cell r="A104" t="str">
            <v>Labor Fringes (Fringe_PSO)</v>
          </cell>
          <cell r="B104">
            <v>0.5</v>
          </cell>
        </row>
        <row r="105">
          <cell r="A105" t="str">
            <v>Labor Fringes (Fringe_AEPSC)</v>
          </cell>
          <cell r="B105">
            <v>0.33</v>
          </cell>
        </row>
        <row r="106">
          <cell r="A106" t="str">
            <v>Labor Fringes (NP)</v>
          </cell>
          <cell r="B106">
            <v>0.16</v>
          </cell>
        </row>
        <row r="107">
          <cell r="A107" t="str">
            <v>Transportation Loading (Trans)</v>
          </cell>
          <cell r="B107">
            <v>0.36</v>
          </cell>
        </row>
        <row r="108">
          <cell r="A108" t="str">
            <v>Stores Loading (Stores)</v>
          </cell>
          <cell r="B108">
            <v>0.11</v>
          </cell>
        </row>
        <row r="109">
          <cell r="A109" t="str">
            <v>Direct Stores Loading (DSL)</v>
          </cell>
          <cell r="B109">
            <v>0.02</v>
          </cell>
        </row>
        <row r="110">
          <cell r="A110" t="str">
            <v>AFUDC</v>
          </cell>
          <cell r="B110">
            <v>0.08</v>
          </cell>
        </row>
        <row r="111">
          <cell r="A111" t="str">
            <v>Incentives (Inc_PSO)</v>
          </cell>
          <cell r="B111">
            <v>0.1</v>
          </cell>
        </row>
        <row r="112">
          <cell r="A112" t="str">
            <v>Incentives (Inc_AEPSC)</v>
          </cell>
          <cell r="B112">
            <v>0.05</v>
          </cell>
        </row>
        <row r="113">
          <cell r="A113" t="str">
            <v>General Administration (G&amp;A)</v>
          </cell>
          <cell r="B113">
            <v>0.35</v>
          </cell>
        </row>
        <row r="114">
          <cell r="A114" t="str">
            <v>Construction Overheads (CCO)</v>
          </cell>
          <cell r="B114">
            <v>0.11</v>
          </cell>
        </row>
        <row r="115">
          <cell r="A115" t="str">
            <v>Sales Tax (Tax)</v>
          </cell>
          <cell r="B115">
            <v>8.5199999999999998E-2</v>
          </cell>
        </row>
        <row r="116">
          <cell r="A116" t="str">
            <v>Service Corps OH - (SC)</v>
          </cell>
          <cell r="B116">
            <v>0.02</v>
          </cell>
        </row>
        <row r="118">
          <cell r="A118" t="str">
            <v>Overheads are calculated using 2009 rates as follows:</v>
          </cell>
        </row>
        <row r="119">
          <cell r="A119" t="str">
            <v>Category</v>
          </cell>
          <cell r="B119" t="str">
            <v>Multiplier</v>
          </cell>
        </row>
        <row r="120">
          <cell r="A120" t="str">
            <v>Direct Purchases</v>
          </cell>
          <cell r="B120">
            <v>1.3370749200000001</v>
          </cell>
        </row>
        <row r="121">
          <cell r="A121" t="str">
            <v>Stores Purchases</v>
          </cell>
          <cell r="B121">
            <v>1.2321000000000002</v>
          </cell>
        </row>
        <row r="122">
          <cell r="A122" t="str">
            <v>Contractor Labor</v>
          </cell>
          <cell r="B122">
            <v>1.1100000000000001</v>
          </cell>
        </row>
        <row r="123">
          <cell r="A123" t="str">
            <v>PSO Labor</v>
          </cell>
          <cell r="B123">
            <v>2.4153599999999997</v>
          </cell>
        </row>
        <row r="124">
          <cell r="A124" t="str">
            <v>AEP Labor (IT)</v>
          </cell>
          <cell r="B124">
            <v>1.38</v>
          </cell>
        </row>
        <row r="125">
          <cell r="A125" t="str">
            <v>Construction Cost</v>
          </cell>
          <cell r="B125">
            <v>1.1100000000000001</v>
          </cell>
        </row>
        <row r="126">
          <cell r="A126" t="str">
            <v>O&amp;M Expenses (AEPSC)</v>
          </cell>
          <cell r="B126">
            <v>1.35</v>
          </cell>
        </row>
        <row r="128">
          <cell r="A128" t="str">
            <v>Escalation Rates - annual except for contract</v>
          </cell>
        </row>
        <row r="129">
          <cell r="A129" t="str">
            <v>labor</v>
          </cell>
          <cell r="B129">
            <v>0.02</v>
          </cell>
        </row>
        <row r="130">
          <cell r="A130" t="str">
            <v>material</v>
          </cell>
          <cell r="B130">
            <v>0.02</v>
          </cell>
        </row>
        <row r="131">
          <cell r="A131" t="str">
            <v>contract</v>
          </cell>
          <cell r="B131">
            <v>0.1</v>
          </cell>
        </row>
        <row r="134">
          <cell r="A134" t="str">
            <v>Notes:</v>
          </cell>
        </row>
        <row r="135">
          <cell r="A135" t="str">
            <v>0) 'NOT ALL Cost Components have been entered</v>
          </cell>
        </row>
        <row r="136">
          <cell r="A136" t="str">
            <v>3) Loading Rates &amp; Multiplier formulas and how applied in the cost tabs NEED VALIDATION</v>
          </cell>
        </row>
        <row r="137">
          <cell r="A137" t="str">
            <v>4) to see more or less row details above, use the grouping + / - systems to the left of the rows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abSelected="1" workbookViewId="0">
      <selection sqref="A1:G1"/>
    </sheetView>
  </sheetViews>
  <sheetFormatPr defaultRowHeight="12.5"/>
  <cols>
    <col min="1" max="1" width="2.54296875" customWidth="1"/>
    <col min="2" max="2" width="14.453125" customWidth="1"/>
    <col min="3" max="3" width="12" customWidth="1"/>
    <col min="4" max="4" width="11.6328125" customWidth="1"/>
    <col min="5" max="5" width="11" customWidth="1"/>
    <col min="6" max="6" width="13.54296875" customWidth="1"/>
    <col min="7" max="7" width="2.90625" customWidth="1"/>
    <col min="8" max="8" width="9.36328125" bestFit="1" customWidth="1"/>
  </cols>
  <sheetData>
    <row r="1" spans="1:7" s="2" customFormat="1" ht="13.5" thickBot="1">
      <c r="A1" s="180" t="s">
        <v>58</v>
      </c>
      <c r="B1" s="181"/>
      <c r="C1" s="181"/>
      <c r="D1" s="181"/>
      <c r="E1" s="181"/>
      <c r="F1" s="181"/>
      <c r="G1" s="182"/>
    </row>
    <row r="2" spans="1:7" s="2" customFormat="1" ht="13" thickBot="1">
      <c r="A2" s="7"/>
      <c r="B2" s="7"/>
      <c r="C2" s="7"/>
      <c r="D2" s="7"/>
      <c r="E2" s="7"/>
      <c r="F2" s="7"/>
      <c r="G2" s="7"/>
    </row>
    <row r="3" spans="1:7" s="2" customFormat="1" ht="13">
      <c r="A3" s="8"/>
      <c r="B3" s="9" t="s">
        <v>59</v>
      </c>
      <c r="C3" s="10"/>
      <c r="D3" s="10"/>
      <c r="E3" s="10"/>
      <c r="F3" s="10"/>
      <c r="G3" s="11"/>
    </row>
    <row r="4" spans="1:7" s="2" customFormat="1" ht="18.649999999999999" customHeight="1">
      <c r="A4" s="12"/>
      <c r="B4" s="194" t="s">
        <v>163</v>
      </c>
      <c r="C4" s="186"/>
      <c r="D4" s="186"/>
      <c r="E4" s="186"/>
      <c r="F4" s="186"/>
      <c r="G4" s="195"/>
    </row>
    <row r="5" spans="1:7" s="2" customFormat="1">
      <c r="A5" s="12"/>
      <c r="B5" s="186"/>
      <c r="C5" s="186"/>
      <c r="D5" s="186"/>
      <c r="E5" s="186"/>
      <c r="F5" s="186"/>
      <c r="G5" s="195"/>
    </row>
    <row r="6" spans="1:7" s="2" customFormat="1" ht="22.25" customHeight="1" thickBot="1">
      <c r="A6" s="15"/>
      <c r="B6" s="196"/>
      <c r="C6" s="196"/>
      <c r="D6" s="196"/>
      <c r="E6" s="196"/>
      <c r="F6" s="196"/>
      <c r="G6" s="197"/>
    </row>
    <row r="7" spans="1:7" s="2" customFormat="1" ht="13" thickBot="1">
      <c r="A7" s="7"/>
      <c r="B7" s="17"/>
      <c r="C7" s="17"/>
      <c r="D7" s="17"/>
      <c r="E7" s="17"/>
      <c r="F7" s="17"/>
      <c r="G7" s="7"/>
    </row>
    <row r="8" spans="1:7" s="2" customFormat="1" ht="13">
      <c r="A8" s="8"/>
      <c r="B8" s="9" t="s">
        <v>60</v>
      </c>
      <c r="C8" s="10"/>
      <c r="D8" s="10"/>
      <c r="E8" s="10"/>
      <c r="F8" s="10"/>
      <c r="G8" s="11"/>
    </row>
    <row r="9" spans="1:7" s="2" customFormat="1">
      <c r="A9" s="12"/>
      <c r="B9" s="23" t="s">
        <v>142</v>
      </c>
      <c r="C9" s="17"/>
      <c r="D9" s="17"/>
      <c r="E9" s="17"/>
      <c r="F9" s="22"/>
      <c r="G9" s="19"/>
    </row>
    <row r="10" spans="1:7" s="2" customFormat="1" ht="13">
      <c r="A10" s="12"/>
      <c r="B10" s="75"/>
      <c r="C10" s="17"/>
      <c r="D10" s="17"/>
      <c r="E10" s="17"/>
      <c r="F10" s="76"/>
      <c r="G10" s="198"/>
    </row>
    <row r="11" spans="1:7" s="2" customFormat="1" ht="13">
      <c r="A11" s="12"/>
      <c r="B11" s="75">
        <v>2012</v>
      </c>
      <c r="C11" s="17"/>
      <c r="D11" s="17"/>
      <c r="E11" s="17"/>
      <c r="F11" s="76">
        <v>4814</v>
      </c>
      <c r="G11" s="198"/>
    </row>
    <row r="12" spans="1:7" s="2" customFormat="1" ht="13">
      <c r="A12" s="12"/>
      <c r="B12" s="75">
        <v>2013</v>
      </c>
      <c r="C12" s="17"/>
      <c r="D12" s="17"/>
      <c r="E12" s="17"/>
      <c r="F12" s="76">
        <v>4285</v>
      </c>
      <c r="G12" s="198"/>
    </row>
    <row r="13" spans="1:7" s="2" customFormat="1" ht="13">
      <c r="A13" s="12"/>
      <c r="B13" s="75">
        <v>2014</v>
      </c>
      <c r="C13" s="17"/>
      <c r="D13" s="17"/>
      <c r="E13" s="17"/>
      <c r="F13" s="76">
        <v>4225</v>
      </c>
      <c r="G13" s="19"/>
    </row>
    <row r="14" spans="1:7" s="2" customFormat="1" ht="13">
      <c r="A14" s="12"/>
      <c r="B14" s="75">
        <v>2015</v>
      </c>
      <c r="C14" s="17"/>
      <c r="D14" s="17"/>
      <c r="E14" s="17"/>
      <c r="F14" s="76">
        <v>2495</v>
      </c>
      <c r="G14" s="19"/>
    </row>
    <row r="15" spans="1:7" ht="13">
      <c r="A15" s="12"/>
      <c r="B15" s="75">
        <v>2016</v>
      </c>
      <c r="C15" s="17"/>
      <c r="D15" s="17"/>
      <c r="E15" s="17"/>
      <c r="F15" s="76">
        <v>372</v>
      </c>
      <c r="G15" s="19"/>
    </row>
    <row r="16" spans="1:7" ht="13">
      <c r="A16" s="12"/>
      <c r="B16" s="24"/>
      <c r="C16" s="17"/>
      <c r="D16" s="17"/>
      <c r="E16" s="17"/>
      <c r="F16" s="25"/>
      <c r="G16" s="19"/>
    </row>
    <row r="17" spans="1:7" ht="12.75" customHeight="1">
      <c r="A17" s="12"/>
      <c r="B17" s="185" t="s">
        <v>143</v>
      </c>
      <c r="C17" s="186"/>
      <c r="D17" s="186"/>
      <c r="E17" s="186"/>
      <c r="F17" s="69">
        <f>AVERAGE(F10:F13)</f>
        <v>4441.333333333333</v>
      </c>
      <c r="G17" s="19"/>
    </row>
    <row r="18" spans="1:7" s="2" customFormat="1" ht="12.75" customHeight="1">
      <c r="A18" s="12"/>
      <c r="B18" s="71"/>
      <c r="C18" s="70"/>
      <c r="D18" s="70"/>
      <c r="E18" s="70"/>
      <c r="F18" s="69"/>
      <c r="G18" s="19"/>
    </row>
    <row r="19" spans="1:7" s="2" customFormat="1" ht="12.75" customHeight="1">
      <c r="A19" s="12"/>
      <c r="B19" s="185" t="s">
        <v>62</v>
      </c>
      <c r="C19" s="185"/>
      <c r="D19" s="70"/>
      <c r="E19" s="70"/>
      <c r="F19" s="72">
        <v>36</v>
      </c>
      <c r="G19" s="19"/>
    </row>
    <row r="20" spans="1:7" s="2" customFormat="1" ht="12.75" customHeight="1">
      <c r="A20" s="12"/>
      <c r="B20" s="186" t="s">
        <v>63</v>
      </c>
      <c r="C20" s="186"/>
      <c r="D20" s="186"/>
      <c r="E20" s="186"/>
      <c r="F20" s="66"/>
      <c r="G20" s="19"/>
    </row>
    <row r="21" spans="1:7" ht="14.4" customHeight="1">
      <c r="A21" s="12"/>
      <c r="B21" s="186"/>
      <c r="C21" s="186"/>
      <c r="D21" s="186"/>
      <c r="E21" s="186"/>
      <c r="F21" s="66"/>
      <c r="G21" s="19"/>
    </row>
    <row r="22" spans="1:7">
      <c r="A22" s="12"/>
      <c r="B22" s="186"/>
      <c r="C22" s="186"/>
      <c r="D22" s="186"/>
      <c r="E22" s="186"/>
      <c r="F22" s="67"/>
      <c r="G22" s="13"/>
    </row>
    <row r="23" spans="1:7" ht="13" thickBot="1">
      <c r="A23" s="15"/>
      <c r="B23" s="68"/>
      <c r="C23" s="68"/>
      <c r="D23" s="68"/>
      <c r="E23" s="68"/>
      <c r="F23" s="68"/>
      <c r="G23" s="16"/>
    </row>
    <row r="24" spans="1:7" ht="13" thickBot="1">
      <c r="A24" s="7"/>
      <c r="B24" s="44"/>
      <c r="C24" s="44"/>
      <c r="D24" s="44"/>
      <c r="E24" s="44"/>
      <c r="F24" s="44"/>
      <c r="G24" s="14"/>
    </row>
    <row r="25" spans="1:7">
      <c r="A25" s="8"/>
      <c r="B25" s="199" t="s">
        <v>144</v>
      </c>
      <c r="C25" s="199"/>
      <c r="D25" s="199"/>
      <c r="E25" s="199"/>
      <c r="F25" s="199"/>
      <c r="G25" s="74"/>
    </row>
    <row r="26" spans="1:7" s="2" customFormat="1">
      <c r="A26" s="77"/>
      <c r="B26" s="200"/>
      <c r="C26" s="200"/>
      <c r="D26" s="200"/>
      <c r="E26" s="200"/>
      <c r="F26" s="200"/>
      <c r="G26" s="13"/>
    </row>
    <row r="27" spans="1:7" s="2" customFormat="1" ht="13">
      <c r="A27" s="12"/>
      <c r="B27" s="21"/>
      <c r="C27" s="44"/>
      <c r="D27" s="44"/>
      <c r="E27" s="44"/>
      <c r="F27" s="44"/>
      <c r="G27" s="13"/>
    </row>
    <row r="28" spans="1:7" ht="29" customHeight="1">
      <c r="A28" s="12"/>
      <c r="B28" s="189" t="s">
        <v>66</v>
      </c>
      <c r="C28" s="190"/>
      <c r="D28" s="190"/>
      <c r="E28" s="191"/>
      <c r="F28" s="67"/>
      <c r="G28" s="129"/>
    </row>
    <row r="29" spans="1:7" ht="13">
      <c r="A29" s="12"/>
      <c r="B29" s="29" t="s">
        <v>0</v>
      </c>
      <c r="C29" s="29">
        <v>2015</v>
      </c>
      <c r="D29" s="29">
        <v>2016</v>
      </c>
      <c r="E29" s="29" t="s">
        <v>19</v>
      </c>
      <c r="G29" s="129"/>
    </row>
    <row r="30" spans="1:7" ht="26">
      <c r="A30" s="12"/>
      <c r="B30" s="29" t="s">
        <v>145</v>
      </c>
      <c r="C30" s="30">
        <f>F14</f>
        <v>2495</v>
      </c>
      <c r="D30" s="30">
        <f>F15</f>
        <v>372</v>
      </c>
      <c r="E30" s="30">
        <f>SUM(C30:D30)</f>
        <v>2867</v>
      </c>
      <c r="G30" s="129"/>
    </row>
    <row r="31" spans="1:7" ht="13">
      <c r="A31" s="12"/>
      <c r="B31" s="29" t="s">
        <v>61</v>
      </c>
      <c r="C31" s="30">
        <f t="shared" ref="C31:D31" si="0">$F$17-C30</f>
        <v>1946.333333333333</v>
      </c>
      <c r="D31" s="30">
        <f t="shared" si="0"/>
        <v>4069.333333333333</v>
      </c>
      <c r="E31" s="30">
        <f>SUM(C31:D31)</f>
        <v>6015.6666666666661</v>
      </c>
      <c r="G31" s="129"/>
    </row>
    <row r="32" spans="1:7" ht="13" thickBot="1">
      <c r="A32" s="15"/>
      <c r="B32" s="45"/>
      <c r="C32" s="45"/>
      <c r="D32" s="45"/>
      <c r="E32" s="45"/>
      <c r="F32" s="45"/>
      <c r="G32" s="16"/>
    </row>
    <row r="33" spans="1:9" ht="13" thickBot="1">
      <c r="A33" s="7"/>
      <c r="B33" s="14"/>
      <c r="C33" s="14"/>
      <c r="D33" s="14"/>
      <c r="E33" s="14"/>
      <c r="F33" s="14"/>
      <c r="G33" s="33"/>
    </row>
    <row r="34" spans="1:9" ht="13">
      <c r="A34" s="8"/>
      <c r="B34" s="34" t="s">
        <v>64</v>
      </c>
      <c r="C34" s="10"/>
      <c r="D34" s="10"/>
      <c r="E34" s="35"/>
      <c r="F34" s="10"/>
      <c r="G34" s="11"/>
    </row>
    <row r="35" spans="1:9">
      <c r="A35" s="12"/>
      <c r="B35" s="102" t="s">
        <v>146</v>
      </c>
      <c r="C35" s="17"/>
      <c r="D35" s="17"/>
      <c r="E35" s="17"/>
      <c r="F35" s="17"/>
      <c r="G35" s="19"/>
    </row>
    <row r="36" spans="1:9">
      <c r="A36" s="12"/>
      <c r="B36" s="183" t="s">
        <v>147</v>
      </c>
      <c r="C36" s="184"/>
      <c r="D36" s="184"/>
      <c r="E36" s="184"/>
      <c r="F36" s="184"/>
      <c r="G36" s="19"/>
    </row>
    <row r="37" spans="1:9">
      <c r="A37" s="12"/>
      <c r="B37" s="184"/>
      <c r="C37" s="184"/>
      <c r="D37" s="184"/>
      <c r="E37" s="184"/>
      <c r="F37" s="184"/>
      <c r="G37" s="19"/>
    </row>
    <row r="38" spans="1:9">
      <c r="A38" s="12"/>
      <c r="B38" s="23"/>
      <c r="C38" s="17"/>
      <c r="D38" s="17"/>
      <c r="E38" s="17"/>
      <c r="F38" s="17"/>
      <c r="G38" s="19"/>
    </row>
    <row r="39" spans="1:9" ht="26.25" customHeight="1">
      <c r="A39" s="12"/>
      <c r="B39" s="189" t="s">
        <v>18</v>
      </c>
      <c r="C39" s="192"/>
      <c r="D39" s="192"/>
      <c r="E39" s="193"/>
      <c r="F39" s="2"/>
      <c r="G39" s="19"/>
    </row>
    <row r="40" spans="1:9" ht="13">
      <c r="A40" s="12"/>
      <c r="B40" s="29" t="s">
        <v>0</v>
      </c>
      <c r="C40" s="29">
        <v>2015</v>
      </c>
      <c r="D40" s="29">
        <v>2016</v>
      </c>
      <c r="E40" s="29" t="s">
        <v>19</v>
      </c>
      <c r="G40" s="19"/>
    </row>
    <row r="41" spans="1:9" ht="13">
      <c r="A41" s="12"/>
      <c r="B41" s="29" t="s">
        <v>61</v>
      </c>
      <c r="C41" s="30">
        <f>C31</f>
        <v>1946.333333333333</v>
      </c>
      <c r="D41" s="30">
        <f>D31</f>
        <v>4069.333333333333</v>
      </c>
      <c r="E41" s="30">
        <f>SUM(B41:D41)</f>
        <v>6015.6666666666661</v>
      </c>
      <c r="G41" s="19"/>
    </row>
    <row r="42" spans="1:9" ht="13">
      <c r="A42" s="12"/>
      <c r="B42" s="29" t="s">
        <v>65</v>
      </c>
      <c r="C42" s="73">
        <f t="shared" ref="C42:D42" si="1">C41*$F$19</f>
        <v>70067.999999999985</v>
      </c>
      <c r="D42" s="73">
        <f t="shared" si="1"/>
        <v>146496</v>
      </c>
      <c r="E42" s="73">
        <f>SUM(B42:D42)</f>
        <v>216564</v>
      </c>
      <c r="G42" s="19"/>
    </row>
    <row r="43" spans="1:9" ht="13" thickBot="1">
      <c r="A43" s="15"/>
      <c r="B43" s="36"/>
      <c r="C43" s="37"/>
      <c r="D43" s="37"/>
      <c r="E43" s="37"/>
      <c r="F43" s="37"/>
      <c r="G43" s="38"/>
    </row>
    <row r="44" spans="1:9" ht="13" thickBot="1">
      <c r="A44" s="7"/>
      <c r="B44" s="39"/>
      <c r="C44" s="7"/>
      <c r="D44" s="7"/>
      <c r="E44" s="7"/>
      <c r="F44" s="7"/>
      <c r="G44" s="7"/>
    </row>
    <row r="45" spans="1:9" ht="13">
      <c r="A45" s="8"/>
      <c r="B45" s="34" t="s">
        <v>67</v>
      </c>
      <c r="C45" s="10"/>
      <c r="D45" s="10"/>
      <c r="E45" s="10"/>
      <c r="F45" s="10"/>
      <c r="G45" s="11"/>
    </row>
    <row r="46" spans="1:9" ht="26" customHeight="1">
      <c r="A46" s="12"/>
      <c r="B46" s="187" t="s">
        <v>148</v>
      </c>
      <c r="C46" s="188"/>
      <c r="D46" s="188"/>
      <c r="E46" s="188"/>
      <c r="F46" s="41">
        <f>E41</f>
        <v>6015.6666666666661</v>
      </c>
      <c r="G46" s="19"/>
    </row>
    <row r="47" spans="1:9" ht="13.5" thickBot="1">
      <c r="A47" s="15"/>
      <c r="B47" s="42" t="s">
        <v>68</v>
      </c>
      <c r="C47" s="37"/>
      <c r="D47" s="37"/>
      <c r="E47" s="37"/>
      <c r="F47" s="43">
        <f>E42</f>
        <v>216564</v>
      </c>
      <c r="G47" s="38"/>
    </row>
    <row r="48" spans="1:9">
      <c r="A48" s="2"/>
      <c r="B48" s="2"/>
      <c r="C48" s="2"/>
      <c r="D48" s="2"/>
      <c r="E48" s="2"/>
      <c r="F48" s="2"/>
      <c r="G48" s="2"/>
      <c r="H48" s="2"/>
      <c r="I48" s="2"/>
    </row>
  </sheetData>
  <mergeCells count="11">
    <mergeCell ref="A1:G1"/>
    <mergeCell ref="B36:F37"/>
    <mergeCell ref="B19:C19"/>
    <mergeCell ref="B20:E22"/>
    <mergeCell ref="B46:E46"/>
    <mergeCell ref="B28:E28"/>
    <mergeCell ref="B39:E39"/>
    <mergeCell ref="B4:G6"/>
    <mergeCell ref="B17:E17"/>
    <mergeCell ref="G10:G12"/>
    <mergeCell ref="B25:F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25" zoomScaleNormal="100" zoomScaleSheetLayoutView="100" workbookViewId="0">
      <selection activeCell="D44" sqref="D44"/>
    </sheetView>
  </sheetViews>
  <sheetFormatPr defaultRowHeight="12.5"/>
  <cols>
    <col min="1" max="1" width="2.36328125" customWidth="1"/>
    <col min="2" max="2" width="12.54296875" customWidth="1"/>
    <col min="3" max="3" width="15.453125" customWidth="1"/>
    <col min="4" max="4" width="13.08984375" customWidth="1"/>
    <col min="5" max="5" width="17.08984375" customWidth="1"/>
    <col min="7" max="7" width="3.453125" customWidth="1"/>
  </cols>
  <sheetData>
    <row r="1" spans="1:7" s="2" customFormat="1" ht="13.5" thickBot="1">
      <c r="A1" s="180" t="s">
        <v>69</v>
      </c>
      <c r="B1" s="181"/>
      <c r="C1" s="181"/>
      <c r="D1" s="181"/>
      <c r="E1" s="181"/>
      <c r="F1" s="181"/>
      <c r="G1" s="182"/>
    </row>
    <row r="2" spans="1:7" s="2" customFormat="1" ht="13" thickBot="1">
      <c r="A2" s="7"/>
      <c r="B2" s="7"/>
      <c r="C2" s="7"/>
      <c r="D2" s="7"/>
      <c r="E2" s="7"/>
      <c r="F2" s="7"/>
      <c r="G2" s="7"/>
    </row>
    <row r="3" spans="1:7" s="2" customFormat="1" ht="13">
      <c r="A3" s="8"/>
      <c r="B3" s="9" t="s">
        <v>70</v>
      </c>
      <c r="C3" s="10"/>
      <c r="D3" s="10"/>
      <c r="E3" s="10"/>
      <c r="F3" s="10"/>
      <c r="G3" s="11"/>
    </row>
    <row r="4" spans="1:7" s="2" customFormat="1">
      <c r="A4" s="12"/>
      <c r="B4" s="203" t="s">
        <v>165</v>
      </c>
      <c r="C4" s="186"/>
      <c r="D4" s="186"/>
      <c r="E4" s="186"/>
      <c r="F4" s="186"/>
      <c r="G4" s="195"/>
    </row>
    <row r="5" spans="1:7" s="2" customFormat="1">
      <c r="A5" s="12"/>
      <c r="B5" s="186"/>
      <c r="C5" s="186"/>
      <c r="D5" s="186"/>
      <c r="E5" s="186"/>
      <c r="F5" s="186"/>
      <c r="G5" s="195"/>
    </row>
    <row r="6" spans="1:7" s="2" customFormat="1">
      <c r="A6" s="12"/>
      <c r="B6" s="186"/>
      <c r="C6" s="186"/>
      <c r="D6" s="186"/>
      <c r="E6" s="186"/>
      <c r="F6" s="186"/>
      <c r="G6" s="195"/>
    </row>
    <row r="7" spans="1:7" s="2" customFormat="1">
      <c r="A7" s="12"/>
      <c r="B7" s="186"/>
      <c r="C7" s="186"/>
      <c r="D7" s="186"/>
      <c r="E7" s="186"/>
      <c r="F7" s="186"/>
      <c r="G7" s="195"/>
    </row>
    <row r="8" spans="1:7" s="2" customFormat="1" ht="13" thickBot="1">
      <c r="A8" s="15"/>
      <c r="B8" s="78"/>
      <c r="C8" s="78"/>
      <c r="D8" s="78"/>
      <c r="E8" s="78"/>
      <c r="F8" s="78"/>
      <c r="G8" s="79"/>
    </row>
    <row r="9" spans="1:7" s="2" customFormat="1" ht="13" thickBot="1">
      <c r="A9" s="7"/>
      <c r="B9" s="17"/>
      <c r="C9" s="17"/>
      <c r="D9" s="17"/>
      <c r="E9" s="17"/>
      <c r="F9" s="17"/>
      <c r="G9" s="7"/>
    </row>
    <row r="10" spans="1:7" s="2" customFormat="1" ht="13">
      <c r="A10" s="8"/>
      <c r="B10" s="9" t="s">
        <v>74</v>
      </c>
      <c r="C10" s="10"/>
      <c r="D10" s="10"/>
      <c r="E10" s="10"/>
      <c r="F10" s="10"/>
      <c r="G10" s="11"/>
    </row>
    <row r="11" spans="1:7" s="2" customFormat="1">
      <c r="A11" s="12"/>
      <c r="B11" s="23" t="s">
        <v>71</v>
      </c>
      <c r="C11" s="17"/>
      <c r="D11" s="17"/>
      <c r="E11" s="17"/>
      <c r="F11" s="22"/>
      <c r="G11" s="19"/>
    </row>
    <row r="12" spans="1:7" s="2" customFormat="1" ht="13">
      <c r="A12" s="12"/>
      <c r="B12" s="75"/>
      <c r="C12" s="17"/>
      <c r="D12" s="17"/>
      <c r="E12" s="17"/>
      <c r="F12" s="72"/>
      <c r="G12" s="198"/>
    </row>
    <row r="13" spans="1:7" s="2" customFormat="1" ht="13">
      <c r="A13" s="12"/>
      <c r="B13" s="75">
        <v>2012</v>
      </c>
      <c r="C13" s="17"/>
      <c r="D13" s="17"/>
      <c r="E13" s="17"/>
      <c r="F13" s="72">
        <v>493732</v>
      </c>
      <c r="G13" s="198"/>
    </row>
    <row r="14" spans="1:7" s="2" customFormat="1" ht="13">
      <c r="A14" s="12"/>
      <c r="B14" s="75">
        <v>2013</v>
      </c>
      <c r="C14" s="17"/>
      <c r="D14" s="17"/>
      <c r="E14" s="17"/>
      <c r="F14" s="72">
        <v>381166</v>
      </c>
      <c r="G14" s="198"/>
    </row>
    <row r="15" spans="1:7" s="2" customFormat="1" ht="13">
      <c r="A15" s="12"/>
      <c r="B15" s="75">
        <v>2014</v>
      </c>
      <c r="C15" s="17"/>
      <c r="D15" s="17"/>
      <c r="E15" s="17"/>
      <c r="F15" s="72">
        <v>429893</v>
      </c>
      <c r="G15" s="19"/>
    </row>
    <row r="16" spans="1:7" s="2" customFormat="1" ht="13">
      <c r="A16" s="12"/>
      <c r="B16" s="75">
        <v>2015</v>
      </c>
      <c r="C16" s="17"/>
      <c r="D16" s="17"/>
      <c r="E16" s="17"/>
      <c r="F16" s="72">
        <v>276898</v>
      </c>
      <c r="G16" s="19"/>
    </row>
    <row r="17" spans="1:8" s="2" customFormat="1" ht="13">
      <c r="A17" s="12"/>
      <c r="B17" s="75">
        <v>2016</v>
      </c>
      <c r="C17" s="17"/>
      <c r="D17" s="17"/>
      <c r="E17" s="17"/>
      <c r="F17" s="72">
        <v>199439</v>
      </c>
      <c r="G17" s="19"/>
    </row>
    <row r="18" spans="1:8" s="2" customFormat="1" ht="13">
      <c r="A18" s="12"/>
      <c r="B18" s="24"/>
      <c r="C18" s="17"/>
      <c r="D18" s="17"/>
      <c r="E18" s="17"/>
      <c r="F18" s="25"/>
      <c r="G18" s="19"/>
    </row>
    <row r="19" spans="1:8" s="2" customFormat="1" ht="13">
      <c r="A19" s="12"/>
      <c r="B19" s="185" t="s">
        <v>72</v>
      </c>
      <c r="C19" s="186"/>
      <c r="D19" s="186"/>
      <c r="E19" s="186"/>
      <c r="F19" s="72">
        <f>AVERAGE(F13:F15)</f>
        <v>434930.33333333331</v>
      </c>
      <c r="G19" s="19"/>
    </row>
    <row r="20" spans="1:8" s="2" customFormat="1" ht="13" thickBot="1">
      <c r="A20" s="15"/>
      <c r="B20" s="68"/>
      <c r="C20" s="68"/>
      <c r="D20" s="68"/>
      <c r="E20" s="68"/>
      <c r="F20" s="68"/>
      <c r="G20" s="16"/>
    </row>
    <row r="21" spans="1:8" s="2" customFormat="1" ht="13" thickBot="1">
      <c r="A21" s="7"/>
      <c r="B21" s="44"/>
      <c r="C21" s="44"/>
      <c r="D21" s="44"/>
      <c r="E21" s="44"/>
      <c r="F21" s="44"/>
      <c r="G21" s="14"/>
    </row>
    <row r="22" spans="1:8" s="2" customFormat="1">
      <c r="A22" s="8"/>
      <c r="B22" s="199" t="s">
        <v>73</v>
      </c>
      <c r="C22" s="199"/>
      <c r="D22" s="199"/>
      <c r="E22" s="199"/>
      <c r="F22" s="199"/>
      <c r="G22" s="74"/>
    </row>
    <row r="23" spans="1:8" s="2" customFormat="1">
      <c r="A23" s="77"/>
      <c r="B23" s="200"/>
      <c r="C23" s="200"/>
      <c r="D23" s="200"/>
      <c r="E23" s="200"/>
      <c r="F23" s="200"/>
      <c r="G23" s="13"/>
    </row>
    <row r="24" spans="1:8" s="2" customFormat="1" ht="13">
      <c r="A24" s="12"/>
      <c r="B24" s="21"/>
      <c r="C24" s="44"/>
      <c r="D24" s="44"/>
      <c r="E24" s="44"/>
      <c r="F24" s="44"/>
      <c r="G24" s="13"/>
    </row>
    <row r="25" spans="1:8" s="2" customFormat="1" ht="13">
      <c r="A25" s="12"/>
      <c r="B25" s="206" t="s">
        <v>66</v>
      </c>
      <c r="C25" s="206"/>
      <c r="D25" s="206"/>
      <c r="E25" s="206"/>
      <c r="F25" s="206"/>
      <c r="G25" s="13"/>
    </row>
    <row r="26" spans="1:8" s="2" customFormat="1" ht="25.5" customHeight="1">
      <c r="A26" s="12"/>
      <c r="B26" s="29" t="s">
        <v>0</v>
      </c>
      <c r="C26" s="207" t="s">
        <v>75</v>
      </c>
      <c r="D26" s="208"/>
      <c r="E26" s="207" t="s">
        <v>76</v>
      </c>
      <c r="F26" s="208"/>
      <c r="G26" s="13"/>
    </row>
    <row r="27" spans="1:8" s="2" customFormat="1">
      <c r="A27" s="12"/>
      <c r="B27" s="133">
        <v>2015</v>
      </c>
      <c r="C27" s="209">
        <f>F15-F16</f>
        <v>152995</v>
      </c>
      <c r="D27" s="210"/>
      <c r="E27" s="209">
        <f>F19-F16</f>
        <v>158032.33333333331</v>
      </c>
      <c r="F27" s="210"/>
      <c r="G27" s="13"/>
    </row>
    <row r="28" spans="1:8" s="2" customFormat="1">
      <c r="A28" s="12"/>
      <c r="B28" s="133">
        <v>2016</v>
      </c>
      <c r="C28" s="209">
        <f>F15-F17</f>
        <v>230454</v>
      </c>
      <c r="D28" s="210"/>
      <c r="E28" s="209">
        <f>F19-F17</f>
        <v>235491.33333333331</v>
      </c>
      <c r="F28" s="210"/>
      <c r="G28" s="13"/>
    </row>
    <row r="29" spans="1:8" s="2" customFormat="1" ht="13">
      <c r="A29" s="12"/>
      <c r="B29" s="29" t="s">
        <v>19</v>
      </c>
      <c r="C29" s="204">
        <f>SUM(C27:D28)</f>
        <v>383449</v>
      </c>
      <c r="D29" s="205"/>
      <c r="E29" s="204">
        <f>SUM(E27:F28)</f>
        <v>393523.66666666663</v>
      </c>
      <c r="F29" s="205"/>
      <c r="G29" s="13"/>
    </row>
    <row r="30" spans="1:8" s="2" customFormat="1" ht="13" thickBot="1">
      <c r="A30" s="15"/>
      <c r="B30" s="45"/>
      <c r="C30" s="45"/>
      <c r="D30" s="45"/>
      <c r="E30" s="45"/>
      <c r="F30" s="45"/>
      <c r="G30" s="16"/>
      <c r="H30" s="130" t="s">
        <v>160</v>
      </c>
    </row>
    <row r="31" spans="1:8" s="2" customFormat="1" ht="13" thickBot="1">
      <c r="A31" s="7"/>
      <c r="B31" s="14"/>
      <c r="C31" s="14"/>
      <c r="D31" s="14"/>
      <c r="E31" s="14"/>
      <c r="F31" s="14"/>
      <c r="G31" s="33"/>
    </row>
    <row r="32" spans="1:8" s="2" customFormat="1" ht="13">
      <c r="A32" s="8"/>
      <c r="B32" s="34" t="s">
        <v>77</v>
      </c>
      <c r="C32" s="10"/>
      <c r="D32" s="10"/>
      <c r="E32" s="10"/>
      <c r="F32" s="10"/>
      <c r="G32" s="11"/>
    </row>
    <row r="33" spans="1:7" s="2" customFormat="1" ht="13">
      <c r="A33" s="12"/>
      <c r="B33" s="40" t="s">
        <v>78</v>
      </c>
      <c r="C33" s="17"/>
      <c r="D33" s="17"/>
      <c r="E33" s="17"/>
      <c r="F33" s="80">
        <f>E29</f>
        <v>393523.66666666663</v>
      </c>
      <c r="G33" s="19"/>
    </row>
    <row r="34" spans="1:7" s="2" customFormat="1" ht="6" customHeight="1" thickBot="1">
      <c r="A34" s="15"/>
      <c r="B34" s="42"/>
      <c r="C34" s="37"/>
      <c r="D34" s="37"/>
      <c r="E34" s="37"/>
      <c r="F34" s="43"/>
      <c r="G34" s="38"/>
    </row>
    <row r="35" spans="1:7" s="2" customFormat="1"/>
    <row r="36" spans="1:7" s="2" customFormat="1" ht="14">
      <c r="B36" s="179" t="s">
        <v>176</v>
      </c>
      <c r="C36" s="201" t="s">
        <v>177</v>
      </c>
      <c r="D36" s="202"/>
      <c r="E36" s="202"/>
      <c r="F36" s="202"/>
      <c r="G36" s="202"/>
    </row>
    <row r="37" spans="1:7" ht="29.4" customHeight="1">
      <c r="C37" s="202"/>
      <c r="D37" s="202"/>
      <c r="E37" s="202"/>
      <c r="F37" s="202"/>
      <c r="G37" s="202"/>
    </row>
  </sheetData>
  <mergeCells count="15">
    <mergeCell ref="C36:G37"/>
    <mergeCell ref="A1:G1"/>
    <mergeCell ref="B4:G7"/>
    <mergeCell ref="G12:G14"/>
    <mergeCell ref="B19:E19"/>
    <mergeCell ref="C29:D29"/>
    <mergeCell ref="E29:F29"/>
    <mergeCell ref="B22:F23"/>
    <mergeCell ref="B25:F25"/>
    <mergeCell ref="C26:D26"/>
    <mergeCell ref="E26:F26"/>
    <mergeCell ref="C27:D27"/>
    <mergeCell ref="E27:F27"/>
    <mergeCell ref="C28:D28"/>
    <mergeCell ref="E28:F28"/>
  </mergeCells>
  <pageMargins left="0.7" right="0.7" top="0.75" bottom="0.75" header="0.3" footer="0.3"/>
  <pageSetup orientation="portrait" r:id="rId1"/>
  <ignoredErrors>
    <ignoredError sqref="F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opLeftCell="A67" workbookViewId="0">
      <selection activeCell="B8" sqref="B8:H8"/>
    </sheetView>
  </sheetViews>
  <sheetFormatPr defaultRowHeight="12.5"/>
  <cols>
    <col min="1" max="1" width="1.453125" customWidth="1"/>
    <col min="2" max="2" width="32.453125" customWidth="1"/>
    <col min="4" max="4" width="11.36328125" customWidth="1"/>
    <col min="5" max="5" width="10.6328125" style="2" bestFit="1" customWidth="1"/>
    <col min="6" max="6" width="11.6328125" style="2" bestFit="1" customWidth="1"/>
    <col min="8" max="8" width="2.08984375" customWidth="1"/>
    <col min="10" max="10" width="18" customWidth="1"/>
  </cols>
  <sheetData>
    <row r="1" spans="1:8" s="2" customFormat="1" ht="13.5" thickBot="1">
      <c r="A1" s="180" t="s">
        <v>79</v>
      </c>
      <c r="B1" s="181"/>
      <c r="C1" s="181"/>
      <c r="D1" s="181"/>
      <c r="E1" s="181"/>
      <c r="F1" s="181"/>
      <c r="G1" s="181"/>
      <c r="H1" s="182"/>
    </row>
    <row r="2" spans="1:8" s="2" customFormat="1" ht="13" thickBot="1">
      <c r="A2" s="7"/>
      <c r="B2" s="7"/>
      <c r="C2" s="7"/>
      <c r="D2" s="7"/>
      <c r="E2" s="7"/>
      <c r="F2" s="7"/>
      <c r="G2" s="7"/>
      <c r="H2" s="7"/>
    </row>
    <row r="3" spans="1:8" s="2" customFormat="1" ht="13">
      <c r="A3" s="8"/>
      <c r="B3" s="9" t="s">
        <v>80</v>
      </c>
      <c r="C3" s="10"/>
      <c r="D3" s="10"/>
      <c r="E3" s="10"/>
      <c r="F3" s="10"/>
      <c r="G3" s="10"/>
      <c r="H3" s="11"/>
    </row>
    <row r="4" spans="1:8" s="2" customFormat="1" ht="12.75" customHeight="1">
      <c r="A4" s="12"/>
      <c r="B4" s="214" t="s">
        <v>166</v>
      </c>
      <c r="C4" s="215"/>
      <c r="D4" s="215"/>
      <c r="E4" s="215"/>
      <c r="F4" s="215"/>
      <c r="G4" s="215"/>
      <c r="H4" s="216"/>
    </row>
    <row r="5" spans="1:8" s="2" customFormat="1" ht="32" customHeight="1">
      <c r="A5" s="12"/>
      <c r="B5" s="215"/>
      <c r="C5" s="215"/>
      <c r="D5" s="215"/>
      <c r="E5" s="215"/>
      <c r="F5" s="215"/>
      <c r="G5" s="215"/>
      <c r="H5" s="216"/>
    </row>
    <row r="6" spans="1:8" s="2" customFormat="1" ht="47" customHeight="1">
      <c r="A6" s="12"/>
      <c r="B6" s="214" t="s">
        <v>167</v>
      </c>
      <c r="C6" s="215"/>
      <c r="D6" s="215"/>
      <c r="E6" s="215"/>
      <c r="F6" s="215"/>
      <c r="G6" s="215"/>
      <c r="H6" s="216"/>
    </row>
    <row r="7" spans="1:8" s="2" customFormat="1" ht="3" customHeight="1">
      <c r="A7" s="12"/>
      <c r="B7" s="215"/>
      <c r="C7" s="215"/>
      <c r="D7" s="215"/>
      <c r="E7" s="215"/>
      <c r="F7" s="215"/>
      <c r="G7" s="215"/>
      <c r="H7" s="216"/>
    </row>
    <row r="8" spans="1:8" s="2" customFormat="1" ht="35" customHeight="1">
      <c r="A8" s="12"/>
      <c r="B8" s="214" t="s">
        <v>174</v>
      </c>
      <c r="C8" s="215"/>
      <c r="D8" s="215"/>
      <c r="E8" s="215"/>
      <c r="F8" s="215"/>
      <c r="G8" s="215"/>
      <c r="H8" s="216"/>
    </row>
    <row r="9" spans="1:8" s="2" customFormat="1" ht="42.65" customHeight="1" thickBot="1">
      <c r="A9" s="15"/>
      <c r="B9" s="217" t="s">
        <v>168</v>
      </c>
      <c r="C9" s="218"/>
      <c r="D9" s="218"/>
      <c r="E9" s="218"/>
      <c r="F9" s="218"/>
      <c r="G9" s="218"/>
      <c r="H9" s="83"/>
    </row>
    <row r="10" spans="1:8" s="2" customFormat="1" ht="13" thickBot="1">
      <c r="A10" s="7"/>
      <c r="B10" s="17"/>
      <c r="C10" s="17"/>
      <c r="D10" s="17"/>
      <c r="E10" s="17"/>
      <c r="F10" s="17"/>
      <c r="G10" s="17"/>
      <c r="H10" s="7"/>
    </row>
    <row r="11" spans="1:8" s="2" customFormat="1" ht="13">
      <c r="A11" s="8"/>
      <c r="B11" s="9" t="s">
        <v>90</v>
      </c>
      <c r="C11" s="10"/>
      <c r="D11" s="10"/>
      <c r="E11" s="10"/>
      <c r="F11" s="10"/>
      <c r="G11" s="10"/>
      <c r="H11" s="11"/>
    </row>
    <row r="12" spans="1:8" s="2" customFormat="1">
      <c r="A12" s="12"/>
      <c r="B12" s="18"/>
      <c r="C12" s="17"/>
      <c r="D12" s="17"/>
      <c r="E12" s="17"/>
      <c r="F12" s="17"/>
      <c r="G12" s="17"/>
      <c r="H12" s="19"/>
    </row>
    <row r="13" spans="1:8" s="2" customFormat="1">
      <c r="A13" s="12"/>
      <c r="B13" s="18" t="s">
        <v>149</v>
      </c>
      <c r="C13" s="17"/>
      <c r="D13" s="17"/>
      <c r="E13" s="17"/>
      <c r="F13" s="17"/>
      <c r="G13" s="17"/>
      <c r="H13" s="19"/>
    </row>
    <row r="14" spans="1:8" s="2" customFormat="1" ht="13">
      <c r="A14" s="12"/>
      <c r="B14" s="206" t="s">
        <v>99</v>
      </c>
      <c r="C14" s="206"/>
      <c r="D14" s="206"/>
      <c r="E14" s="206"/>
      <c r="F14" s="206"/>
      <c r="G14" s="206"/>
      <c r="H14" s="19"/>
    </row>
    <row r="15" spans="1:8" s="2" customFormat="1" ht="13">
      <c r="A15" s="12"/>
      <c r="B15" s="86"/>
      <c r="C15" s="87">
        <v>2012</v>
      </c>
      <c r="D15" s="87">
        <v>2013</v>
      </c>
      <c r="E15" s="87">
        <v>2014</v>
      </c>
      <c r="F15" s="87">
        <v>2015</v>
      </c>
      <c r="G15" s="87">
        <v>2016</v>
      </c>
      <c r="H15" s="19"/>
    </row>
    <row r="16" spans="1:8" s="2" customFormat="1">
      <c r="A16" s="12"/>
      <c r="B16" s="91" t="s">
        <v>81</v>
      </c>
      <c r="C16" s="88">
        <v>3782</v>
      </c>
      <c r="D16" s="88">
        <v>3833</v>
      </c>
      <c r="E16" s="88">
        <v>3935</v>
      </c>
      <c r="F16" s="88">
        <v>4943</v>
      </c>
      <c r="G16" s="89">
        <v>6127</v>
      </c>
      <c r="H16" s="19"/>
    </row>
    <row r="17" spans="1:8" s="2" customFormat="1">
      <c r="A17" s="12"/>
      <c r="B17" s="91" t="s">
        <v>82</v>
      </c>
      <c r="C17" s="88">
        <v>1147</v>
      </c>
      <c r="D17" s="88">
        <v>1075</v>
      </c>
      <c r="E17" s="88">
        <v>1149</v>
      </c>
      <c r="F17" s="88">
        <v>1317</v>
      </c>
      <c r="G17" s="89">
        <v>1318</v>
      </c>
      <c r="H17" s="19"/>
    </row>
    <row r="18" spans="1:8" s="2" customFormat="1">
      <c r="A18" s="12"/>
      <c r="B18" s="101" t="s">
        <v>83</v>
      </c>
      <c r="C18" s="88">
        <v>542</v>
      </c>
      <c r="D18" s="88">
        <v>551</v>
      </c>
      <c r="E18" s="88">
        <v>602</v>
      </c>
      <c r="F18" s="88">
        <v>631</v>
      </c>
      <c r="G18" s="88">
        <v>718</v>
      </c>
      <c r="H18" s="19"/>
    </row>
    <row r="19" spans="1:8" s="2" customFormat="1" ht="13">
      <c r="A19" s="12"/>
      <c r="B19" s="134" t="s">
        <v>84</v>
      </c>
      <c r="C19" s="135">
        <v>123622</v>
      </c>
      <c r="D19" s="135">
        <v>110593</v>
      </c>
      <c r="E19" s="135">
        <v>91145</v>
      </c>
      <c r="F19" s="135">
        <v>93900</v>
      </c>
      <c r="G19" s="136">
        <v>63265</v>
      </c>
      <c r="H19" s="19"/>
    </row>
    <row r="20" spans="1:8" s="2" customFormat="1" ht="13">
      <c r="A20" s="12"/>
      <c r="B20" s="24"/>
      <c r="C20" s="17"/>
      <c r="D20" s="17"/>
      <c r="E20" s="17"/>
      <c r="F20" s="17"/>
      <c r="G20" s="25"/>
      <c r="H20" s="19"/>
    </row>
    <row r="21" spans="1:8" s="2" customFormat="1" ht="13">
      <c r="A21" s="12"/>
      <c r="B21" s="23" t="s">
        <v>85</v>
      </c>
      <c r="C21" s="17"/>
      <c r="D21" s="17"/>
      <c r="E21" s="17"/>
      <c r="F21" s="17"/>
      <c r="G21" s="25"/>
      <c r="H21" s="19"/>
    </row>
    <row r="22" spans="1:8" s="2" customFormat="1" ht="13">
      <c r="A22" s="12"/>
      <c r="B22" s="206" t="s">
        <v>106</v>
      </c>
      <c r="C22" s="206"/>
      <c r="D22" s="206"/>
      <c r="E22" s="206"/>
      <c r="F22" s="206"/>
      <c r="G22" s="206"/>
      <c r="H22" s="19"/>
    </row>
    <row r="23" spans="1:8" s="2" customFormat="1" ht="13">
      <c r="A23" s="12"/>
      <c r="B23" s="90"/>
      <c r="C23" s="87">
        <v>2012</v>
      </c>
      <c r="D23" s="87">
        <v>2013</v>
      </c>
      <c r="E23" s="87">
        <v>2014</v>
      </c>
      <c r="F23" s="87">
        <v>2015</v>
      </c>
      <c r="G23" s="87">
        <v>2016</v>
      </c>
      <c r="H23" s="19"/>
    </row>
    <row r="24" spans="1:8" s="2" customFormat="1">
      <c r="A24" s="12"/>
      <c r="B24" s="91" t="s">
        <v>86</v>
      </c>
      <c r="C24" s="137">
        <f t="shared" ref="C24:G24" si="0">C19/C18</f>
        <v>228.08487084870848</v>
      </c>
      <c r="D24" s="137">
        <f t="shared" si="0"/>
        <v>200.71324863883848</v>
      </c>
      <c r="E24" s="137">
        <f t="shared" si="0"/>
        <v>151.40365448504983</v>
      </c>
      <c r="F24" s="137">
        <f t="shared" si="0"/>
        <v>148.81141045958796</v>
      </c>
      <c r="G24" s="137">
        <f t="shared" si="0"/>
        <v>88.112813370473532</v>
      </c>
      <c r="H24" s="19"/>
    </row>
    <row r="25" spans="1:8" s="2" customFormat="1" ht="13">
      <c r="A25" s="12"/>
      <c r="B25" s="24"/>
      <c r="C25" s="17"/>
      <c r="D25" s="17"/>
      <c r="E25" s="17"/>
      <c r="F25" s="17"/>
      <c r="G25" s="25"/>
      <c r="H25" s="19"/>
    </row>
    <row r="26" spans="1:8" s="2" customFormat="1" ht="12.75" customHeight="1">
      <c r="A26" s="12"/>
      <c r="B26" s="185" t="s">
        <v>87</v>
      </c>
      <c r="C26" s="185"/>
      <c r="D26" s="185"/>
      <c r="E26" s="185"/>
      <c r="F26" s="185"/>
      <c r="G26" s="92">
        <f>AVERAGE(C24:E24)</f>
        <v>193.40059132419893</v>
      </c>
      <c r="H26" s="19"/>
    </row>
    <row r="27" spans="1:8" s="2" customFormat="1">
      <c r="A27" s="12"/>
      <c r="B27" s="67"/>
      <c r="C27" s="67"/>
      <c r="D27" s="67"/>
      <c r="E27" s="67"/>
      <c r="F27" s="67"/>
      <c r="G27" s="67"/>
      <c r="H27" s="19"/>
    </row>
    <row r="28" spans="1:8" s="2" customFormat="1" ht="12.75" customHeight="1">
      <c r="A28" s="12"/>
      <c r="B28" s="103" t="s">
        <v>88</v>
      </c>
      <c r="C28" s="67"/>
      <c r="D28" s="67"/>
      <c r="E28" s="67"/>
      <c r="F28" s="67"/>
      <c r="G28" s="67"/>
      <c r="H28" s="13"/>
    </row>
    <row r="29" spans="1:8" s="2" customFormat="1" ht="12.75" customHeight="1">
      <c r="A29" s="12"/>
      <c r="B29" s="93"/>
      <c r="C29" s="212"/>
      <c r="D29" s="212"/>
      <c r="E29" s="87">
        <v>2015</v>
      </c>
      <c r="F29" s="87">
        <v>2016</v>
      </c>
      <c r="G29" s="87" t="s">
        <v>1</v>
      </c>
      <c r="H29" s="13"/>
    </row>
    <row r="30" spans="1:8" s="2" customFormat="1" ht="12.75" customHeight="1">
      <c r="A30" s="12"/>
      <c r="B30" s="93"/>
      <c r="C30" s="213" t="s">
        <v>89</v>
      </c>
      <c r="D30" s="213"/>
      <c r="E30" s="94">
        <f>(G26-F24)*F18</f>
        <v>28135.773125569522</v>
      </c>
      <c r="F30" s="94">
        <f>(G26-G24)*G18</f>
        <v>75596.624570774831</v>
      </c>
      <c r="G30" s="95">
        <f>SUM(E30:F30)</f>
        <v>103732.39769634436</v>
      </c>
      <c r="H30" s="13"/>
    </row>
    <row r="31" spans="1:8" s="2" customFormat="1" ht="12.75" customHeight="1" thickBot="1">
      <c r="A31" s="15"/>
      <c r="B31" s="96"/>
      <c r="C31" s="68"/>
      <c r="D31" s="68"/>
      <c r="E31" s="68"/>
      <c r="F31" s="68"/>
      <c r="G31" s="68"/>
      <c r="H31" s="16"/>
    </row>
    <row r="32" spans="1:8" s="2" customFormat="1" ht="13" thickBot="1">
      <c r="A32" s="7"/>
      <c r="B32" s="46"/>
      <c r="C32" s="46"/>
      <c r="D32" s="46"/>
      <c r="E32" s="81"/>
      <c r="F32" s="81"/>
      <c r="G32" s="46"/>
      <c r="H32" s="14"/>
    </row>
    <row r="33" spans="1:8" s="2" customFormat="1" ht="13">
      <c r="A33" s="8"/>
      <c r="B33" s="9" t="s">
        <v>91</v>
      </c>
      <c r="C33" s="27"/>
      <c r="D33" s="27"/>
      <c r="E33" s="27"/>
      <c r="F33" s="27"/>
      <c r="G33" s="27"/>
      <c r="H33" s="28"/>
    </row>
    <row r="34" spans="1:8" s="2" customFormat="1" ht="13">
      <c r="A34" s="12"/>
      <c r="B34" s="21"/>
      <c r="C34" s="46"/>
      <c r="D34" s="46"/>
      <c r="E34" s="81"/>
      <c r="F34" s="81"/>
      <c r="G34" s="46"/>
      <c r="H34" s="13"/>
    </row>
    <row r="35" spans="1:8" s="2" customFormat="1">
      <c r="A35" s="12"/>
      <c r="B35" s="18" t="s">
        <v>107</v>
      </c>
      <c r="C35" s="84"/>
      <c r="D35" s="84"/>
      <c r="E35" s="84"/>
      <c r="F35" s="84"/>
      <c r="G35" s="84"/>
      <c r="H35" s="13"/>
    </row>
    <row r="36" spans="1:8" s="2" customFormat="1" ht="13">
      <c r="A36" s="12"/>
      <c r="B36" s="206" t="s">
        <v>98</v>
      </c>
      <c r="C36" s="206"/>
      <c r="D36" s="206"/>
      <c r="E36" s="206"/>
      <c r="F36" s="206"/>
      <c r="G36" s="206"/>
      <c r="H36" s="13"/>
    </row>
    <row r="37" spans="1:8" s="2" customFormat="1" ht="13">
      <c r="A37" s="12"/>
      <c r="B37" s="29"/>
      <c r="C37" s="87">
        <v>2012</v>
      </c>
      <c r="D37" s="87">
        <v>2013</v>
      </c>
      <c r="E37" s="87">
        <v>2014</v>
      </c>
      <c r="F37" s="87">
        <v>2015</v>
      </c>
      <c r="G37" s="87">
        <v>2016</v>
      </c>
      <c r="H37" s="13"/>
    </row>
    <row r="38" spans="1:8" s="2" customFormat="1">
      <c r="A38" s="12"/>
      <c r="B38" s="98" t="s">
        <v>93</v>
      </c>
      <c r="C38" s="30">
        <f t="shared" ref="C38:G38" si="1">C17-C18</f>
        <v>605</v>
      </c>
      <c r="D38" s="30">
        <f t="shared" si="1"/>
        <v>524</v>
      </c>
      <c r="E38" s="30">
        <f t="shared" si="1"/>
        <v>547</v>
      </c>
      <c r="F38" s="30">
        <f t="shared" si="1"/>
        <v>686</v>
      </c>
      <c r="G38" s="30">
        <f t="shared" si="1"/>
        <v>600</v>
      </c>
      <c r="H38" s="13"/>
    </row>
    <row r="39" spans="1:8" s="2" customFormat="1">
      <c r="A39" s="12"/>
      <c r="B39" s="98" t="s">
        <v>92</v>
      </c>
      <c r="C39" s="31">
        <v>77055</v>
      </c>
      <c r="D39" s="31">
        <v>85430</v>
      </c>
      <c r="E39" s="31">
        <v>92088</v>
      </c>
      <c r="F39" s="31">
        <v>131511</v>
      </c>
      <c r="G39" s="31">
        <v>191829</v>
      </c>
      <c r="H39" s="13"/>
    </row>
    <row r="40" spans="1:8" s="2" customFormat="1">
      <c r="A40" s="12"/>
      <c r="B40" s="98" t="s">
        <v>94</v>
      </c>
      <c r="C40" s="31">
        <f t="shared" ref="C40:G40" si="2">C39/C17</f>
        <v>67.179598953792507</v>
      </c>
      <c r="D40" s="31">
        <f t="shared" si="2"/>
        <v>79.469767441860469</v>
      </c>
      <c r="E40" s="31">
        <f t="shared" si="2"/>
        <v>80.146214099216706</v>
      </c>
      <c r="F40" s="31">
        <f t="shared" si="2"/>
        <v>99.856492027334852</v>
      </c>
      <c r="G40" s="31">
        <f t="shared" si="2"/>
        <v>145.54552352048557</v>
      </c>
      <c r="H40" s="13"/>
    </row>
    <row r="41" spans="1:8" s="2" customFormat="1">
      <c r="A41" s="12"/>
      <c r="B41" s="99"/>
      <c r="C41" s="100"/>
      <c r="D41" s="100"/>
      <c r="E41" s="100"/>
      <c r="F41" s="100"/>
      <c r="G41" s="100"/>
      <c r="H41" s="13"/>
    </row>
    <row r="42" spans="1:8" s="2" customFormat="1">
      <c r="A42" s="12"/>
      <c r="B42" s="219" t="s">
        <v>95</v>
      </c>
      <c r="C42" s="219"/>
      <c r="D42" s="219"/>
      <c r="E42" s="219"/>
      <c r="F42" s="219"/>
      <c r="G42" s="100"/>
      <c r="H42" s="13"/>
    </row>
    <row r="43" spans="1:8" s="2" customFormat="1">
      <c r="A43" s="12"/>
      <c r="B43" s="219" t="s">
        <v>96</v>
      </c>
      <c r="C43" s="219"/>
      <c r="D43" s="219"/>
      <c r="E43" s="219"/>
      <c r="F43" s="219"/>
      <c r="G43" s="100"/>
      <c r="H43" s="13"/>
    </row>
    <row r="44" spans="1:8" s="2" customFormat="1">
      <c r="A44" s="12"/>
      <c r="B44" s="104"/>
      <c r="C44" s="104"/>
      <c r="D44" s="104"/>
      <c r="E44" s="104"/>
      <c r="F44" s="104"/>
      <c r="G44" s="100"/>
      <c r="H44" s="13"/>
    </row>
    <row r="45" spans="1:8" s="2" customFormat="1" ht="13">
      <c r="A45" s="12"/>
      <c r="B45" s="185" t="s">
        <v>108</v>
      </c>
      <c r="C45" s="185"/>
      <c r="D45" s="185"/>
      <c r="E45" s="185"/>
      <c r="F45" s="185"/>
      <c r="G45" s="105">
        <f>AVERAGE(C40:E40)</f>
        <v>75.598526831623232</v>
      </c>
      <c r="H45" s="13"/>
    </row>
    <row r="46" spans="1:8" s="2" customFormat="1" ht="13" thickBot="1">
      <c r="A46" s="15"/>
      <c r="B46" s="47"/>
      <c r="C46" s="47"/>
      <c r="D46" s="47"/>
      <c r="E46" s="82"/>
      <c r="F46" s="82"/>
      <c r="G46" s="47"/>
      <c r="H46" s="16"/>
    </row>
    <row r="47" spans="1:8" s="2" customFormat="1" ht="13" thickBot="1">
      <c r="A47" s="7"/>
      <c r="B47" s="14"/>
      <c r="C47" s="14"/>
      <c r="D47" s="14"/>
      <c r="E47" s="14"/>
      <c r="F47" s="14"/>
      <c r="G47" s="14"/>
      <c r="H47" s="33"/>
    </row>
    <row r="48" spans="1:8" s="2" customFormat="1" ht="13">
      <c r="A48" s="8"/>
      <c r="B48" s="34" t="s">
        <v>97</v>
      </c>
      <c r="C48" s="10"/>
      <c r="D48" s="35"/>
      <c r="E48" s="35"/>
      <c r="F48" s="35"/>
      <c r="G48" s="10"/>
      <c r="H48" s="11"/>
    </row>
    <row r="49" spans="1:8" s="2" customFormat="1" ht="15.65" customHeight="1">
      <c r="A49" s="12"/>
      <c r="B49" s="102" t="s">
        <v>102</v>
      </c>
      <c r="C49" s="17"/>
      <c r="D49" s="17"/>
      <c r="E49" s="17"/>
      <c r="F49" s="17"/>
      <c r="G49" s="17"/>
      <c r="H49" s="19"/>
    </row>
    <row r="50" spans="1:8" s="2" customFormat="1" ht="58.25" customHeight="1">
      <c r="A50" s="12"/>
      <c r="B50" s="183" t="s">
        <v>164</v>
      </c>
      <c r="C50" s="183"/>
      <c r="D50" s="67"/>
      <c r="E50" s="67"/>
      <c r="F50" s="67"/>
      <c r="G50" s="67"/>
      <c r="H50" s="19"/>
    </row>
    <row r="51" spans="1:8" s="2" customFormat="1">
      <c r="A51" s="12"/>
      <c r="B51" s="23"/>
      <c r="C51" s="17"/>
      <c r="D51" s="17"/>
      <c r="E51" s="17"/>
      <c r="F51" s="17"/>
      <c r="G51" s="17"/>
      <c r="H51" s="19"/>
    </row>
    <row r="52" spans="1:8" s="2" customFormat="1" ht="13">
      <c r="A52" s="12"/>
      <c r="B52" s="206" t="s">
        <v>18</v>
      </c>
      <c r="C52" s="206"/>
      <c r="D52" s="206"/>
      <c r="E52" s="206"/>
      <c r="F52" s="206"/>
      <c r="G52" s="206"/>
      <c r="H52" s="19"/>
    </row>
    <row r="53" spans="1:8" s="2" customFormat="1" ht="13">
      <c r="A53" s="12"/>
      <c r="B53" s="29"/>
      <c r="C53" s="87">
        <v>2012</v>
      </c>
      <c r="D53" s="87">
        <v>2013</v>
      </c>
      <c r="E53" s="87">
        <v>2014</v>
      </c>
      <c r="F53" s="87">
        <v>2015</v>
      </c>
      <c r="G53" s="87">
        <v>2016</v>
      </c>
      <c r="H53" s="19"/>
    </row>
    <row r="54" spans="1:8" s="2" customFormat="1">
      <c r="A54" s="12"/>
      <c r="B54" s="98" t="s">
        <v>100</v>
      </c>
      <c r="C54" s="30">
        <f t="shared" ref="C54:G54" si="3">(C16-C17)*0.45</f>
        <v>1185.75</v>
      </c>
      <c r="D54" s="30">
        <f t="shared" si="3"/>
        <v>1241.1000000000001</v>
      </c>
      <c r="E54" s="30">
        <f t="shared" si="3"/>
        <v>1253.7</v>
      </c>
      <c r="F54" s="30">
        <f t="shared" si="3"/>
        <v>1631.7</v>
      </c>
      <c r="G54" s="30">
        <f t="shared" si="3"/>
        <v>2164.0500000000002</v>
      </c>
      <c r="H54" s="19"/>
    </row>
    <row r="55" spans="1:8" s="2" customFormat="1">
      <c r="A55" s="12"/>
      <c r="B55" s="98" t="s">
        <v>101</v>
      </c>
      <c r="C55" s="31">
        <v>198061</v>
      </c>
      <c r="D55" s="31">
        <v>177601</v>
      </c>
      <c r="E55" s="31">
        <v>224641</v>
      </c>
      <c r="F55" s="31">
        <v>207612</v>
      </c>
      <c r="G55" s="31">
        <v>208541</v>
      </c>
      <c r="H55" s="19"/>
    </row>
    <row r="56" spans="1:8" s="2" customFormat="1">
      <c r="A56" s="12"/>
      <c r="B56" s="98" t="s">
        <v>110</v>
      </c>
      <c r="C56" s="31">
        <f t="shared" ref="C56:G56" si="4">C55/C54</f>
        <v>167.03436643474595</v>
      </c>
      <c r="D56" s="31">
        <f t="shared" si="4"/>
        <v>143.09966964789299</v>
      </c>
      <c r="E56" s="31">
        <f t="shared" si="4"/>
        <v>179.18242003669138</v>
      </c>
      <c r="F56" s="31">
        <f t="shared" si="4"/>
        <v>127.23662437948151</v>
      </c>
      <c r="G56" s="31">
        <f t="shared" si="4"/>
        <v>96.366072872623079</v>
      </c>
      <c r="H56" s="19"/>
    </row>
    <row r="57" spans="1:8" s="2" customFormat="1">
      <c r="A57" s="12"/>
      <c r="B57" s="99"/>
      <c r="C57" s="100"/>
      <c r="D57" s="100"/>
      <c r="E57" s="100"/>
      <c r="F57" s="100"/>
      <c r="G57" s="100"/>
      <c r="H57" s="19"/>
    </row>
    <row r="58" spans="1:8" s="2" customFormat="1" ht="13">
      <c r="A58" s="12"/>
      <c r="B58" s="185" t="s">
        <v>109</v>
      </c>
      <c r="C58" s="185"/>
      <c r="D58" s="185"/>
      <c r="E58" s="185"/>
      <c r="F58" s="185"/>
      <c r="G58" s="105">
        <f>AVERAGE(C56:E56)</f>
        <v>163.1054853731101</v>
      </c>
      <c r="H58" s="19"/>
    </row>
    <row r="59" spans="1:8" s="2" customFormat="1">
      <c r="A59" s="12"/>
      <c r="B59" s="99"/>
      <c r="C59" s="100"/>
      <c r="D59" s="100"/>
      <c r="E59" s="100"/>
      <c r="F59" s="100"/>
      <c r="G59" s="100"/>
      <c r="H59" s="19"/>
    </row>
    <row r="60" spans="1:8" s="2" customFormat="1">
      <c r="A60" s="12"/>
      <c r="B60" s="211" t="s">
        <v>111</v>
      </c>
      <c r="C60" s="211"/>
      <c r="D60" s="211"/>
      <c r="E60" s="211"/>
      <c r="F60" s="211"/>
      <c r="G60" s="100"/>
      <c r="H60" s="19"/>
    </row>
    <row r="61" spans="1:8" s="2" customFormat="1" ht="13">
      <c r="A61" s="12"/>
      <c r="B61" s="99"/>
      <c r="C61" s="212"/>
      <c r="D61" s="212"/>
      <c r="E61" s="87">
        <v>2015</v>
      </c>
      <c r="F61" s="87">
        <v>2016</v>
      </c>
      <c r="G61" s="87" t="s">
        <v>1</v>
      </c>
      <c r="H61" s="19"/>
    </row>
    <row r="62" spans="1:8" s="2" customFormat="1" ht="13">
      <c r="A62" s="12"/>
      <c r="B62" s="99"/>
      <c r="C62" s="213" t="s">
        <v>112</v>
      </c>
      <c r="D62" s="213"/>
      <c r="E62" s="94">
        <f>(G58-F56)*F54</f>
        <v>58527.220483303769</v>
      </c>
      <c r="F62" s="106">
        <f>(G58-G56)*G54</f>
        <v>144427.42562167894</v>
      </c>
      <c r="G62" s="95">
        <f>SUM(E62:F62)</f>
        <v>202954.6461049827</v>
      </c>
      <c r="H62" s="19"/>
    </row>
    <row r="63" spans="1:8" s="2" customFormat="1">
      <c r="A63" s="12"/>
      <c r="B63" s="99"/>
      <c r="C63" s="100"/>
      <c r="D63" s="100"/>
      <c r="E63" s="100"/>
      <c r="F63" s="100"/>
      <c r="G63" s="100"/>
      <c r="H63" s="19"/>
    </row>
    <row r="64" spans="1:8" s="2" customFormat="1" ht="13" thickBot="1">
      <c r="A64" s="15"/>
      <c r="B64" s="36"/>
      <c r="C64" s="37"/>
      <c r="D64" s="37"/>
      <c r="E64" s="37"/>
      <c r="F64" s="37"/>
      <c r="G64" s="37"/>
      <c r="H64" s="38"/>
    </row>
    <row r="65" spans="1:8" s="2" customFormat="1" ht="13" thickBot="1">
      <c r="A65" s="7"/>
      <c r="B65" s="39"/>
      <c r="C65" s="7"/>
      <c r="D65" s="7"/>
      <c r="E65" s="7"/>
      <c r="F65" s="7"/>
      <c r="G65" s="7"/>
      <c r="H65" s="7"/>
    </row>
    <row r="66" spans="1:8" s="2" customFormat="1" ht="13">
      <c r="A66" s="8"/>
      <c r="B66" s="34" t="s">
        <v>103</v>
      </c>
      <c r="C66" s="10"/>
      <c r="D66" s="10"/>
      <c r="E66" s="10"/>
      <c r="F66" s="10"/>
      <c r="G66" s="10"/>
      <c r="H66" s="11"/>
    </row>
    <row r="67" spans="1:8" s="2" customFormat="1" ht="13">
      <c r="A67" s="12"/>
      <c r="B67" s="40" t="s">
        <v>104</v>
      </c>
      <c r="C67" s="17"/>
      <c r="D67" s="17"/>
      <c r="E67" s="17"/>
      <c r="F67" s="17"/>
      <c r="G67" s="80">
        <f>G30</f>
        <v>103732.39769634436</v>
      </c>
      <c r="H67" s="19"/>
    </row>
    <row r="68" spans="1:8" s="2" customFormat="1" ht="13">
      <c r="A68" s="12"/>
      <c r="B68" s="40" t="s">
        <v>105</v>
      </c>
      <c r="C68" s="17"/>
      <c r="D68" s="17"/>
      <c r="E68" s="17"/>
      <c r="F68" s="17"/>
      <c r="G68" s="80">
        <f>G62</f>
        <v>202954.6461049827</v>
      </c>
      <c r="H68" s="19"/>
    </row>
    <row r="69" spans="1:8" s="2" customFormat="1" ht="5.25" customHeight="1" thickBot="1">
      <c r="A69" s="15"/>
      <c r="B69" s="42"/>
      <c r="C69" s="37"/>
      <c r="D69" s="37"/>
      <c r="E69" s="37"/>
      <c r="F69" s="37"/>
      <c r="G69" s="43"/>
      <c r="H69" s="38"/>
    </row>
    <row r="70" spans="1:8" s="2" customFormat="1"/>
  </sheetData>
  <mergeCells count="20">
    <mergeCell ref="B42:F42"/>
    <mergeCell ref="B43:F43"/>
    <mergeCell ref="B50:C50"/>
    <mergeCell ref="B14:G14"/>
    <mergeCell ref="B22:G22"/>
    <mergeCell ref="B45:F45"/>
    <mergeCell ref="B4:H5"/>
    <mergeCell ref="B6:H7"/>
    <mergeCell ref="B8:H8"/>
    <mergeCell ref="A1:H1"/>
    <mergeCell ref="B36:G36"/>
    <mergeCell ref="B26:F26"/>
    <mergeCell ref="C30:D30"/>
    <mergeCell ref="C29:D29"/>
    <mergeCell ref="B9:G9"/>
    <mergeCell ref="B58:F58"/>
    <mergeCell ref="B60:F60"/>
    <mergeCell ref="C61:D61"/>
    <mergeCell ref="C62:D62"/>
    <mergeCell ref="B52:G5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opLeftCell="A19" workbookViewId="0">
      <selection activeCell="L28" sqref="L28"/>
    </sheetView>
  </sheetViews>
  <sheetFormatPr defaultRowHeight="12.5"/>
  <cols>
    <col min="1" max="1" width="1.453125" customWidth="1"/>
    <col min="2" max="2" width="22.90625" customWidth="1"/>
    <col min="3" max="4" width="14" customWidth="1"/>
    <col min="5" max="5" width="14.36328125" customWidth="1"/>
    <col min="6" max="6" width="14.6328125" customWidth="1"/>
    <col min="7" max="7" width="14.36328125" style="2" customWidth="1"/>
    <col min="8" max="8" width="2" customWidth="1"/>
    <col min="9" max="9" width="13" customWidth="1"/>
  </cols>
  <sheetData>
    <row r="1" spans="1:8" s="2" customFormat="1" ht="13.5" thickBot="1">
      <c r="A1" s="180" t="s">
        <v>136</v>
      </c>
      <c r="B1" s="181"/>
      <c r="C1" s="181"/>
      <c r="D1" s="181"/>
      <c r="E1" s="181"/>
      <c r="F1" s="181"/>
      <c r="G1" s="181"/>
      <c r="H1" s="182"/>
    </row>
    <row r="2" spans="1:8" s="2" customFormat="1" ht="13" thickBot="1">
      <c r="A2" s="7"/>
      <c r="B2" s="7"/>
      <c r="C2" s="7"/>
      <c r="D2" s="7"/>
      <c r="E2" s="7"/>
      <c r="F2" s="7"/>
      <c r="G2" s="7"/>
      <c r="H2" s="7"/>
    </row>
    <row r="3" spans="1:8" s="2" customFormat="1" ht="13">
      <c r="A3" s="8"/>
      <c r="B3" s="9" t="s">
        <v>114</v>
      </c>
      <c r="C3" s="10"/>
      <c r="D3" s="10"/>
      <c r="E3" s="10"/>
      <c r="F3" s="10"/>
      <c r="G3" s="10"/>
      <c r="H3" s="11"/>
    </row>
    <row r="4" spans="1:8" s="2" customFormat="1" ht="12.75" customHeight="1">
      <c r="A4" s="12"/>
      <c r="B4" s="203" t="s">
        <v>169</v>
      </c>
      <c r="C4" s="194"/>
      <c r="D4" s="194"/>
      <c r="E4" s="194"/>
      <c r="F4" s="194"/>
      <c r="G4" s="194"/>
      <c r="H4" s="13"/>
    </row>
    <row r="5" spans="1:8" s="2" customFormat="1">
      <c r="A5" s="12"/>
      <c r="B5" s="194"/>
      <c r="C5" s="194"/>
      <c r="D5" s="194"/>
      <c r="E5" s="194"/>
      <c r="F5" s="194"/>
      <c r="G5" s="194"/>
      <c r="H5" s="13"/>
    </row>
    <row r="6" spans="1:8" s="2" customFormat="1">
      <c r="A6" s="12"/>
      <c r="B6" s="194"/>
      <c r="C6" s="194"/>
      <c r="D6" s="194"/>
      <c r="E6" s="194"/>
      <c r="F6" s="194"/>
      <c r="G6" s="194"/>
      <c r="H6" s="13"/>
    </row>
    <row r="7" spans="1:8" s="2" customFormat="1">
      <c r="A7" s="12"/>
      <c r="B7" s="194"/>
      <c r="C7" s="194"/>
      <c r="D7" s="194"/>
      <c r="E7" s="194"/>
      <c r="F7" s="194"/>
      <c r="G7" s="194"/>
      <c r="H7" s="13"/>
    </row>
    <row r="8" spans="1:8" s="2" customFormat="1">
      <c r="A8" s="12"/>
      <c r="B8" s="194"/>
      <c r="C8" s="194"/>
      <c r="D8" s="194"/>
      <c r="E8" s="194"/>
      <c r="F8" s="194"/>
      <c r="G8" s="194"/>
      <c r="H8" s="13"/>
    </row>
    <row r="9" spans="1:8" s="2" customFormat="1">
      <c r="A9" s="12"/>
      <c r="B9" s="194"/>
      <c r="C9" s="194"/>
      <c r="D9" s="194"/>
      <c r="E9" s="194"/>
      <c r="F9" s="194"/>
      <c r="G9" s="194"/>
      <c r="H9" s="13"/>
    </row>
    <row r="10" spans="1:8" s="107" customFormat="1">
      <c r="A10" s="12"/>
      <c r="B10" s="194"/>
      <c r="C10" s="194"/>
      <c r="D10" s="194"/>
      <c r="E10" s="194"/>
      <c r="F10" s="194"/>
      <c r="G10" s="194"/>
      <c r="H10" s="13"/>
    </row>
    <row r="11" spans="1:8" s="2" customFormat="1" ht="13" thickBot="1">
      <c r="A11" s="15"/>
      <c r="B11" s="85"/>
      <c r="C11" s="85"/>
      <c r="D11" s="85"/>
      <c r="E11" s="85"/>
      <c r="F11" s="85"/>
      <c r="G11" s="85"/>
      <c r="H11" s="16"/>
    </row>
    <row r="12" spans="1:8" s="2" customFormat="1" ht="13" thickBot="1">
      <c r="A12" s="7"/>
      <c r="B12" s="17"/>
      <c r="C12" s="17"/>
      <c r="D12" s="17"/>
      <c r="E12" s="17"/>
      <c r="F12" s="17"/>
      <c r="G12" s="17"/>
      <c r="H12" s="7"/>
    </row>
    <row r="13" spans="1:8" s="2" customFormat="1" ht="13">
      <c r="A13" s="8"/>
      <c r="B13" s="9" t="s">
        <v>113</v>
      </c>
      <c r="C13" s="10"/>
      <c r="D13" s="10"/>
      <c r="E13" s="10"/>
      <c r="F13" s="10"/>
      <c r="G13" s="10"/>
      <c r="H13" s="11"/>
    </row>
    <row r="14" spans="1:8" s="2" customFormat="1">
      <c r="A14" s="12"/>
      <c r="B14" s="18"/>
      <c r="C14" s="17"/>
      <c r="D14" s="17"/>
      <c r="E14" s="17"/>
      <c r="F14" s="17"/>
      <c r="G14" s="17"/>
      <c r="H14" s="19"/>
    </row>
    <row r="15" spans="1:8" s="2" customFormat="1" ht="13">
      <c r="A15" s="12"/>
      <c r="B15" s="220" t="s">
        <v>150</v>
      </c>
      <c r="C15" s="220"/>
      <c r="D15" s="220"/>
      <c r="E15" s="220"/>
      <c r="F15" s="220"/>
      <c r="G15" s="220"/>
      <c r="H15" s="19"/>
    </row>
    <row r="16" spans="1:8" s="2" customFormat="1" ht="13">
      <c r="A16" s="12"/>
      <c r="B16" s="108"/>
      <c r="C16" s="109">
        <v>2012</v>
      </c>
      <c r="D16" s="109">
        <v>2013</v>
      </c>
      <c r="E16" s="109">
        <v>2014</v>
      </c>
      <c r="F16" s="109">
        <v>2015</v>
      </c>
      <c r="G16" s="109">
        <v>2016</v>
      </c>
      <c r="H16" s="19"/>
    </row>
    <row r="17" spans="1:8" s="2" customFormat="1">
      <c r="A17" s="12"/>
      <c r="B17" s="121" t="s">
        <v>2</v>
      </c>
      <c r="C17" s="122">
        <v>2589880</v>
      </c>
      <c r="D17" s="122">
        <v>2925240</v>
      </c>
      <c r="E17" s="122">
        <v>3251701</v>
      </c>
      <c r="F17" s="122">
        <v>2982488</v>
      </c>
      <c r="G17" s="122">
        <v>2675493</v>
      </c>
      <c r="H17" s="19"/>
    </row>
    <row r="18" spans="1:8" s="2" customFormat="1">
      <c r="A18" s="12"/>
      <c r="B18" s="110" t="s">
        <v>128</v>
      </c>
      <c r="C18" s="48">
        <v>63424.53</v>
      </c>
      <c r="D18" s="48">
        <v>65044.160000000011</v>
      </c>
      <c r="E18" s="48">
        <v>68142.390000000058</v>
      </c>
      <c r="F18" s="48">
        <v>62678.300000000097</v>
      </c>
      <c r="G18" s="48">
        <v>62193.779199999997</v>
      </c>
      <c r="H18" s="19"/>
    </row>
    <row r="19" spans="1:8" s="2" customFormat="1">
      <c r="A19" s="12"/>
      <c r="B19" s="110" t="s">
        <v>129</v>
      </c>
      <c r="C19" s="48">
        <v>258926.25</v>
      </c>
      <c r="D19" s="48">
        <v>261681.56000000003</v>
      </c>
      <c r="E19" s="48">
        <v>263879.32000000007</v>
      </c>
      <c r="F19" s="48">
        <v>217390.37999999968</v>
      </c>
      <c r="G19" s="48">
        <v>228076.81889999998</v>
      </c>
      <c r="H19" s="19"/>
    </row>
    <row r="20" spans="1:8" s="2" customFormat="1">
      <c r="A20" s="12"/>
      <c r="B20" s="110" t="s">
        <v>130</v>
      </c>
      <c r="C20" s="48">
        <v>15606.13</v>
      </c>
      <c r="D20" s="48">
        <v>16998.28</v>
      </c>
      <c r="E20" s="48">
        <v>16008.239999999991</v>
      </c>
      <c r="F20" s="48">
        <v>13967.729999999981</v>
      </c>
      <c r="G20" s="48">
        <v>15850.142</v>
      </c>
      <c r="H20" s="19"/>
    </row>
    <row r="21" spans="1:8" s="2" customFormat="1">
      <c r="A21" s="12"/>
      <c r="B21" s="123" t="s">
        <v>127</v>
      </c>
      <c r="C21" s="120">
        <v>834089.44</v>
      </c>
      <c r="D21" s="120">
        <v>864177.61000000057</v>
      </c>
      <c r="E21" s="120">
        <v>853835.41999999981</v>
      </c>
      <c r="F21" s="120">
        <v>758602.48999999976</v>
      </c>
      <c r="G21" s="120">
        <v>808725.63870000001</v>
      </c>
      <c r="H21" s="19"/>
    </row>
    <row r="22" spans="1:8" s="2" customFormat="1" ht="13">
      <c r="A22" s="12"/>
      <c r="B22" s="24"/>
      <c r="C22" s="17"/>
      <c r="D22" s="17"/>
      <c r="E22" s="17"/>
      <c r="F22" s="25"/>
      <c r="G22" s="25"/>
      <c r="H22" s="19"/>
    </row>
    <row r="23" spans="1:8" s="2" customFormat="1" ht="13">
      <c r="A23" s="12"/>
      <c r="B23" s="141" t="s">
        <v>170</v>
      </c>
      <c r="C23" s="17"/>
      <c r="D23" s="17"/>
      <c r="E23" s="17"/>
      <c r="F23" s="25"/>
      <c r="G23" s="25"/>
      <c r="H23" s="19"/>
    </row>
    <row r="24" spans="1:8" s="2" customFormat="1">
      <c r="A24" s="12"/>
      <c r="B24" s="194" t="s">
        <v>131</v>
      </c>
      <c r="C24" s="194"/>
      <c r="D24" s="194"/>
      <c r="E24" s="194"/>
      <c r="F24" s="194"/>
      <c r="G24" s="194"/>
      <c r="H24" s="19"/>
    </row>
    <row r="25" spans="1:8" s="2" customFormat="1">
      <c r="A25" s="12"/>
      <c r="B25" s="194"/>
      <c r="C25" s="194"/>
      <c r="D25" s="194"/>
      <c r="E25" s="194"/>
      <c r="F25" s="194"/>
      <c r="G25" s="194"/>
      <c r="H25" s="19"/>
    </row>
    <row r="26" spans="1:8" s="2" customFormat="1" ht="13" thickBot="1">
      <c r="A26" s="15"/>
      <c r="B26" s="68"/>
      <c r="C26" s="68"/>
      <c r="D26" s="68"/>
      <c r="E26" s="68"/>
      <c r="F26" s="68"/>
      <c r="G26" s="85"/>
      <c r="H26" s="16"/>
    </row>
    <row r="27" spans="1:8" s="2" customFormat="1" ht="13" thickBot="1">
      <c r="A27" s="7"/>
      <c r="B27" s="84"/>
      <c r="C27" s="84"/>
      <c r="D27" s="84"/>
      <c r="E27" s="84"/>
      <c r="F27" s="84"/>
      <c r="G27" s="84"/>
      <c r="H27" s="14"/>
    </row>
    <row r="28" spans="1:8" s="2" customFormat="1" ht="13">
      <c r="A28" s="8"/>
      <c r="B28" s="9" t="s">
        <v>115</v>
      </c>
      <c r="C28" s="27"/>
      <c r="D28" s="27"/>
      <c r="E28" s="27"/>
      <c r="F28" s="27"/>
      <c r="G28" s="27"/>
      <c r="H28" s="28"/>
    </row>
    <row r="29" spans="1:8" s="2" customFormat="1" ht="13">
      <c r="A29" s="12"/>
      <c r="B29" s="21"/>
      <c r="C29" s="131"/>
      <c r="D29" s="131"/>
      <c r="E29" s="131"/>
      <c r="F29" s="131"/>
      <c r="G29" s="131"/>
      <c r="H29" s="13"/>
    </row>
    <row r="30" spans="1:8" s="2" customFormat="1">
      <c r="A30" s="12"/>
      <c r="B30" s="18" t="s">
        <v>134</v>
      </c>
      <c r="C30" s="131"/>
      <c r="D30" s="131"/>
      <c r="E30" s="131"/>
      <c r="F30" s="131"/>
      <c r="G30" s="131"/>
      <c r="H30" s="13"/>
    </row>
    <row r="31" spans="1:8" s="2" customFormat="1" ht="13">
      <c r="A31" s="12"/>
      <c r="B31" s="206" t="s">
        <v>116</v>
      </c>
      <c r="C31" s="206"/>
      <c r="D31" s="206"/>
      <c r="E31" s="206"/>
      <c r="F31" s="206"/>
      <c r="G31" s="206"/>
      <c r="H31" s="13"/>
    </row>
    <row r="32" spans="1:8" s="2" customFormat="1" ht="13">
      <c r="A32" s="12"/>
      <c r="B32" s="97"/>
      <c r="C32" s="109">
        <v>2012</v>
      </c>
      <c r="D32" s="109">
        <v>2013</v>
      </c>
      <c r="E32" s="109">
        <v>2014</v>
      </c>
      <c r="F32" s="109">
        <v>2015</v>
      </c>
      <c r="G32" s="109">
        <v>2016</v>
      </c>
      <c r="H32" s="13"/>
    </row>
    <row r="33" spans="1:8" s="2" customFormat="1" ht="50">
      <c r="A33" s="12"/>
      <c r="B33" s="133" t="s">
        <v>132</v>
      </c>
      <c r="C33" s="124">
        <f>(C18+C19+C20)/C21</f>
        <v>0.40518066024190408</v>
      </c>
      <c r="D33" s="124">
        <f>(D18+D19+D20)/D21</f>
        <v>0.39774694000692723</v>
      </c>
      <c r="E33" s="124">
        <f>(E18+E19+E20)/E21</f>
        <v>0.40760776825116979</v>
      </c>
      <c r="F33" s="124">
        <f>(F18+F19+F20)/F21</f>
        <v>0.38760274831156938</v>
      </c>
      <c r="G33" s="124">
        <f>(G18+G19+G20)/G21</f>
        <v>0.37852236339641593</v>
      </c>
      <c r="H33" s="13"/>
    </row>
    <row r="34" spans="1:8" s="2" customFormat="1" ht="37.5">
      <c r="A34" s="12"/>
      <c r="B34" s="97" t="s">
        <v>133</v>
      </c>
      <c r="C34" s="30">
        <f>C33*C17</f>
        <v>1049369.2883473025</v>
      </c>
      <c r="D34" s="30">
        <f>D33*D17</f>
        <v>1163505.2587858639</v>
      </c>
      <c r="E34" s="30">
        <f>E33*E17</f>
        <v>1325418.5876300971</v>
      </c>
      <c r="F34" s="30">
        <f>F33*F17</f>
        <v>1156020.545606276</v>
      </c>
      <c r="G34" s="30">
        <f>G33*G17</f>
        <v>1012733.933610567</v>
      </c>
      <c r="H34" s="13"/>
    </row>
    <row r="35" spans="1:8" s="2" customFormat="1" ht="13" thickBot="1">
      <c r="A35" s="15"/>
      <c r="B35" s="139"/>
      <c r="C35" s="140"/>
      <c r="D35" s="140"/>
      <c r="E35" s="140"/>
      <c r="F35" s="140"/>
      <c r="G35" s="140"/>
      <c r="H35" s="16"/>
    </row>
    <row r="36" spans="1:8" s="2" customFormat="1" ht="13" thickBot="1">
      <c r="A36" s="7"/>
      <c r="B36" s="14"/>
      <c r="C36" s="14"/>
      <c r="D36" s="14"/>
      <c r="E36" s="14"/>
      <c r="F36" s="14"/>
      <c r="G36" s="14"/>
      <c r="H36" s="33"/>
    </row>
    <row r="37" spans="1:8" s="2" customFormat="1" ht="13">
      <c r="A37" s="8"/>
      <c r="B37" s="34" t="s">
        <v>135</v>
      </c>
      <c r="C37" s="10"/>
      <c r="D37" s="10"/>
      <c r="E37" s="35"/>
      <c r="F37" s="10"/>
      <c r="G37" s="10"/>
      <c r="H37" s="11"/>
    </row>
    <row r="38" spans="1:8" s="2" customFormat="1" ht="13">
      <c r="A38" s="12"/>
      <c r="B38" s="40" t="s">
        <v>137</v>
      </c>
      <c r="C38" s="17"/>
      <c r="D38" s="17"/>
      <c r="E38" s="17"/>
      <c r="F38" s="17"/>
      <c r="G38" s="17"/>
      <c r="H38" s="19"/>
    </row>
    <row r="39" spans="1:8" s="2" customFormat="1" ht="12.75" customHeight="1">
      <c r="A39" s="12"/>
      <c r="B39" s="194" t="s">
        <v>139</v>
      </c>
      <c r="C39" s="194"/>
      <c r="D39" s="194"/>
      <c r="E39" s="194"/>
      <c r="F39" s="194"/>
      <c r="G39" s="125">
        <f>AVERAGE($C$34:$E$34)</f>
        <v>1179431.0449210878</v>
      </c>
      <c r="H39" s="19"/>
    </row>
    <row r="40" spans="1:8" s="2" customFormat="1" ht="12.75" customHeight="1">
      <c r="A40" s="12"/>
      <c r="B40" s="194" t="s">
        <v>140</v>
      </c>
      <c r="C40" s="194"/>
      <c r="D40" s="194"/>
      <c r="E40" s="194"/>
      <c r="F40" s="194"/>
      <c r="G40" s="125">
        <f>AVERAGE($F$34:$G$34)</f>
        <v>1084377.2396084215</v>
      </c>
      <c r="H40" s="19"/>
    </row>
    <row r="41" spans="1:8" s="2" customFormat="1" ht="12.75" customHeight="1">
      <c r="A41" s="12"/>
      <c r="B41" s="194" t="s">
        <v>153</v>
      </c>
      <c r="C41" s="194"/>
      <c r="D41" s="194"/>
      <c r="E41" s="194"/>
      <c r="F41" s="194"/>
      <c r="G41" s="125">
        <f>AVERAGE($C$17:$E$17)</f>
        <v>2922273.6666666665</v>
      </c>
      <c r="H41" s="19"/>
    </row>
    <row r="42" spans="1:8" s="2" customFormat="1" ht="12.75" customHeight="1">
      <c r="A42" s="12"/>
      <c r="B42" s="194" t="s">
        <v>154</v>
      </c>
      <c r="C42" s="194"/>
      <c r="D42" s="194"/>
      <c r="E42" s="194"/>
      <c r="F42" s="194"/>
      <c r="G42" s="125">
        <f>AVERAGE($F$17:$G$17)</f>
        <v>2828990.5</v>
      </c>
      <c r="H42" s="19"/>
    </row>
    <row r="43" spans="1:8" s="2" customFormat="1">
      <c r="A43" s="12"/>
      <c r="B43" s="194" t="s">
        <v>155</v>
      </c>
      <c r="C43" s="194"/>
      <c r="D43" s="194"/>
      <c r="E43" s="194"/>
      <c r="F43" s="194"/>
      <c r="G43" s="125">
        <f>$G$39-$F$34+$G$39-$G$34</f>
        <v>190107.61062533257</v>
      </c>
      <c r="H43" s="19"/>
    </row>
    <row r="44" spans="1:8" s="2" customFormat="1" ht="12.75" customHeight="1">
      <c r="A44" s="12"/>
      <c r="B44" s="194"/>
      <c r="C44" s="194"/>
      <c r="D44" s="194"/>
      <c r="E44" s="194"/>
      <c r="F44" s="194"/>
      <c r="G44" s="125"/>
      <c r="H44" s="19"/>
    </row>
    <row r="45" spans="1:8" s="2" customFormat="1">
      <c r="A45" s="12"/>
      <c r="B45" s="126"/>
      <c r="C45" s="126"/>
      <c r="D45" s="126"/>
      <c r="E45" s="126"/>
      <c r="F45" s="126"/>
      <c r="G45" s="127"/>
      <c r="H45" s="19"/>
    </row>
    <row r="46" spans="1:8" s="2" customFormat="1" ht="26.4" customHeight="1">
      <c r="A46" s="12"/>
      <c r="B46" s="187" t="s">
        <v>151</v>
      </c>
      <c r="C46" s="187"/>
      <c r="D46" s="126"/>
      <c r="E46" s="126"/>
      <c r="F46" s="126"/>
      <c r="G46" s="128">
        <v>2.08</v>
      </c>
      <c r="H46" s="19"/>
    </row>
    <row r="47" spans="1:8" s="2" customFormat="1">
      <c r="A47" s="12"/>
      <c r="B47" s="126"/>
      <c r="C47" s="126"/>
      <c r="D47" s="126"/>
      <c r="E47" s="126"/>
      <c r="F47" s="126"/>
      <c r="G47" s="127"/>
      <c r="H47" s="19"/>
    </row>
    <row r="48" spans="1:8" s="2" customFormat="1" ht="13">
      <c r="A48" s="12"/>
      <c r="B48" s="187" t="s">
        <v>138</v>
      </c>
      <c r="C48" s="187"/>
      <c r="D48" s="187"/>
      <c r="E48" s="187"/>
      <c r="F48" s="187"/>
      <c r="G48" s="142">
        <f>$G$43*$G$46</f>
        <v>395423.83010069176</v>
      </c>
      <c r="H48" s="19"/>
    </row>
    <row r="49" spans="1:8" s="2" customFormat="1" ht="13" thickBot="1">
      <c r="A49" s="15"/>
      <c r="B49" s="36"/>
      <c r="C49" s="37"/>
      <c r="D49" s="37"/>
      <c r="E49" s="37"/>
      <c r="F49" s="37"/>
      <c r="G49" s="37"/>
      <c r="H49" s="38"/>
    </row>
    <row r="50" spans="1:8" s="2" customFormat="1" ht="13" thickBot="1">
      <c r="A50" s="7"/>
      <c r="B50" s="39"/>
      <c r="C50" s="7"/>
      <c r="D50" s="7"/>
      <c r="E50" s="7"/>
      <c r="F50" s="7"/>
      <c r="G50" s="7"/>
      <c r="H50" s="7"/>
    </row>
    <row r="51" spans="1:8" s="2" customFormat="1" ht="13">
      <c r="A51" s="8"/>
      <c r="B51" s="34" t="s">
        <v>27</v>
      </c>
      <c r="C51" s="10"/>
      <c r="D51" s="10"/>
      <c r="E51" s="10"/>
      <c r="F51" s="10"/>
      <c r="G51" s="10"/>
      <c r="H51" s="11"/>
    </row>
    <row r="52" spans="1:8" s="2" customFormat="1" ht="13">
      <c r="A52" s="12"/>
      <c r="B52" s="187" t="s">
        <v>152</v>
      </c>
      <c r="C52" s="187"/>
      <c r="D52" s="187"/>
      <c r="E52" s="187"/>
      <c r="F52" s="187"/>
      <c r="G52" s="142">
        <f>G48</f>
        <v>395423.83010069176</v>
      </c>
      <c r="H52" s="19"/>
    </row>
    <row r="53" spans="1:8" s="2" customFormat="1" ht="6" customHeight="1" thickBot="1">
      <c r="A53" s="15"/>
      <c r="B53" s="132"/>
      <c r="C53" s="132"/>
      <c r="D53" s="132"/>
      <c r="E53" s="132"/>
      <c r="F53" s="132"/>
      <c r="G53" s="138"/>
      <c r="H53" s="38"/>
    </row>
    <row r="54" spans="1:8" s="2" customFormat="1"/>
  </sheetData>
  <mergeCells count="13">
    <mergeCell ref="B4:G10"/>
    <mergeCell ref="A1:H1"/>
    <mergeCell ref="B15:G15"/>
    <mergeCell ref="B24:G25"/>
    <mergeCell ref="B31:G31"/>
    <mergeCell ref="B40:F40"/>
    <mergeCell ref="B39:F39"/>
    <mergeCell ref="B48:F48"/>
    <mergeCell ref="B52:F52"/>
    <mergeCell ref="B46:C46"/>
    <mergeCell ref="B43:F44"/>
    <mergeCell ref="B41:F41"/>
    <mergeCell ref="B42:F42"/>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43" workbookViewId="0">
      <selection activeCell="B33" sqref="B33:C34"/>
    </sheetView>
  </sheetViews>
  <sheetFormatPr defaultRowHeight="12.5"/>
  <cols>
    <col min="1" max="1" width="1.54296875" style="7" customWidth="1"/>
    <col min="2" max="2" width="26.36328125" style="7" customWidth="1"/>
    <col min="3" max="3" width="14.08984375" style="7" customWidth="1"/>
    <col min="4" max="4" width="11.08984375" style="7" customWidth="1"/>
    <col min="5" max="5" width="12.453125" style="7" customWidth="1"/>
    <col min="6" max="6" width="11.54296875" style="7" customWidth="1"/>
    <col min="7" max="7" width="1.90625" style="7" customWidth="1"/>
    <col min="8" max="8" width="12.6328125" style="7" customWidth="1"/>
  </cols>
  <sheetData>
    <row r="1" spans="1:8" ht="13.5" thickBot="1">
      <c r="A1" s="180" t="s">
        <v>3</v>
      </c>
      <c r="B1" s="181"/>
      <c r="C1" s="181"/>
      <c r="D1" s="181"/>
      <c r="E1" s="181"/>
      <c r="F1" s="181"/>
      <c r="G1" s="182"/>
      <c r="H1" s="6"/>
    </row>
    <row r="2" spans="1:8" ht="13" thickBot="1"/>
    <row r="3" spans="1:8" ht="13">
      <c r="A3" s="8"/>
      <c r="B3" s="9" t="s">
        <v>4</v>
      </c>
      <c r="C3" s="10"/>
      <c r="D3" s="10"/>
      <c r="E3" s="10"/>
      <c r="F3" s="10"/>
      <c r="G3" s="11"/>
    </row>
    <row r="4" spans="1:8" ht="12.75" customHeight="1">
      <c r="A4" s="12"/>
      <c r="B4" s="221" t="s">
        <v>5</v>
      </c>
      <c r="C4" s="221"/>
      <c r="D4" s="221"/>
      <c r="E4" s="221"/>
      <c r="F4" s="221"/>
      <c r="G4" s="13"/>
      <c r="H4" s="14"/>
    </row>
    <row r="5" spans="1:8">
      <c r="A5" s="12"/>
      <c r="B5" s="221"/>
      <c r="C5" s="221"/>
      <c r="D5" s="221"/>
      <c r="E5" s="221"/>
      <c r="F5" s="221"/>
      <c r="G5" s="13"/>
      <c r="H5" s="14"/>
    </row>
    <row r="6" spans="1:8">
      <c r="A6" s="12"/>
      <c r="B6" s="221"/>
      <c r="C6" s="221"/>
      <c r="D6" s="221"/>
      <c r="E6" s="221"/>
      <c r="F6" s="221"/>
      <c r="G6" s="13"/>
      <c r="H6" s="14"/>
    </row>
    <row r="7" spans="1:8">
      <c r="A7" s="12"/>
      <c r="B7" s="221"/>
      <c r="C7" s="221"/>
      <c r="D7" s="221"/>
      <c r="E7" s="221"/>
      <c r="F7" s="221"/>
      <c r="G7" s="13"/>
      <c r="H7" s="14"/>
    </row>
    <row r="8" spans="1:8">
      <c r="A8" s="12"/>
      <c r="B8" s="221"/>
      <c r="C8" s="221"/>
      <c r="D8" s="221"/>
      <c r="E8" s="221"/>
      <c r="F8" s="221"/>
      <c r="G8" s="13"/>
      <c r="H8" s="14"/>
    </row>
    <row r="9" spans="1:8">
      <c r="A9" s="12"/>
      <c r="B9" s="221"/>
      <c r="C9" s="221"/>
      <c r="D9" s="221"/>
      <c r="E9" s="221"/>
      <c r="F9" s="221"/>
      <c r="G9" s="13"/>
      <c r="H9" s="14"/>
    </row>
    <row r="10" spans="1:8" ht="13" thickBot="1">
      <c r="A10" s="15"/>
      <c r="B10" s="68"/>
      <c r="C10" s="68"/>
      <c r="D10" s="68"/>
      <c r="E10" s="68"/>
      <c r="F10" s="68"/>
      <c r="G10" s="16"/>
      <c r="H10" s="14"/>
    </row>
    <row r="11" spans="1:8" ht="13" thickBot="1">
      <c r="B11" s="17"/>
      <c r="C11" s="17"/>
      <c r="D11" s="17"/>
      <c r="E11" s="17"/>
      <c r="F11" s="17"/>
    </row>
    <row r="12" spans="1:8" ht="13">
      <c r="A12" s="8"/>
      <c r="B12" s="9" t="s">
        <v>6</v>
      </c>
      <c r="C12" s="10"/>
      <c r="D12" s="10"/>
      <c r="E12" s="10"/>
      <c r="F12" s="10"/>
      <c r="G12" s="11"/>
    </row>
    <row r="13" spans="1:8">
      <c r="A13" s="12"/>
      <c r="B13" s="18" t="s">
        <v>7</v>
      </c>
      <c r="C13" s="17"/>
      <c r="D13" s="17"/>
      <c r="E13" s="17"/>
      <c r="F13" s="17"/>
      <c r="G13" s="19"/>
    </row>
    <row r="14" spans="1:8" ht="13">
      <c r="A14" s="12"/>
      <c r="B14" s="17" t="s">
        <v>8</v>
      </c>
      <c r="C14" s="17"/>
      <c r="D14" s="17"/>
      <c r="E14" s="17"/>
      <c r="F14" s="20">
        <v>187.66</v>
      </c>
      <c r="G14" s="19"/>
    </row>
    <row r="15" spans="1:8" ht="13">
      <c r="A15" s="12"/>
      <c r="B15" s="21"/>
      <c r="C15" s="17"/>
      <c r="D15" s="17"/>
      <c r="E15" s="17"/>
      <c r="F15" s="22"/>
      <c r="G15" s="19"/>
    </row>
    <row r="16" spans="1:8">
      <c r="A16" s="12"/>
      <c r="B16" s="23" t="s">
        <v>9</v>
      </c>
      <c r="C16" s="17"/>
      <c r="D16" s="17"/>
      <c r="E16" s="17"/>
      <c r="F16" s="22"/>
      <c r="G16" s="19"/>
    </row>
    <row r="17" spans="1:8" ht="13">
      <c r="A17" s="12"/>
      <c r="B17" s="24"/>
      <c r="C17" s="17"/>
      <c r="D17" s="17"/>
      <c r="E17" s="17"/>
      <c r="F17" s="25"/>
      <c r="G17" s="19"/>
    </row>
    <row r="18" spans="1:8" ht="13">
      <c r="A18" s="12"/>
      <c r="B18" s="24" t="s">
        <v>10</v>
      </c>
      <c r="C18" s="17"/>
      <c r="D18" s="17"/>
      <c r="E18" s="17"/>
      <c r="F18" s="25">
        <v>16520</v>
      </c>
      <c r="G18" s="19"/>
    </row>
    <row r="19" spans="1:8" ht="13">
      <c r="A19" s="12"/>
      <c r="B19" s="24" t="s">
        <v>11</v>
      </c>
      <c r="C19" s="17"/>
      <c r="D19" s="17"/>
      <c r="E19" s="17"/>
      <c r="F19" s="25">
        <v>15211</v>
      </c>
      <c r="G19" s="19"/>
    </row>
    <row r="20" spans="1:8" ht="13">
      <c r="A20" s="12"/>
      <c r="B20" s="24" t="s">
        <v>12</v>
      </c>
      <c r="C20" s="17"/>
      <c r="D20" s="17"/>
      <c r="E20" s="17"/>
      <c r="F20" s="25">
        <v>14660</v>
      </c>
      <c r="G20" s="19"/>
    </row>
    <row r="21" spans="1:8" ht="13">
      <c r="A21" s="12"/>
      <c r="B21" s="24" t="s">
        <v>13</v>
      </c>
      <c r="C21" s="17"/>
      <c r="D21" s="17"/>
      <c r="E21" s="17"/>
      <c r="F21" s="25">
        <v>16357</v>
      </c>
      <c r="G21" s="19"/>
    </row>
    <row r="22" spans="1:8" ht="13">
      <c r="A22" s="12"/>
      <c r="B22" s="24" t="s">
        <v>14</v>
      </c>
      <c r="C22" s="17"/>
      <c r="D22" s="17"/>
      <c r="E22" s="17"/>
      <c r="F22" s="25">
        <v>17555</v>
      </c>
      <c r="G22" s="19"/>
    </row>
    <row r="23" spans="1:8" ht="13">
      <c r="A23" s="12"/>
      <c r="B23" s="24"/>
      <c r="C23" s="17"/>
      <c r="D23" s="17"/>
      <c r="E23" s="17"/>
      <c r="F23" s="25"/>
      <c r="G23" s="19"/>
    </row>
    <row r="24" spans="1:8">
      <c r="A24" s="12"/>
      <c r="B24" s="221" t="s">
        <v>15</v>
      </c>
      <c r="C24" s="221"/>
      <c r="D24" s="221"/>
      <c r="E24" s="221"/>
      <c r="F24" s="221"/>
      <c r="G24" s="19"/>
    </row>
    <row r="25" spans="1:8">
      <c r="A25" s="12"/>
      <c r="B25" s="221"/>
      <c r="C25" s="221"/>
      <c r="D25" s="221"/>
      <c r="E25" s="221"/>
      <c r="F25" s="221"/>
      <c r="G25" s="19"/>
    </row>
    <row r="26" spans="1:8">
      <c r="A26" s="12"/>
      <c r="B26" s="221" t="s">
        <v>16</v>
      </c>
      <c r="C26" s="221"/>
      <c r="D26" s="221"/>
      <c r="E26" s="221"/>
      <c r="F26" s="221"/>
      <c r="G26" s="13"/>
      <c r="H26" s="14"/>
    </row>
    <row r="27" spans="1:8" ht="13" thickBot="1">
      <c r="A27" s="15"/>
      <c r="B27" s="222"/>
      <c r="C27" s="222"/>
      <c r="D27" s="222"/>
      <c r="E27" s="222"/>
      <c r="F27" s="222"/>
      <c r="G27" s="16"/>
      <c r="H27" s="14"/>
    </row>
    <row r="28" spans="1:8" ht="13" thickBot="1">
      <c r="B28" s="26"/>
      <c r="C28" s="26"/>
      <c r="D28" s="26"/>
      <c r="E28" s="26"/>
      <c r="F28" s="26"/>
      <c r="G28" s="14"/>
      <c r="H28" s="14"/>
    </row>
    <row r="29" spans="1:8" ht="13">
      <c r="A29" s="8"/>
      <c r="B29" s="9" t="s">
        <v>17</v>
      </c>
      <c r="C29" s="27"/>
      <c r="D29" s="27"/>
      <c r="E29" s="27"/>
      <c r="F29" s="27"/>
      <c r="G29" s="28"/>
      <c r="H29" s="14"/>
    </row>
    <row r="30" spans="1:8" ht="13">
      <c r="A30" s="12"/>
      <c r="B30" s="21"/>
      <c r="C30" s="26"/>
      <c r="D30" s="26"/>
      <c r="E30" s="26"/>
      <c r="F30" s="26"/>
      <c r="G30" s="13"/>
      <c r="H30" s="14"/>
    </row>
    <row r="31" spans="1:8" ht="13">
      <c r="A31" s="12"/>
      <c r="B31" s="206" t="s">
        <v>18</v>
      </c>
      <c r="C31" s="206"/>
      <c r="D31" s="206"/>
      <c r="E31" s="206"/>
      <c r="F31" s="206"/>
      <c r="G31" s="13"/>
      <c r="H31" s="14"/>
    </row>
    <row r="32" spans="1:8" ht="13">
      <c r="A32" s="12"/>
      <c r="B32" s="207" t="s">
        <v>0</v>
      </c>
      <c r="C32" s="208"/>
      <c r="D32" s="29">
        <v>2012</v>
      </c>
      <c r="E32" s="29">
        <v>2013</v>
      </c>
      <c r="F32" s="29" t="s">
        <v>19</v>
      </c>
      <c r="G32" s="13"/>
      <c r="H32" s="14"/>
    </row>
    <row r="33" spans="1:8">
      <c r="A33" s="12"/>
      <c r="B33" s="223" t="s">
        <v>20</v>
      </c>
      <c r="C33" s="224"/>
      <c r="D33" s="30">
        <f>F18</f>
        <v>16520</v>
      </c>
      <c r="E33" s="30">
        <f>F19</f>
        <v>15211</v>
      </c>
      <c r="F33" s="30">
        <f>SUM(C33:E33)</f>
        <v>31731</v>
      </c>
      <c r="G33" s="13"/>
      <c r="H33" s="14"/>
    </row>
    <row r="34" spans="1:8">
      <c r="A34" s="12"/>
      <c r="B34" s="223" t="s">
        <v>21</v>
      </c>
      <c r="C34" s="224"/>
      <c r="D34" s="31">
        <f>D33*$F$14</f>
        <v>3100143.1999999997</v>
      </c>
      <c r="E34" s="31">
        <f>E33*$F$14</f>
        <v>2854496.26</v>
      </c>
      <c r="F34" s="31">
        <f>SUM(C34:E34)</f>
        <v>5954639.459999999</v>
      </c>
      <c r="G34" s="13"/>
      <c r="H34" s="14"/>
    </row>
    <row r="35" spans="1:8" ht="13" thickBot="1">
      <c r="A35" s="15"/>
      <c r="B35" s="32"/>
      <c r="C35" s="32"/>
      <c r="D35" s="32"/>
      <c r="E35" s="32"/>
      <c r="F35" s="32"/>
      <c r="G35" s="16"/>
      <c r="H35" s="14"/>
    </row>
    <row r="36" spans="1:8" ht="13" thickBot="1">
      <c r="B36" s="14"/>
      <c r="C36" s="14"/>
      <c r="D36" s="14"/>
      <c r="E36" s="14"/>
      <c r="F36" s="14"/>
      <c r="G36" s="33"/>
      <c r="H36" s="33"/>
    </row>
    <row r="37" spans="1:8" ht="13">
      <c r="A37" s="8"/>
      <c r="B37" s="34" t="s">
        <v>22</v>
      </c>
      <c r="C37" s="10"/>
      <c r="D37" s="10"/>
      <c r="E37" s="35"/>
      <c r="F37" s="10"/>
      <c r="G37" s="11"/>
    </row>
    <row r="38" spans="1:8">
      <c r="A38" s="12"/>
      <c r="B38" s="24" t="s">
        <v>23</v>
      </c>
      <c r="C38" s="17"/>
      <c r="D38" s="17"/>
      <c r="E38" s="17"/>
      <c r="F38" s="17"/>
      <c r="G38" s="19"/>
    </row>
    <row r="39" spans="1:8">
      <c r="A39" s="12"/>
      <c r="B39" s="184" t="s">
        <v>24</v>
      </c>
      <c r="C39" s="184"/>
      <c r="D39" s="184"/>
      <c r="E39" s="184"/>
      <c r="F39" s="184"/>
      <c r="G39" s="19"/>
    </row>
    <row r="40" spans="1:8">
      <c r="A40" s="12"/>
      <c r="B40" s="184"/>
      <c r="C40" s="184"/>
      <c r="D40" s="184"/>
      <c r="E40" s="184"/>
      <c r="F40" s="184"/>
      <c r="G40" s="19"/>
    </row>
    <row r="41" spans="1:8">
      <c r="A41" s="12"/>
      <c r="B41" s="23"/>
      <c r="C41" s="17"/>
      <c r="D41" s="17"/>
      <c r="E41" s="17"/>
      <c r="F41" s="17"/>
      <c r="G41" s="19"/>
    </row>
    <row r="42" spans="1:8" ht="13">
      <c r="A42" s="12"/>
      <c r="B42" s="206" t="s">
        <v>18</v>
      </c>
      <c r="C42" s="206"/>
      <c r="D42" s="206"/>
      <c r="E42" s="206"/>
      <c r="F42" s="206"/>
      <c r="G42" s="19"/>
    </row>
    <row r="43" spans="1:8" ht="13">
      <c r="A43" s="12"/>
      <c r="B43" s="133" t="s">
        <v>0</v>
      </c>
      <c r="C43" s="29">
        <v>2014</v>
      </c>
      <c r="D43" s="29">
        <v>2015</v>
      </c>
      <c r="E43" s="29">
        <v>2016</v>
      </c>
      <c r="F43" s="29" t="s">
        <v>19</v>
      </c>
      <c r="G43" s="19"/>
    </row>
    <row r="44" spans="1:8">
      <c r="A44" s="12"/>
      <c r="B44" s="133" t="s">
        <v>25</v>
      </c>
      <c r="C44" s="30">
        <f>F20</f>
        <v>14660</v>
      </c>
      <c r="D44" s="30">
        <f>F21</f>
        <v>16357</v>
      </c>
      <c r="E44" s="30">
        <f>F22</f>
        <v>17555</v>
      </c>
      <c r="F44" s="30">
        <f>SUM(C44:E44)</f>
        <v>48572</v>
      </c>
      <c r="G44" s="19"/>
    </row>
    <row r="45" spans="1:8">
      <c r="A45" s="12"/>
      <c r="B45" s="133" t="s">
        <v>26</v>
      </c>
      <c r="C45" s="31">
        <f>C44*$F$14</f>
        <v>2751095.6</v>
      </c>
      <c r="D45" s="31">
        <f>D44*$F$14</f>
        <v>3069554.62</v>
      </c>
      <c r="E45" s="31">
        <f>E44*$F$14</f>
        <v>3294371.3</v>
      </c>
      <c r="F45" s="31">
        <f>SUM(C45:E45)</f>
        <v>9115021.5199999996</v>
      </c>
      <c r="G45" s="19"/>
    </row>
    <row r="46" spans="1:8" ht="13" thickBot="1">
      <c r="A46" s="15"/>
      <c r="B46" s="36"/>
      <c r="C46" s="37"/>
      <c r="D46" s="37"/>
      <c r="E46" s="37"/>
      <c r="F46" s="37"/>
      <c r="G46" s="38"/>
    </row>
    <row r="47" spans="1:8" ht="13" thickBot="1">
      <c r="B47" s="39"/>
    </row>
    <row r="48" spans="1:8" ht="13">
      <c r="A48" s="8"/>
      <c r="B48" s="34" t="s">
        <v>27</v>
      </c>
      <c r="C48" s="10"/>
      <c r="D48" s="10"/>
      <c r="E48" s="10"/>
      <c r="F48" s="10"/>
      <c r="G48" s="11"/>
    </row>
    <row r="49" spans="1:7" ht="13">
      <c r="A49" s="12"/>
      <c r="B49" s="40" t="s">
        <v>28</v>
      </c>
      <c r="C49" s="17"/>
      <c r="D49" s="17"/>
      <c r="E49" s="17"/>
      <c r="F49" s="41">
        <f>F44</f>
        <v>48572</v>
      </c>
      <c r="G49" s="19"/>
    </row>
    <row r="50" spans="1:7" ht="13">
      <c r="A50" s="12"/>
      <c r="B50" s="40" t="s">
        <v>29</v>
      </c>
      <c r="C50" s="17"/>
      <c r="D50" s="17"/>
      <c r="E50" s="17"/>
      <c r="F50" s="80">
        <f>F45</f>
        <v>9115021.5199999996</v>
      </c>
      <c r="G50" s="19"/>
    </row>
    <row r="51" spans="1:7" ht="6.75" customHeight="1" thickBot="1">
      <c r="A51" s="15"/>
      <c r="B51" s="36"/>
      <c r="C51" s="37"/>
      <c r="D51" s="37"/>
      <c r="E51" s="37"/>
      <c r="F51" s="37"/>
      <c r="G51" s="38"/>
    </row>
  </sheetData>
  <mergeCells count="10">
    <mergeCell ref="B42:F42"/>
    <mergeCell ref="A1:G1"/>
    <mergeCell ref="B24:F25"/>
    <mergeCell ref="B26:F27"/>
    <mergeCell ref="B31:F31"/>
    <mergeCell ref="B39:F40"/>
    <mergeCell ref="B32:C32"/>
    <mergeCell ref="B33:C33"/>
    <mergeCell ref="B34:C34"/>
    <mergeCell ref="B4:F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19" workbookViewId="0">
      <selection activeCell="K6" sqref="K6"/>
    </sheetView>
  </sheetViews>
  <sheetFormatPr defaultColWidth="9.08984375" defaultRowHeight="11.5"/>
  <cols>
    <col min="1" max="1" width="0.90625" style="144" customWidth="1"/>
    <col min="2" max="2" width="20.453125" style="144" customWidth="1"/>
    <col min="3" max="3" width="23.6328125" style="144" customWidth="1"/>
    <col min="4" max="8" width="11.453125" style="144" bestFit="1" customWidth="1"/>
    <col min="9" max="9" width="1.08984375" style="144" customWidth="1"/>
    <col min="10" max="10" width="11" style="144" customWidth="1"/>
    <col min="11" max="16384" width="9.08984375" style="144"/>
  </cols>
  <sheetData>
    <row r="1" spans="1:9" ht="12" thickBot="1">
      <c r="A1" s="225" t="s">
        <v>141</v>
      </c>
      <c r="B1" s="226"/>
      <c r="C1" s="226"/>
      <c r="D1" s="226"/>
      <c r="E1" s="226"/>
      <c r="F1" s="226"/>
      <c r="G1" s="226"/>
      <c r="H1" s="226"/>
      <c r="I1" s="227"/>
    </row>
    <row r="2" spans="1:9">
      <c r="A2" s="145"/>
      <c r="B2" s="146"/>
      <c r="C2" s="146"/>
      <c r="D2" s="146"/>
      <c r="E2" s="146"/>
      <c r="F2" s="146"/>
      <c r="G2" s="146"/>
      <c r="H2" s="146"/>
      <c r="I2" s="147"/>
    </row>
    <row r="3" spans="1:9" ht="26.4" customHeight="1">
      <c r="A3" s="145"/>
      <c r="B3" s="148"/>
      <c r="C3" s="149"/>
      <c r="D3" s="150" t="s">
        <v>156</v>
      </c>
      <c r="E3" s="150" t="s">
        <v>157</v>
      </c>
      <c r="F3" s="150" t="s">
        <v>158</v>
      </c>
      <c r="G3" s="150" t="s">
        <v>159</v>
      </c>
      <c r="H3" s="150" t="s">
        <v>171</v>
      </c>
      <c r="I3" s="151"/>
    </row>
    <row r="4" spans="1:9">
      <c r="A4" s="145"/>
      <c r="B4" s="152" t="s">
        <v>30</v>
      </c>
      <c r="C4" s="153"/>
      <c r="D4" s="154"/>
      <c r="E4" s="154"/>
      <c r="F4" s="154"/>
      <c r="G4" s="154"/>
      <c r="H4" s="155"/>
      <c r="I4" s="151"/>
    </row>
    <row r="5" spans="1:9">
      <c r="A5" s="145"/>
      <c r="B5" s="156" t="s">
        <v>31</v>
      </c>
      <c r="C5" s="157"/>
      <c r="D5" s="158">
        <v>6424289</v>
      </c>
      <c r="E5" s="158">
        <v>5961833</v>
      </c>
      <c r="F5" s="158">
        <v>4908460</v>
      </c>
      <c r="G5" s="158">
        <v>3631334</v>
      </c>
      <c r="H5" s="159">
        <v>3217524</v>
      </c>
      <c r="I5" s="151"/>
    </row>
    <row r="6" spans="1:9">
      <c r="A6" s="145"/>
      <c r="B6" s="156" t="s">
        <v>32</v>
      </c>
      <c r="C6" s="157"/>
      <c r="D6" s="158">
        <v>1302701</v>
      </c>
      <c r="E6" s="158">
        <v>1115139</v>
      </c>
      <c r="F6" s="158">
        <v>871271</v>
      </c>
      <c r="G6" s="158">
        <v>528023</v>
      </c>
      <c r="H6" s="159">
        <v>809929</v>
      </c>
      <c r="I6" s="151"/>
    </row>
    <row r="7" spans="1:9">
      <c r="A7" s="145"/>
      <c r="B7" s="156" t="s">
        <v>161</v>
      </c>
      <c r="C7" s="157"/>
      <c r="D7" s="158">
        <v>200941</v>
      </c>
      <c r="E7" s="158">
        <v>1076066</v>
      </c>
      <c r="F7" s="158">
        <v>1530244</v>
      </c>
      <c r="G7" s="158">
        <v>314532</v>
      </c>
      <c r="H7" s="159">
        <v>50008</v>
      </c>
      <c r="I7" s="151"/>
    </row>
    <row r="8" spans="1:9">
      <c r="A8" s="145"/>
      <c r="B8" s="156" t="s">
        <v>33</v>
      </c>
      <c r="C8" s="157"/>
      <c r="D8" s="158">
        <v>3944884.645</v>
      </c>
      <c r="E8" s="158">
        <v>3235361.8089999999</v>
      </c>
      <c r="F8" s="158">
        <v>2935922.9989999998</v>
      </c>
      <c r="G8" s="158">
        <v>2295456.094</v>
      </c>
      <c r="H8" s="159">
        <v>2298143.159</v>
      </c>
      <c r="I8" s="151"/>
    </row>
    <row r="9" spans="1:9">
      <c r="A9" s="145"/>
      <c r="B9" s="160" t="s">
        <v>1</v>
      </c>
      <c r="C9" s="161"/>
      <c r="D9" s="162">
        <v>11872815.645</v>
      </c>
      <c r="E9" s="162">
        <v>11388399.809</v>
      </c>
      <c r="F9" s="162">
        <v>10245897.999</v>
      </c>
      <c r="G9" s="162">
        <v>6769345.0940000005</v>
      </c>
      <c r="H9" s="163">
        <v>6375604.159</v>
      </c>
      <c r="I9" s="151"/>
    </row>
    <row r="10" spans="1:9">
      <c r="A10" s="145"/>
      <c r="B10" s="157"/>
      <c r="C10" s="157"/>
      <c r="D10" s="164"/>
      <c r="E10" s="164"/>
      <c r="F10" s="164"/>
      <c r="G10" s="164"/>
      <c r="H10" s="164"/>
      <c r="I10" s="151"/>
    </row>
    <row r="11" spans="1:9">
      <c r="A11" s="145"/>
      <c r="B11" s="152" t="s">
        <v>34</v>
      </c>
      <c r="C11" s="153"/>
      <c r="D11" s="154"/>
      <c r="E11" s="154"/>
      <c r="F11" s="154"/>
      <c r="G11" s="154"/>
      <c r="H11" s="155"/>
      <c r="I11" s="151"/>
    </row>
    <row r="12" spans="1:9">
      <c r="A12" s="145"/>
      <c r="B12" s="156" t="s">
        <v>35</v>
      </c>
      <c r="C12" s="157"/>
      <c r="D12" s="158" t="s">
        <v>160</v>
      </c>
      <c r="E12" s="158">
        <v>192728.66999999998</v>
      </c>
      <c r="F12" s="158">
        <v>198510.53009999997</v>
      </c>
      <c r="G12" s="158">
        <v>204465.84600299998</v>
      </c>
      <c r="H12" s="159">
        <v>210599.82138308999</v>
      </c>
      <c r="I12" s="165"/>
    </row>
    <row r="13" spans="1:9">
      <c r="A13" s="145"/>
      <c r="B13" s="156" t="s">
        <v>36</v>
      </c>
      <c r="C13" s="157"/>
      <c r="D13" s="158"/>
      <c r="E13" s="158">
        <v>76127.824649999995</v>
      </c>
      <c r="F13" s="158">
        <v>160799.31124109999</v>
      </c>
      <c r="G13" s="158">
        <v>221602.27715031599</v>
      </c>
      <c r="H13" s="159">
        <v>308814.76424717245</v>
      </c>
      <c r="I13" s="151"/>
    </row>
    <row r="14" spans="1:9">
      <c r="A14" s="145"/>
      <c r="B14" s="166" t="s">
        <v>37</v>
      </c>
      <c r="C14" s="167"/>
      <c r="D14" s="168" t="s">
        <v>160</v>
      </c>
      <c r="E14" s="162">
        <v>268856.49465000001</v>
      </c>
      <c r="F14" s="162">
        <v>359309.84134109999</v>
      </c>
      <c r="G14" s="162">
        <v>426068.12315331597</v>
      </c>
      <c r="H14" s="163">
        <v>519414.58563026245</v>
      </c>
      <c r="I14" s="151"/>
    </row>
    <row r="15" spans="1:9">
      <c r="A15" s="145"/>
      <c r="B15" s="157"/>
      <c r="C15" s="157"/>
      <c r="D15" s="164"/>
      <c r="E15" s="164"/>
      <c r="F15" s="164"/>
      <c r="G15" s="164"/>
      <c r="H15" s="164"/>
      <c r="I15" s="151"/>
    </row>
    <row r="16" spans="1:9">
      <c r="A16" s="145"/>
      <c r="B16" s="152" t="s">
        <v>38</v>
      </c>
      <c r="C16" s="153"/>
      <c r="D16" s="169">
        <v>11872815.645</v>
      </c>
      <c r="E16" s="169">
        <v>11388399.809</v>
      </c>
      <c r="F16" s="169">
        <v>10245897.999</v>
      </c>
      <c r="G16" s="169">
        <v>6769345.0940000005</v>
      </c>
      <c r="H16" s="170">
        <v>6375604.159</v>
      </c>
      <c r="I16" s="151"/>
    </row>
    <row r="17" spans="1:9">
      <c r="A17" s="145"/>
      <c r="B17" s="156"/>
      <c r="C17" s="157"/>
      <c r="D17" s="158"/>
      <c r="E17" s="158"/>
      <c r="F17" s="158"/>
      <c r="G17" s="158"/>
      <c r="H17" s="159"/>
      <c r="I17" s="151"/>
    </row>
    <row r="18" spans="1:9">
      <c r="A18" s="145"/>
      <c r="B18" s="171" t="s">
        <v>39</v>
      </c>
      <c r="C18" s="157"/>
      <c r="D18" s="158"/>
      <c r="E18" s="158"/>
      <c r="F18" s="158"/>
      <c r="G18" s="158"/>
      <c r="H18" s="159"/>
      <c r="I18" s="151"/>
    </row>
    <row r="19" spans="1:9">
      <c r="A19" s="145"/>
      <c r="B19" s="156" t="s">
        <v>40</v>
      </c>
      <c r="C19" s="157"/>
      <c r="D19" s="158">
        <v>1302701</v>
      </c>
      <c r="E19" s="158">
        <v>1302701</v>
      </c>
      <c r="F19" s="158">
        <v>1302701</v>
      </c>
      <c r="G19" s="158">
        <v>1302701</v>
      </c>
      <c r="H19" s="159">
        <v>1302701</v>
      </c>
      <c r="I19" s="151"/>
    </row>
    <row r="20" spans="1:9">
      <c r="A20" s="145"/>
      <c r="B20" s="156" t="s">
        <v>161</v>
      </c>
      <c r="C20" s="157"/>
      <c r="D20" s="158">
        <v>200941</v>
      </c>
      <c r="E20" s="158">
        <v>200941</v>
      </c>
      <c r="F20" s="158">
        <v>200941</v>
      </c>
      <c r="G20" s="158">
        <v>200941</v>
      </c>
      <c r="H20" s="159">
        <v>200941</v>
      </c>
      <c r="I20" s="151"/>
    </row>
    <row r="21" spans="1:9">
      <c r="A21" s="145"/>
      <c r="B21" s="156" t="s">
        <v>41</v>
      </c>
      <c r="C21" s="157"/>
      <c r="D21" s="158">
        <v>3944884.645</v>
      </c>
      <c r="E21" s="158">
        <v>4021012.4696499999</v>
      </c>
      <c r="F21" s="158">
        <v>4105683.9562411001</v>
      </c>
      <c r="G21" s="158">
        <v>4166486.9221503162</v>
      </c>
      <c r="H21" s="159">
        <v>4253699.4092471721</v>
      </c>
      <c r="I21" s="151"/>
    </row>
    <row r="22" spans="1:9">
      <c r="A22" s="145"/>
      <c r="B22" s="156" t="s">
        <v>42</v>
      </c>
      <c r="C22" s="157"/>
      <c r="D22" s="158">
        <v>6424289</v>
      </c>
      <c r="E22" s="158">
        <v>6617017.6699999999</v>
      </c>
      <c r="F22" s="158">
        <v>6815528.2001</v>
      </c>
      <c r="G22" s="158">
        <v>7019994.0461030006</v>
      </c>
      <c r="H22" s="159">
        <v>7230593.8674860904</v>
      </c>
      <c r="I22" s="151"/>
    </row>
    <row r="23" spans="1:9">
      <c r="A23" s="145"/>
      <c r="B23" s="156" t="s">
        <v>43</v>
      </c>
      <c r="C23" s="157"/>
      <c r="D23" s="162">
        <v>11872815.645</v>
      </c>
      <c r="E23" s="162">
        <v>12141672.13965</v>
      </c>
      <c r="F23" s="162">
        <v>12424854.1563411</v>
      </c>
      <c r="G23" s="162">
        <v>12690122.968253316</v>
      </c>
      <c r="H23" s="163">
        <v>12987935.276733262</v>
      </c>
      <c r="I23" s="151"/>
    </row>
    <row r="24" spans="1:9">
      <c r="A24" s="145"/>
      <c r="B24" s="156"/>
      <c r="C24" s="157"/>
      <c r="D24" s="158"/>
      <c r="E24" s="158"/>
      <c r="F24" s="158"/>
      <c r="G24" s="158"/>
      <c r="H24" s="158"/>
      <c r="I24" s="151"/>
    </row>
    <row r="25" spans="1:9">
      <c r="A25" s="145"/>
      <c r="B25" s="156" t="s">
        <v>162</v>
      </c>
      <c r="C25" s="157"/>
      <c r="D25" s="158"/>
      <c r="E25" s="162">
        <v>753272.3306499999</v>
      </c>
      <c r="F25" s="162">
        <v>2178956.1573411003</v>
      </c>
      <c r="G25" s="162">
        <v>5920777.874253314</v>
      </c>
      <c r="H25" s="163">
        <v>6612331.1177332606</v>
      </c>
      <c r="I25" s="151"/>
    </row>
    <row r="26" spans="1:9">
      <c r="A26" s="145"/>
      <c r="B26" s="166" t="s">
        <v>160</v>
      </c>
      <c r="C26" s="167"/>
      <c r="D26" s="172"/>
      <c r="E26" s="172" t="s">
        <v>160</v>
      </c>
      <c r="F26" s="172" t="s">
        <v>160</v>
      </c>
      <c r="G26" s="172" t="s">
        <v>160</v>
      </c>
      <c r="H26" s="173" t="s">
        <v>160</v>
      </c>
      <c r="I26" s="151"/>
    </row>
    <row r="27" spans="1:9">
      <c r="A27" s="145"/>
      <c r="B27" s="157"/>
      <c r="C27" s="157"/>
      <c r="D27" s="164"/>
      <c r="E27" s="164"/>
      <c r="F27" s="164"/>
      <c r="G27" s="164"/>
      <c r="H27" s="164"/>
      <c r="I27" s="151"/>
    </row>
    <row r="28" spans="1:9">
      <c r="A28" s="145"/>
      <c r="B28" s="228" t="s">
        <v>172</v>
      </c>
      <c r="C28" s="228"/>
      <c r="D28" s="228"/>
      <c r="E28" s="164" t="s">
        <v>160</v>
      </c>
      <c r="F28" s="158"/>
      <c r="G28" s="164"/>
      <c r="H28" s="174">
        <v>8853006.3622444142</v>
      </c>
      <c r="I28" s="151"/>
    </row>
    <row r="29" spans="1:9" ht="12" thickBot="1">
      <c r="A29" s="175"/>
      <c r="B29" s="176"/>
      <c r="C29" s="176"/>
      <c r="D29" s="176"/>
      <c r="E29" s="176"/>
      <c r="F29" s="176"/>
      <c r="G29" s="176"/>
      <c r="H29" s="176"/>
      <c r="I29" s="177"/>
    </row>
    <row r="31" spans="1:9">
      <c r="E31" s="178"/>
    </row>
  </sheetData>
  <mergeCells count="2">
    <mergeCell ref="A1:I1"/>
    <mergeCell ref="B28:D28"/>
  </mergeCells>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4" workbookViewId="0">
      <selection activeCell="H9" sqref="H9"/>
    </sheetView>
  </sheetViews>
  <sheetFormatPr defaultRowHeight="12.5"/>
  <cols>
    <col min="1" max="1" width="10" bestFit="1" customWidth="1"/>
  </cols>
  <sheetData>
    <row r="1" spans="1:6" ht="13.5" thickBot="1">
      <c r="A1" s="180" t="s">
        <v>44</v>
      </c>
      <c r="B1" s="181"/>
      <c r="C1" s="181"/>
      <c r="D1" s="181"/>
      <c r="E1" s="181"/>
      <c r="F1" s="182"/>
    </row>
    <row r="2" spans="1:6" ht="13.5" thickBot="1">
      <c r="A2" s="49"/>
      <c r="B2" s="50">
        <v>2013</v>
      </c>
      <c r="C2" s="50">
        <v>2014</v>
      </c>
      <c r="D2" s="50">
        <v>2015</v>
      </c>
      <c r="E2" s="50">
        <v>2016</v>
      </c>
      <c r="F2" s="51">
        <v>2017</v>
      </c>
    </row>
    <row r="3" spans="1:6">
      <c r="A3" s="52" t="s">
        <v>45</v>
      </c>
      <c r="B3" s="53">
        <v>8026</v>
      </c>
      <c r="C3" s="53">
        <v>15528</v>
      </c>
      <c r="D3" s="53">
        <v>27768</v>
      </c>
      <c r="E3" s="53">
        <v>3030</v>
      </c>
      <c r="F3" s="54">
        <v>153</v>
      </c>
    </row>
    <row r="4" spans="1:6">
      <c r="A4" s="55" t="s">
        <v>46</v>
      </c>
      <c r="B4" s="48">
        <v>5184</v>
      </c>
      <c r="C4" s="48">
        <v>28621</v>
      </c>
      <c r="D4" s="48">
        <v>21556</v>
      </c>
      <c r="E4" s="48">
        <v>1676</v>
      </c>
      <c r="F4" s="56">
        <v>117</v>
      </c>
    </row>
    <row r="5" spans="1:6">
      <c r="A5" s="55" t="s">
        <v>47</v>
      </c>
      <c r="B5" s="48">
        <v>3983</v>
      </c>
      <c r="C5" s="48">
        <v>26236</v>
      </c>
      <c r="D5" s="48">
        <v>36098</v>
      </c>
      <c r="E5" s="48">
        <v>2099</v>
      </c>
      <c r="F5" s="56">
        <v>64</v>
      </c>
    </row>
    <row r="6" spans="1:6">
      <c r="A6" s="55" t="s">
        <v>48</v>
      </c>
      <c r="B6" s="48">
        <v>5046</v>
      </c>
      <c r="C6" s="48">
        <v>31259</v>
      </c>
      <c r="D6" s="48">
        <v>16657</v>
      </c>
      <c r="E6" s="48">
        <v>1889</v>
      </c>
      <c r="F6" s="56">
        <v>241</v>
      </c>
    </row>
    <row r="7" spans="1:6">
      <c r="A7" s="55" t="s">
        <v>49</v>
      </c>
      <c r="B7" s="48">
        <v>5356</v>
      </c>
      <c r="C7" s="48">
        <v>4214</v>
      </c>
      <c r="D7" s="48">
        <v>18490</v>
      </c>
      <c r="E7" s="48">
        <v>2206</v>
      </c>
      <c r="F7" s="56">
        <v>317</v>
      </c>
    </row>
    <row r="8" spans="1:6">
      <c r="A8" s="55" t="s">
        <v>50</v>
      </c>
      <c r="B8" s="48">
        <v>5558</v>
      </c>
      <c r="C8" s="48">
        <v>22933</v>
      </c>
      <c r="D8" s="48">
        <v>46705</v>
      </c>
      <c r="E8" s="48">
        <v>924</v>
      </c>
      <c r="F8" s="56">
        <v>0</v>
      </c>
    </row>
    <row r="9" spans="1:6">
      <c r="A9" s="55" t="s">
        <v>51</v>
      </c>
      <c r="B9" s="48">
        <v>30805</v>
      </c>
      <c r="C9" s="48">
        <v>26954</v>
      </c>
      <c r="D9" s="48">
        <v>47183</v>
      </c>
      <c r="E9" s="48">
        <v>608</v>
      </c>
      <c r="F9" s="56">
        <v>0</v>
      </c>
    </row>
    <row r="10" spans="1:6">
      <c r="A10" s="55" t="s">
        <v>52</v>
      </c>
      <c r="B10" s="48">
        <v>9602</v>
      </c>
      <c r="C10" s="48">
        <v>58777</v>
      </c>
      <c r="D10" s="48">
        <v>20017</v>
      </c>
      <c r="E10" s="48">
        <v>518</v>
      </c>
      <c r="F10" s="56">
        <v>0</v>
      </c>
    </row>
    <row r="11" spans="1:6">
      <c r="A11" s="55" t="s">
        <v>53</v>
      </c>
      <c r="B11" s="48">
        <v>21124</v>
      </c>
      <c r="C11" s="48">
        <v>20813</v>
      </c>
      <c r="D11" s="48">
        <v>4782</v>
      </c>
      <c r="E11" s="48">
        <v>379</v>
      </c>
      <c r="F11" s="56">
        <v>0</v>
      </c>
    </row>
    <row r="12" spans="1:6">
      <c r="A12" s="55" t="s">
        <v>54</v>
      </c>
      <c r="B12" s="48">
        <v>14183</v>
      </c>
      <c r="C12" s="48">
        <v>11088</v>
      </c>
      <c r="D12" s="48">
        <v>2983</v>
      </c>
      <c r="E12" s="48">
        <v>348</v>
      </c>
      <c r="F12" s="56">
        <v>0</v>
      </c>
    </row>
    <row r="13" spans="1:6">
      <c r="A13" s="55" t="s">
        <v>55</v>
      </c>
      <c r="B13" s="48">
        <v>11490</v>
      </c>
      <c r="C13" s="48">
        <v>11549</v>
      </c>
      <c r="D13" s="48">
        <v>2469</v>
      </c>
      <c r="E13" s="48">
        <v>311</v>
      </c>
      <c r="F13" s="56">
        <v>0</v>
      </c>
    </row>
    <row r="14" spans="1:6" ht="13" thickBot="1">
      <c r="A14" s="60" t="s">
        <v>56</v>
      </c>
      <c r="B14" s="61">
        <v>75000</v>
      </c>
      <c r="C14" s="61">
        <v>21677</v>
      </c>
      <c r="D14" s="61">
        <v>10175</v>
      </c>
      <c r="E14" s="61">
        <v>280</v>
      </c>
      <c r="F14" s="62">
        <v>0</v>
      </c>
    </row>
    <row r="15" spans="1:6" ht="13">
      <c r="A15" s="63" t="s">
        <v>19</v>
      </c>
      <c r="B15" s="64">
        <f>SUM(B3:B14)</f>
        <v>195357</v>
      </c>
      <c r="C15" s="64">
        <f t="shared" ref="C15:F15" si="0">SUM(C3:C14)</f>
        <v>279649</v>
      </c>
      <c r="D15" s="64">
        <f t="shared" si="0"/>
        <v>254883</v>
      </c>
      <c r="E15" s="64">
        <f t="shared" si="0"/>
        <v>14268</v>
      </c>
      <c r="F15" s="65">
        <f t="shared" si="0"/>
        <v>892</v>
      </c>
    </row>
    <row r="16" spans="1:6" ht="13.5" thickBot="1">
      <c r="A16" s="57" t="s">
        <v>57</v>
      </c>
      <c r="B16" s="58">
        <f>AVERAGE(B3:B14)</f>
        <v>16279.75</v>
      </c>
      <c r="C16" s="58">
        <f t="shared" ref="C16:E16" si="1">AVERAGE(C3:C14)</f>
        <v>23304.083333333332</v>
      </c>
      <c r="D16" s="58">
        <f t="shared" si="1"/>
        <v>21240.25</v>
      </c>
      <c r="E16" s="58">
        <f t="shared" si="1"/>
        <v>1189</v>
      </c>
      <c r="F16" s="59">
        <f>AVERAGE(F3:F5)</f>
        <v>111.33333333333333</v>
      </c>
    </row>
    <row r="17" spans="2:6">
      <c r="B17" s="4"/>
      <c r="C17" s="4"/>
      <c r="D17" s="4"/>
      <c r="E17" s="4"/>
      <c r="F17" s="4"/>
    </row>
  </sheetData>
  <mergeCells count="1">
    <mergeCell ref="A1:F1"/>
  </mergeCells>
  <pageMargins left="0.7" right="0.7" top="0.75" bottom="0.75" header="0.3" footer="0.3"/>
  <pageSetup orientation="portrait" r:id="rId1"/>
  <ignoredErrors>
    <ignoredError sqref="B15:F1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G39" sqref="G39"/>
    </sheetView>
  </sheetViews>
  <sheetFormatPr defaultRowHeight="12.5"/>
  <cols>
    <col min="1" max="1" width="2.08984375" customWidth="1"/>
    <col min="2" max="2" width="14" customWidth="1"/>
    <col min="3" max="5" width="10.08984375" bestFit="1" customWidth="1"/>
    <col min="6" max="6" width="10.08984375" style="2" customWidth="1"/>
    <col min="7" max="7" width="10.08984375" bestFit="1" customWidth="1"/>
    <col min="8" max="8" width="2.6328125" customWidth="1"/>
  </cols>
  <sheetData>
    <row r="1" spans="1:8" s="2" customFormat="1" ht="13.5" thickBot="1">
      <c r="A1" s="180" t="s">
        <v>175</v>
      </c>
      <c r="B1" s="181"/>
      <c r="C1" s="181"/>
      <c r="D1" s="181"/>
      <c r="E1" s="181"/>
      <c r="F1" s="181"/>
      <c r="G1" s="181"/>
      <c r="H1" s="182"/>
    </row>
    <row r="2" spans="1:8" s="2" customFormat="1" ht="13" thickBot="1">
      <c r="A2" s="7"/>
      <c r="B2" s="7"/>
      <c r="C2" s="7"/>
      <c r="D2" s="7"/>
      <c r="E2" s="7"/>
      <c r="F2" s="7"/>
      <c r="G2" s="7"/>
      <c r="H2" s="7"/>
    </row>
    <row r="3" spans="1:8" s="2" customFormat="1" ht="13">
      <c r="A3" s="8"/>
      <c r="B3" s="9" t="s">
        <v>117</v>
      </c>
      <c r="C3" s="10"/>
      <c r="D3" s="10"/>
      <c r="E3" s="10"/>
      <c r="F3" s="10"/>
      <c r="G3" s="10"/>
      <c r="H3" s="11"/>
    </row>
    <row r="4" spans="1:8" s="2" customFormat="1" ht="12.75" customHeight="1">
      <c r="A4" s="12"/>
      <c r="B4" s="231" t="s">
        <v>173</v>
      </c>
      <c r="C4" s="219"/>
      <c r="D4" s="219"/>
      <c r="E4" s="219"/>
      <c r="F4" s="219"/>
      <c r="G4" s="219"/>
      <c r="H4" s="13"/>
    </row>
    <row r="5" spans="1:8" s="2" customFormat="1">
      <c r="A5" s="12"/>
      <c r="B5" s="219"/>
      <c r="C5" s="219"/>
      <c r="D5" s="219"/>
      <c r="E5" s="219"/>
      <c r="F5" s="219"/>
      <c r="G5" s="219"/>
      <c r="H5" s="13"/>
    </row>
    <row r="6" spans="1:8" s="2" customFormat="1" ht="13" thickBot="1">
      <c r="A6" s="15"/>
      <c r="B6" s="143"/>
      <c r="C6" s="143"/>
      <c r="D6" s="143"/>
      <c r="E6" s="143"/>
      <c r="F6" s="143"/>
      <c r="G6" s="143"/>
      <c r="H6" s="16"/>
    </row>
    <row r="7" spans="1:8" s="2" customFormat="1" ht="13" thickBot="1">
      <c r="A7" s="7"/>
      <c r="B7" s="17"/>
      <c r="C7" s="17"/>
      <c r="D7" s="17"/>
      <c r="E7" s="17"/>
      <c r="F7" s="17"/>
      <c r="G7" s="17"/>
      <c r="H7" s="7"/>
    </row>
    <row r="8" spans="1:8" s="2" customFormat="1" ht="13">
      <c r="A8" s="8"/>
      <c r="B8" s="9" t="s">
        <v>118</v>
      </c>
      <c r="C8" s="10"/>
      <c r="D8" s="10"/>
      <c r="E8" s="10"/>
      <c r="F8" s="10"/>
      <c r="G8" s="10"/>
      <c r="H8" s="11"/>
    </row>
    <row r="9" spans="1:8" s="2" customFormat="1">
      <c r="A9" s="12"/>
      <c r="B9" s="18"/>
      <c r="C9" s="17"/>
      <c r="D9" s="17"/>
      <c r="E9" s="17"/>
      <c r="F9" s="17"/>
      <c r="G9" s="17"/>
      <c r="H9" s="19"/>
    </row>
    <row r="10" spans="1:8" s="2" customFormat="1">
      <c r="A10" s="12"/>
      <c r="B10" s="18" t="s">
        <v>120</v>
      </c>
      <c r="C10" s="17"/>
      <c r="D10" s="17"/>
      <c r="E10" s="17"/>
      <c r="F10" s="17"/>
      <c r="G10" s="17"/>
      <c r="H10" s="19"/>
    </row>
    <row r="11" spans="1:8" s="2" customFormat="1" ht="13">
      <c r="A11" s="12"/>
      <c r="B11" s="86"/>
      <c r="C11" s="109">
        <v>2012</v>
      </c>
      <c r="D11" s="109">
        <v>2013</v>
      </c>
      <c r="E11" s="109">
        <v>2014</v>
      </c>
      <c r="F11" s="109">
        <v>2015</v>
      </c>
      <c r="G11" s="109">
        <v>2016</v>
      </c>
      <c r="H11" s="19"/>
    </row>
    <row r="12" spans="1:8" s="2" customFormat="1">
      <c r="A12" s="12"/>
      <c r="B12" s="101" t="s">
        <v>119</v>
      </c>
      <c r="C12" s="111">
        <v>6966682</v>
      </c>
      <c r="D12" s="111">
        <v>5144850</v>
      </c>
      <c r="E12" s="111">
        <v>5812116</v>
      </c>
      <c r="F12" s="111">
        <v>5298946</v>
      </c>
      <c r="G12" s="111">
        <v>5030894</v>
      </c>
      <c r="H12" s="19"/>
    </row>
    <row r="13" spans="1:8" s="2" customFormat="1">
      <c r="A13" s="12"/>
      <c r="B13" s="23"/>
      <c r="C13" s="17"/>
      <c r="D13" s="17"/>
      <c r="E13" s="17"/>
      <c r="F13" s="17"/>
      <c r="G13" s="22"/>
      <c r="H13" s="19"/>
    </row>
    <row r="14" spans="1:8" s="2" customFormat="1" ht="13">
      <c r="A14" s="12"/>
      <c r="B14" s="102" t="s">
        <v>121</v>
      </c>
      <c r="C14" s="17"/>
      <c r="D14" s="17"/>
      <c r="E14" s="17"/>
      <c r="F14" s="17"/>
      <c r="G14" s="112">
        <f>AVERAGE(C12:E12)</f>
        <v>5974549.333333333</v>
      </c>
      <c r="H14" s="19"/>
    </row>
    <row r="15" spans="1:8" s="2" customFormat="1" ht="13">
      <c r="A15" s="12"/>
      <c r="B15" s="24"/>
      <c r="C15" s="17"/>
      <c r="D15" s="17"/>
      <c r="E15" s="17"/>
      <c r="F15" s="17"/>
      <c r="G15" s="25"/>
      <c r="H15" s="19"/>
    </row>
    <row r="16" spans="1:8" s="2" customFormat="1" ht="13">
      <c r="A16" s="12"/>
      <c r="B16" s="102" t="s">
        <v>123</v>
      </c>
      <c r="C16" s="17"/>
      <c r="D16" s="17"/>
      <c r="E16" s="17"/>
      <c r="F16" s="17"/>
      <c r="G16" s="25"/>
      <c r="H16" s="19"/>
    </row>
    <row r="17" spans="1:8" s="2" customFormat="1" ht="13">
      <c r="A17" s="12"/>
      <c r="B17" s="24"/>
      <c r="C17" s="17"/>
      <c r="D17" s="230"/>
      <c r="E17" s="230"/>
      <c r="F17" s="109">
        <v>2015</v>
      </c>
      <c r="G17" s="109">
        <v>2016</v>
      </c>
      <c r="H17" s="19"/>
    </row>
    <row r="18" spans="1:8" s="2" customFormat="1">
      <c r="A18" s="12"/>
      <c r="B18" s="24"/>
      <c r="C18" s="17"/>
      <c r="D18" s="229" t="s">
        <v>122</v>
      </c>
      <c r="E18" s="229"/>
      <c r="F18" s="111">
        <f>G14-F12</f>
        <v>675603.33333333302</v>
      </c>
      <c r="G18" s="111">
        <f>G14-G12</f>
        <v>943655.33333333302</v>
      </c>
      <c r="H18" s="19"/>
    </row>
    <row r="19" spans="1:8" s="2" customFormat="1" ht="13">
      <c r="A19" s="12"/>
      <c r="B19" s="24"/>
      <c r="C19" s="17"/>
      <c r="D19" s="17"/>
      <c r="E19" s="17"/>
      <c r="F19" s="17"/>
      <c r="G19" s="25"/>
      <c r="H19" s="19"/>
    </row>
    <row r="20" spans="1:8" s="2" customFormat="1" ht="13">
      <c r="A20" s="12"/>
      <c r="B20" s="102" t="s">
        <v>124</v>
      </c>
      <c r="C20" s="17"/>
      <c r="D20" s="17"/>
      <c r="E20" s="17"/>
      <c r="F20" s="17"/>
      <c r="G20" s="112">
        <f>SUM(F18:G18)</f>
        <v>1619258.666666666</v>
      </c>
      <c r="H20" s="19"/>
    </row>
    <row r="21" spans="1:8" s="2" customFormat="1" ht="13" thickBot="1">
      <c r="A21" s="15"/>
      <c r="B21" s="68"/>
      <c r="C21" s="68"/>
      <c r="D21" s="68"/>
      <c r="E21" s="68"/>
      <c r="F21" s="68"/>
      <c r="G21" s="68"/>
      <c r="H21" s="38"/>
    </row>
    <row r="22" spans="1:8" s="2" customFormat="1" ht="13" thickBot="1"/>
    <row r="23" spans="1:8" s="2" customFormat="1" ht="13">
      <c r="A23" s="8"/>
      <c r="B23" s="9" t="s">
        <v>125</v>
      </c>
      <c r="C23" s="10"/>
      <c r="D23" s="10"/>
      <c r="E23" s="10"/>
      <c r="F23" s="10"/>
      <c r="G23" s="10"/>
      <c r="H23" s="11"/>
    </row>
    <row r="24" spans="1:8" s="2" customFormat="1">
      <c r="A24" s="113"/>
      <c r="B24" s="107"/>
      <c r="C24" s="107"/>
      <c r="D24" s="107"/>
      <c r="E24" s="107"/>
      <c r="F24" s="107"/>
      <c r="G24" s="107"/>
      <c r="H24" s="114"/>
    </row>
    <row r="25" spans="1:8" s="2" customFormat="1" ht="13">
      <c r="A25" s="113"/>
      <c r="B25" s="115" t="s">
        <v>126</v>
      </c>
      <c r="C25" s="107"/>
      <c r="D25" s="107"/>
      <c r="E25" s="107"/>
      <c r="F25" s="107"/>
      <c r="G25" s="116">
        <f>G20</f>
        <v>1619258.666666666</v>
      </c>
      <c r="H25" s="114"/>
    </row>
    <row r="26" spans="1:8" s="2" customFormat="1" ht="8.25" customHeight="1" thickBot="1">
      <c r="A26" s="117"/>
      <c r="B26" s="118"/>
      <c r="C26" s="118"/>
      <c r="D26" s="118"/>
      <c r="E26" s="118"/>
      <c r="F26" s="118"/>
      <c r="G26" s="118"/>
      <c r="H26" s="119"/>
    </row>
    <row r="27" spans="1:8" s="2" customFormat="1"/>
    <row r="29" spans="1:8" ht="12.75" customHeight="1"/>
    <row r="30" spans="1:8">
      <c r="F30"/>
    </row>
    <row r="31" spans="1:8" ht="12.75" customHeight="1">
      <c r="B31" s="3"/>
      <c r="C31" s="3"/>
      <c r="D31" s="3"/>
      <c r="E31" s="3"/>
      <c r="F31" s="3"/>
    </row>
    <row r="32" spans="1:8" s="2" customFormat="1">
      <c r="B32" s="3"/>
      <c r="C32" s="3"/>
      <c r="D32" s="3"/>
      <c r="E32" s="3"/>
      <c r="F32" s="3"/>
      <c r="G32" s="3"/>
    </row>
    <row r="34" spans="1:2">
      <c r="A34" s="1"/>
      <c r="B34" s="3"/>
    </row>
    <row r="35" spans="1:2">
      <c r="A35" s="2"/>
      <c r="B35" s="3"/>
    </row>
    <row r="36" spans="1:2">
      <c r="A36" s="1"/>
      <c r="B36" s="5"/>
    </row>
    <row r="37" spans="1:2">
      <c r="A37" s="2"/>
      <c r="B37" s="3"/>
    </row>
  </sheetData>
  <mergeCells count="4">
    <mergeCell ref="A1:H1"/>
    <mergeCell ref="D18:E18"/>
    <mergeCell ref="D17:E17"/>
    <mergeCell ref="B4:G5"/>
  </mergeCells>
  <pageMargins left="0.7" right="0.7" top="0.75" bottom="0.75" header="0.3" footer="0.3"/>
  <pageSetup orientation="portrait" r:id="rId1"/>
  <ignoredErrors>
    <ignoredError sqref="G1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35A8D66889804D93A541DC7FCD6740" ma:contentTypeVersion="1" ma:contentTypeDescription="Create a new document." ma:contentTypeScope="" ma:versionID="1a7b9ef83a056ca95e97337f2f2d956c">
  <xsd:schema xmlns:xsd="http://www.w3.org/2001/XMLSchema" xmlns:xs="http://www.w3.org/2001/XMLSchema" xmlns:p="http://schemas.microsoft.com/office/2006/metadata/properties" xmlns:ns2="a1040523-5304-4b09-b6d4-64a124c994e2" targetNamespace="http://schemas.microsoft.com/office/2006/metadata/properties" ma:root="true" ma:fieldsID="fb827c962d09c29e926f33927da8937f" ns2:_="">
    <xsd:import namespace="a1040523-5304-4b09-b6d4-64a124c994e2"/>
    <xsd:element name="properties">
      <xsd:complexType>
        <xsd:sequence>
          <xsd:element name="documentManagement">
            <xsd:complexType>
              <xsd:all>
                <xsd:element ref="ns2:Operating_x0020_Compan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040523-5304-4b09-b6d4-64a124c994e2" elementFormDefault="qualified">
    <xsd:import namespace="http://schemas.microsoft.com/office/2006/documentManagement/types"/>
    <xsd:import namespace="http://schemas.microsoft.com/office/infopath/2007/PartnerControls"/>
    <xsd:element name="Operating_x0020_Company" ma:index="8" ma:displayName="Operating Company" ma:format="Dropdown" ma:internalName="Operating_x0020_Company">
      <xsd:simpleType>
        <xsd:restriction base="dms:Choice">
          <xsd:enumeration value="AEP Ohio"/>
          <xsd:enumeration value="AEP Texas"/>
          <xsd:enumeration value="Appalachian Power - Tennessee"/>
          <xsd:enumeration value="Appalachian Power - Virginia"/>
          <xsd:enumeration value="Appalachian Power - West Virginia"/>
          <xsd:enumeration value="FERC"/>
          <xsd:enumeration value="Indiana &amp; Michigan Power - Indiana"/>
          <xsd:enumeration value="Indiana &amp; Michigan Power - Michigan"/>
          <xsd:enumeration value="Kentucky Power"/>
          <xsd:enumeration value="PSO"/>
          <xsd:enumeration value="SWEPCO - Arkansas"/>
          <xsd:enumeration value="SWEPCO - Louisiana"/>
          <xsd:enumeration value="SWEPCO - TEXAS"/>
          <xsd:enumeration value="SWEPCO - Peine"/>
          <xsd:enumeration value="ET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perating_x0020_Company xmlns="a1040523-5304-4b09-b6d4-64a124c994e2"/>
  </documentManagement>
</p:properties>
</file>

<file path=customXml/item4.xml><?xml version="1.0" encoding="utf-8"?>
<sisl xmlns:xsi="http://www.w3.org/2001/XMLSchema-instance" xmlns:xsd="http://www.w3.org/2001/XMLSchema" xmlns="http://www.boldonjames.com/2008/01/sie/internal/label" sislVersion="0" policy="e9c0b8d7-bdb4-4fd3-b62a-f50327aaefce" origin="userSelected">
  <element uid="c5f8eb12-5b27-439d-aaa6-3402af626fa3" value=""/>
</sisl>
</file>

<file path=customXml/itemProps1.xml><?xml version="1.0" encoding="utf-8"?>
<ds:datastoreItem xmlns:ds="http://schemas.openxmlformats.org/officeDocument/2006/customXml" ds:itemID="{8DD86DA0-7C36-4C3A-96C2-85D0301448EF}">
  <ds:schemaRefs>
    <ds:schemaRef ds:uri="http://schemas.microsoft.com/sharepoint/v3/contenttype/forms"/>
  </ds:schemaRefs>
</ds:datastoreItem>
</file>

<file path=customXml/itemProps2.xml><?xml version="1.0" encoding="utf-8"?>
<ds:datastoreItem xmlns:ds="http://schemas.openxmlformats.org/officeDocument/2006/customXml" ds:itemID="{D36B8B38-656E-4423-AE68-C6126E0882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040523-5304-4b09-b6d4-64a124c994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941F05-0780-483A-831F-DD12671C710F}">
  <ds:schemaRefs>
    <ds:schemaRef ds:uri="http://purl.org/dc/elements/1.1/"/>
    <ds:schemaRef ds:uri="http://schemas.microsoft.com/office/2006/metadata/properties"/>
    <ds:schemaRef ds:uri="a1040523-5304-4b09-b6d4-64a124c994e2"/>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4.xml><?xml version="1.0" encoding="utf-8"?>
<ds:datastoreItem xmlns:ds="http://schemas.openxmlformats.org/officeDocument/2006/customXml" ds:itemID="{1F4A7F81-48B4-4A1D-8F92-06480BB5F2D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Usage on Inactive Accounts</vt:lpstr>
      <vt:lpstr>Other Savings</vt:lpstr>
      <vt:lpstr>Theft Reduction</vt:lpstr>
      <vt:lpstr>Call Center</vt:lpstr>
      <vt:lpstr>Obsolete Meter</vt:lpstr>
      <vt:lpstr>Labor and Vehicle</vt:lpstr>
      <vt:lpstr>Estimated Meter Readings</vt:lpstr>
      <vt:lpstr>Charge-offs</vt:lpstr>
    </vt:vector>
  </TitlesOfParts>
  <Company>AEP-IT-CPS 4/30/3-(8-835-3050)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AEP</dc:creator>
  <cp:keywords/>
  <cp:lastModifiedBy>s209264</cp:lastModifiedBy>
  <cp:lastPrinted>2017-07-07T18:05:31Z</cp:lastPrinted>
  <dcterms:created xsi:type="dcterms:W3CDTF">2006-04-27T19:29:16Z</dcterms:created>
  <dcterms:modified xsi:type="dcterms:W3CDTF">2020-09-01T16:38:17Z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0x0101002135A8D66889804D93A541DC7FCD6740</vt:lpwstr>
  </property>
  <property fmtid="{D5CDD505-2E9C-101B-9397-08002B2CF9AE}" pid="3" name="Order">
    <vt:r8>1875000</vt:r8>
  </property>
  <property fmtid="{D5CDD505-2E9C-101B-9397-08002B2CF9AE}" pid="4" name="docIndexRef">
    <vt:lpwstr>6f3b79f9-d5d3-4449-a863-511f539d079b</vt:lpwstr>
  </property>
  <property fmtid="{D5CDD505-2E9C-101B-9397-08002B2CF9AE}" pid="5" name="bjSaver">
    <vt:lpwstr>ru6ApyZkDor2fpDO21V0+TydXg3lfu8b</vt:lpwstr>
  </property>
  <property fmtid="{D5CDD505-2E9C-101B-9397-08002B2CF9AE}" pid="6"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7" name="bjDocumentLabelXML-0">
    <vt:lpwstr>ames.com/2008/01/sie/internal/label"&gt;&lt;element uid="c5f8eb12-5b27-439d-aaa6-3402af626fa3" value="" /&gt;&lt;/sisl&gt;</vt:lpwstr>
  </property>
  <property fmtid="{D5CDD505-2E9C-101B-9397-08002B2CF9AE}" pid="8" name="bjDocumentSecurityLabel">
    <vt:lpwstr>AEP Public</vt:lpwstr>
  </property>
</Properties>
</file>