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GenForc\Capacity Forecast-NEW\Data Requests\Regulatory\2020 Kentucky Inquiry\"/>
    </mc:Choice>
  </mc:AlternateContent>
  <bookViews>
    <workbookView xWindow="0" yWindow="0" windowWidth="28800" windowHeight="14232"/>
  </bookViews>
  <sheets>
    <sheet name="DY 18-19" sheetId="2" r:id="rId1"/>
    <sheet name="DY 19-20" sheetId="1" r:id="rId2"/>
    <sheet name="DY 20-21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APCO_DY1_Percent" localSheetId="2">'DY 20-21'!$F$18</definedName>
    <definedName name="_APCO_DY1_Percent">'[1]DY1 Allocation'!$I$18</definedName>
    <definedName name="_APCO_DY2_Percent">'[1]DY2 Allocation'!$I$18</definedName>
    <definedName name="_APCO_DY3_Percent">'[1]DY3 Allocation'!$I$18</definedName>
    <definedName name="_APCO_INS_DY1">'[1]Insurance Setup'!$F$17</definedName>
    <definedName name="_APCO_INS_DY10">'[1]Insurance Setup'!$F$62</definedName>
    <definedName name="_APCO_INS_DY11">'[1]Insurance Setup'!$F$63</definedName>
    <definedName name="_APCO_INS_DY2">'[1]Insurance Setup'!$F$33</definedName>
    <definedName name="_APCO_INS_DY3">'[1]Insurance Setup'!$F$49</definedName>
    <definedName name="_APCO_INS_DY4">'[1]Insurance Setup'!$F$56</definedName>
    <definedName name="_APCO_INS_DY5">'[1]Insurance Setup'!$F$57</definedName>
    <definedName name="_APCO_INS_DY6">'[1]Insurance Setup'!$F$58</definedName>
    <definedName name="_APCO_INS_DY7">'[1]Insurance Setup'!$F$59</definedName>
    <definedName name="_APCO_INS_DY8">'[1]Insurance Setup'!$F$60</definedName>
    <definedName name="_APCO_INS_DY9">'[1]Insurance Setup'!$F$61</definedName>
    <definedName name="_APCO_WV_Demand_Allocator_DY1" localSheetId="2">'DY 20-21'!$L$2</definedName>
    <definedName name="_APCO_WV_Demand_Allocator_DY1">'[1]DY1 Allocation'!$O$2</definedName>
    <definedName name="_APCO_WV_Demand_Allocator_DY2">'[1]DY2 Allocation'!$O$2</definedName>
    <definedName name="_APCO_WV_Demand_Allocator_DY3">'[1]DY3 Allocation'!$O$2</definedName>
    <definedName name="_ClearedMW_DY1">'[1]DY1 Revenue'!$K$1</definedName>
    <definedName name="_ClearedMW_DY2">'[1]DY2 Revenue'!$K$1</definedName>
    <definedName name="_ClearedMW_DY3">'[1]DY3 Revenue'!$K$1</definedName>
    <definedName name="_DAYS_DY1">'[1]DY1 Revenue'!$I$1</definedName>
    <definedName name="_DAYS_DY2">'[1]DY2 Revenue'!$I$1</definedName>
    <definedName name="_DAYS_DY3">'[1]DY3 Revenue'!$I$1</definedName>
    <definedName name="_IM_DY1_Percent" localSheetId="2">'DY 20-21'!$G$18</definedName>
    <definedName name="_IM_DY1_Percent">'[1]DY1 Allocation'!$J$18</definedName>
    <definedName name="_IM_DY2_Percent">'[1]DY2 Allocation'!$J$18</definedName>
    <definedName name="_IM_DY3_Percent">'[1]DY3 Allocation'!$J$18</definedName>
    <definedName name="_IM_INS_DY1">'[1]Insurance Setup'!$G$17</definedName>
    <definedName name="_IM_INS_DY10">'[1]Insurance Setup'!$G$62</definedName>
    <definedName name="_IM_INS_DY11">'[1]Insurance Setup'!$G$63</definedName>
    <definedName name="_IM_INS_DY2">'[1]Insurance Setup'!$G$33</definedName>
    <definedName name="_IM_INS_DY3">'[1]Insurance Setup'!$G$49</definedName>
    <definedName name="_IM_INS_DY4">'[1]Insurance Setup'!$G$56</definedName>
    <definedName name="_IM_INS_DY5">'[1]Insurance Setup'!$G$57</definedName>
    <definedName name="_IM_INS_DY6">'[1]Insurance Setup'!$G$58</definedName>
    <definedName name="_IM_INS_DY7">'[1]Insurance Setup'!$G$59</definedName>
    <definedName name="_IM_INS_DY8">'[1]Insurance Setup'!$G$60</definedName>
    <definedName name="_IM_INS_DY9">'[1]Insurance Setup'!$G$61</definedName>
    <definedName name="_Ins_Cook_Percent">'[1]Insurance Setup'!$W$8</definedName>
    <definedName name="_INS_DAY_FIRSTHALF_2">'[1]Insurance Setup'!$G$22</definedName>
    <definedName name="_INS_DAYS_DY">'[1]Insurance Setup'!$I$6</definedName>
    <definedName name="_INS_DAYS_DY_2">'[1]Insurance Setup'!$I$22</definedName>
    <definedName name="_INS_DAYS_JANtoMAY" localSheetId="2">'[1]Insurance Summary - Accounting'!#REF!</definedName>
    <definedName name="_INS_DAYS_JANtoMAY">'[1]Insurance Summary - Accounting'!#REF!</definedName>
    <definedName name="_INS_DAYS_JUNtoDEC" localSheetId="2">'[1]Insurance Summary - Accounting'!#REF!</definedName>
    <definedName name="_INS_DAYS_JUNtoDEC">'[1]Insurance Summary - Accounting'!#REF!</definedName>
    <definedName name="_INS_DAYS_SECONDHALF">'[1]Insurance Setup'!$H$6</definedName>
    <definedName name="_Ins_Others_Percent">'[1]Insurance Setup'!$W$10</definedName>
    <definedName name="_Ins_RP_Percent">'[1]Insurance Setup'!$W$9</definedName>
    <definedName name="_JanStartDate_DY1">'[1]DY1 PJM View'!$D$2</definedName>
    <definedName name="_JanStartDate_DY2">'[1]DY2 PJM View'!$D$2</definedName>
    <definedName name="_JanStartDate_DY3">'[1]DY3 PJM View'!$D$2</definedName>
    <definedName name="_KPCO_DY1_Percent" localSheetId="2">'DY 20-21'!$H$18</definedName>
    <definedName name="_KPCO_DY1_Percent">'[1]DY1 Allocation'!$K$18</definedName>
    <definedName name="_KPCO_DY2_Percent">'[1]DY2 Allocation'!$K$18</definedName>
    <definedName name="_KPCO_DY3_Percent">'[1]DY3 Allocation'!$K$18</definedName>
    <definedName name="_KPCO_INS_DY1">'[1]Insurance Setup'!$H$17</definedName>
    <definedName name="_KPCO_INS_DY10">'[1]Insurance Setup'!$H$62</definedName>
    <definedName name="_KPCO_INS_DY11">'[1]Insurance Setup'!$H$63</definedName>
    <definedName name="_KPCO_INS_DY2">'[1]Insurance Setup'!$H$33</definedName>
    <definedName name="_KPCO_INS_DY3">'[1]Insurance Setup'!$H$49</definedName>
    <definedName name="_KPCO_INS_DY4">'[1]Insurance Setup'!$H$56</definedName>
    <definedName name="_KPCO_INS_DY5">'[1]Insurance Setup'!$H$57</definedName>
    <definedName name="_KPCO_INS_DY6">'[1]Insurance Setup'!$H$58</definedName>
    <definedName name="_KPCO_INS_DY7">'[1]Insurance Setup'!$H$59</definedName>
    <definedName name="_KPCO_INS_DY8">'[1]Insurance Setup'!$H$60</definedName>
    <definedName name="_KPCO_INS_DY9">'[1]Insurance Setup'!$H$61</definedName>
    <definedName name="_OHPC_INS_DY1">'[1]Insurance Setup'!$I$71</definedName>
    <definedName name="_OHPC_INS_DY10">'[1]Insurance Setup'!$I$80</definedName>
    <definedName name="_OHPC_INS_DY11">'[1]Insurance Setup'!$I$81</definedName>
    <definedName name="_OHPC_INS_DY2">'[1]Insurance Setup'!$I$72</definedName>
    <definedName name="_OHPC_INS_DY3">'[1]Insurance Setup'!$I$73</definedName>
    <definedName name="_OHPC_INS_DY4">'[1]Insurance Setup'!$I$74</definedName>
    <definedName name="_OHPC_INS_DY5">'[1]Insurance Setup'!$I$75</definedName>
    <definedName name="_OHPC_INS_DY6">'[1]Insurance Setup'!$I$76</definedName>
    <definedName name="_OHPC_INS_DY7">'[1]Insurance Setup'!$I$77</definedName>
    <definedName name="_OHPC_INS_DY8">'[1]Insurance Setup'!$I$78</definedName>
    <definedName name="_OHPC_INS_DY9">'[1]Insurance Setup'!$I$79</definedName>
    <definedName name="_WAVE_ClearingPrice_DY1">'[1]DY1 Revenue'!$P$1</definedName>
    <definedName name="_WAVE_ClearingPrice_DY2">'[1]DY2 Revenue'!$P$1</definedName>
    <definedName name="_WAVE_ClearingPrice_DY3">'[1]DY3 Revenue'!$P$1</definedName>
    <definedName name="_WPCO_DY1_Percent" localSheetId="2">'DY 20-21'!$I$18</definedName>
    <definedName name="_WPCO_DY1_Percent">'[1]DY1 Allocation'!$L$18</definedName>
    <definedName name="_WPCO_DY2_Percent">'[1]DY2 Allocation'!$L$18</definedName>
    <definedName name="_WPCO_DY3_Percent">'[1]DY3 Allocation'!$L$18</definedName>
    <definedName name="_WPCO_INS_DY1">'[1]Insurance Setup'!$I$17</definedName>
    <definedName name="_WPCO_INS_DY10">'[1]Insurance Setup'!$I$62</definedName>
    <definedName name="_WPCO_INS_DY11">'[1]Insurance Setup'!$I$63</definedName>
    <definedName name="_WPCO_INS_DY2">'[1]Insurance Setup'!$I$33</definedName>
    <definedName name="_WPCO_INS_DY3">'[1]Insurance Setup'!$I$49</definedName>
    <definedName name="_WPCO_INS_DY4">'[1]Insurance Setup'!$I$56</definedName>
    <definedName name="_WPCO_INS_DY5">'[1]Insurance Setup'!$I$57</definedName>
    <definedName name="_WPCO_INS_DY6">'[1]Insurance Setup'!$I$58</definedName>
    <definedName name="_WPCO_INS_DY7">'[1]Insurance Setup'!$I$59</definedName>
    <definedName name="_WPCO_INS_DY8">'[1]Insurance Setup'!$I$60</definedName>
    <definedName name="_WPCO_INS_DY9">'[1]Insurance Setup'!$I$61</definedName>
    <definedName name="AEPUnitShareYear">'[2]Input System &amp; Co. Share Units'!$A$2</definedName>
    <definedName name="CompanyShareColumnIndex">'[2]Input System &amp; Co. Share Units'!$A$170</definedName>
    <definedName name="CompanyShareYear">'[2]Input System &amp; Co. Share Units'!$A$168</definedName>
    <definedName name="CoShareAmos3">'[2]Input System &amp; Co. Share Units'!$B$184:$IV$188</definedName>
    <definedName name="CoShareRockport1">'[2]Input System &amp; Co. Share Units'!$B$892:$IV$896</definedName>
    <definedName name="CoShareRockport2">'[2]Input System &amp; Co. Share Units'!$B$898:$IV$902</definedName>
    <definedName name="DefaultArea1" localSheetId="0">#REF!</definedName>
    <definedName name="DefaultArea1" localSheetId="1">#REF!</definedName>
    <definedName name="DefaultArea1" localSheetId="2">#REF!</definedName>
    <definedName name="DefaultArea1">#REF!</definedName>
    <definedName name="DefaultArea2" localSheetId="0">#REF!</definedName>
    <definedName name="DefaultArea2" localSheetId="1">#REF!</definedName>
    <definedName name="DefaultArea2" localSheetId="2">#REF!</definedName>
    <definedName name="DefaultArea2">#REF!</definedName>
    <definedName name="DR_Adj_2012">'[3]Info-Misc DY12'!$B$37:$G$61</definedName>
    <definedName name="EFORdactual" localSheetId="0">'[4]Info-EFORd'!#REF!</definedName>
    <definedName name="EFORdactual" localSheetId="1">'[4]Info-EFORd'!#REF!</definedName>
    <definedName name="EFORdactual" localSheetId="2">'[4]Info-EFORd'!#REF!</definedName>
    <definedName name="EFORdactual">'[4]Info-EFORd'!#REF!</definedName>
    <definedName name="FRR_Demand_Resource">'[5]Info-LOAD5CP'!$B$17:$J$23</definedName>
    <definedName name="FRR_Demand_Resource_1">'[6]Info-LOAD5CP'!$B$17:$J$23</definedName>
    <definedName name="FRR_NEW_PJM">'[7]Info-LOAD'!$B$4:$L$12</definedName>
    <definedName name="FRR_Obligation">'[5]Info-LOAD5CP'!$B$5:$J$14</definedName>
    <definedName name="HYDRO_ADJ">'[6]Info-Hydro Adj2018'!$N$3:$T$23</definedName>
    <definedName name="LOAD_CLR_PEAK">'[5]Info-LOAD5CP'!$B$43:$J$52</definedName>
    <definedName name="LOAD_EECAPACITY">'[5]Info-LOAD5CP'!$B$61:$J$66</definedName>
    <definedName name="LOAD_EELOAD">'[5]Info-LOAD5CP'!$B$69:$J$74</definedName>
    <definedName name="LOAD_IRP_DR">'[5]Info-LOAD5CP'!$B$53:$J$58</definedName>
    <definedName name="LoadReduction">'[6]Info-AEPVIEWLOAD'!$B$43:$J$50</definedName>
    <definedName name="new_ownership" localSheetId="0">#REF!</definedName>
    <definedName name="new_ownership" localSheetId="1">#REF!</definedName>
    <definedName name="new_ownership" localSheetId="2">#REF!</definedName>
    <definedName name="new_ownership">#REF!</definedName>
    <definedName name="NewInputArea1" localSheetId="0">#REF!</definedName>
    <definedName name="NewInputArea1" localSheetId="1">#REF!</definedName>
    <definedName name="NewInputArea1" localSheetId="2">#REF!</definedName>
    <definedName name="NewInputArea1">#REF!</definedName>
    <definedName name="NewInputArea2" localSheetId="0">#REF!</definedName>
    <definedName name="NewInputArea2" localSheetId="1">#REF!</definedName>
    <definedName name="NewInputArea2" localSheetId="2">#REF!</definedName>
    <definedName name="NewInputArea2">#REF!</definedName>
    <definedName name="PJM_PARAMETERS">'[7]Info-LOAD'!$B$27:$L$33</definedName>
    <definedName name="Plants">'[8]Summary &amp; Date Inputs'!$B$2:$B$163</definedName>
    <definedName name="_xlnm.Print_Area" localSheetId="1">'DY 19-20'!$D$1:$U$55</definedName>
    <definedName name="RPM_AUCTION">'[9]Info-RPM Auctions'!$B$192:$L$198</definedName>
    <definedName name="SAVED_QUERIES_RNG">[10]SAVED_QUERIES!$A$1</definedName>
    <definedName name="StudyStartYear">'[2]Input Capacity Changes List'!$I$2</definedName>
    <definedName name="SummerFinalCapYear" localSheetId="0">#REF!</definedName>
    <definedName name="SummerFinalCapYear" localSheetId="1">#REF!</definedName>
    <definedName name="SummerFinalCapYear" localSheetId="2">#REF!</definedName>
    <definedName name="SummerFinalCapYear">#REF!</definedName>
    <definedName name="WinterFinalCapYear" localSheetId="0">#REF!</definedName>
    <definedName name="WinterFinalCapYear" localSheetId="1">#REF!</definedName>
    <definedName name="WinterFinalCapYear" localSheetId="2">#REF!</definedName>
    <definedName name="WinterFinalCapYea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" l="1"/>
  <c r="G32" i="2"/>
  <c r="H33" i="2"/>
  <c r="G33" i="2"/>
  <c r="F33" i="2"/>
  <c r="F32" i="2" l="1"/>
  <c r="H36" i="2" l="1"/>
  <c r="G36" i="2"/>
  <c r="F36" i="2"/>
  <c r="H35" i="2"/>
  <c r="G35" i="2"/>
  <c r="E36" i="2" l="1"/>
  <c r="E32" i="2" l="1"/>
  <c r="F35" i="2"/>
  <c r="E35" i="2" s="1"/>
</calcChain>
</file>

<file path=xl/sharedStrings.xml><?xml version="1.0" encoding="utf-8"?>
<sst xmlns="http://schemas.openxmlformats.org/spreadsheetml/2006/main" count="185" uniqueCount="87">
  <si>
    <t>Attachment 1</t>
  </si>
  <si>
    <t>AEPSCG</t>
  </si>
  <si>
    <t>AEPWPD</t>
  </si>
  <si>
    <t>TOTAL 3CO</t>
  </si>
  <si>
    <t>APCO</t>
  </si>
  <si>
    <t>I&amp;M</t>
  </si>
  <si>
    <t>KPCO</t>
  </si>
  <si>
    <t>WPCO TOTAL</t>
  </si>
  <si>
    <t>WPCO Rate Based</t>
  </si>
  <si>
    <t>WPCO Merchant</t>
  </si>
  <si>
    <t>ln</t>
  </si>
  <si>
    <t>GENERATION UCAP</t>
  </si>
  <si>
    <t>DR</t>
  </si>
  <si>
    <t>TOTAL Resource</t>
  </si>
  <si>
    <t>3=ln1-ln2</t>
  </si>
  <si>
    <t>Position (UCAP)</t>
  </si>
  <si>
    <t>4=ln2*3%</t>
  </si>
  <si>
    <t>3% FRR Threshold</t>
  </si>
  <si>
    <t>5=ln3-ln4</t>
  </si>
  <si>
    <t>Calculated Length for PCA</t>
  </si>
  <si>
    <t>5a</t>
  </si>
  <si>
    <t>WPCo allocated Slice of APCo (WV Retail rates)</t>
  </si>
  <si>
    <t>APCo WV Demand Allocator</t>
  </si>
  <si>
    <t>5b</t>
  </si>
  <si>
    <t>Adjusted Total</t>
  </si>
  <si>
    <t>Net Position including RPM Sales</t>
  </si>
  <si>
    <t>6a</t>
  </si>
  <si>
    <t>RPM Auction Sales (Base 3IA)</t>
  </si>
  <si>
    <t>6b</t>
  </si>
  <si>
    <t>RPM Auction Sales (CP BRA)</t>
  </si>
  <si>
    <t>6c</t>
  </si>
  <si>
    <t>RPM Auction Sales (CP 3IA)</t>
  </si>
  <si>
    <t>6d</t>
  </si>
  <si>
    <t>RPM Sales (Through FES OVEC)</t>
  </si>
  <si>
    <t>6e</t>
  </si>
  <si>
    <t>Bilateral Sale to WPCo (WPD)</t>
  </si>
  <si>
    <t>6f</t>
  </si>
  <si>
    <t>Bilateral Purchase (from AEPSCG)</t>
  </si>
  <si>
    <t>6g</t>
  </si>
  <si>
    <t xml:space="preserve">Mitchell Merchant Bilateral Sale to WPCo Regulated @ BRA </t>
  </si>
  <si>
    <t>6h</t>
  </si>
  <si>
    <t xml:space="preserve">Mitchell Merchant Bilateral Sale to WPCo Regulated @ 3IA </t>
  </si>
  <si>
    <t>6i</t>
  </si>
  <si>
    <t>WPCo Regulated  Bilateral Purchase from Mitchell Merchant @ BRA</t>
  </si>
  <si>
    <t>6j</t>
  </si>
  <si>
    <t>WPCo Regulated  Bilateral Purchase from Mitchell Merchant @ 3IA</t>
  </si>
  <si>
    <t>6 = 6a+6c+6d+6e</t>
  </si>
  <si>
    <t>Total Sales Volume</t>
  </si>
  <si>
    <t>7a</t>
  </si>
  <si>
    <t>RCP</t>
  </si>
  <si>
    <t>7b</t>
  </si>
  <si>
    <t>7c</t>
  </si>
  <si>
    <t>7d</t>
  </si>
  <si>
    <t>MCP</t>
  </si>
  <si>
    <t>7e</t>
  </si>
  <si>
    <t>7f</t>
  </si>
  <si>
    <t>7g</t>
  </si>
  <si>
    <t>7h</t>
  </si>
  <si>
    <t>7i</t>
  </si>
  <si>
    <t>7j</t>
  </si>
  <si>
    <t>7 = 7a+7c+7d+7e</t>
  </si>
  <si>
    <t>Total Sales Revenue</t>
  </si>
  <si>
    <t>7 = 7b+7f+7g+7h+7i+7j</t>
  </si>
  <si>
    <t>PCA Allocation</t>
  </si>
  <si>
    <t>FINAL UCAP Position</t>
  </si>
  <si>
    <t>Final FRR Load Obligation</t>
  </si>
  <si>
    <t xml:space="preserve">RPM Auction Sales </t>
  </si>
  <si>
    <t>RPM Auction Sales (Through AEPWPD)</t>
  </si>
  <si>
    <t>6 = 6a + 6b + 6c</t>
  </si>
  <si>
    <t>7 = 7a + 7b + 7c</t>
  </si>
  <si>
    <t>8=ln6*ln5</t>
  </si>
  <si>
    <t>Delivery Year 2020/2021</t>
  </si>
  <si>
    <t>TOTAL 3CO + WPCO</t>
  </si>
  <si>
    <t>WPCO</t>
  </si>
  <si>
    <t>RPM Auction Sales (BRA)</t>
  </si>
  <si>
    <t>RPM Auction Sales (1IA)</t>
  </si>
  <si>
    <t>RPM Auction Sales (2IA)</t>
  </si>
  <si>
    <t>RPM Auction Sales (3IA)</t>
  </si>
  <si>
    <t>sum(6a:6e)</t>
  </si>
  <si>
    <t>sum(7a:7e)</t>
  </si>
  <si>
    <t>Total Revenue</t>
  </si>
  <si>
    <t>Total Sales</t>
  </si>
  <si>
    <t>Inherited OVEC Sales/Positions</t>
  </si>
  <si>
    <t>Inherited OVEC Revenue</t>
  </si>
  <si>
    <t xml:space="preserve">Final FRR Load Obligation </t>
  </si>
  <si>
    <t xml:space="preserve">2018/2019 FINAL Position </t>
  </si>
  <si>
    <t xml:space="preserve">2019/2020 FINAL Position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</si>
</sst>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_);[Red]\(0.0\)"/>
    <numFmt numFmtId="166" formatCode="0.0%"/>
    <numFmt numFmtId="167" formatCode="0.0"/>
    <numFmt numFmtId="168" formatCode="_(* #,##0.0_);_(* \(#,##0.0\);_(* &quot;-&quot;??_);_(@_)"/>
    <numFmt numFmtId="169" formatCode="_(&quot;$&quot;* #,##0_);_(&quot;$&quot;* \(#,##0\);_(&quot;$&quot;* &quot;-&quot;??_);_(@_)"/>
    <numFmt numFmtId="170" formatCode="0_);[Red]\(0\)"/>
    <numFmt numFmtId="171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Continuous" wrapText="1"/>
    </xf>
    <xf numFmtId="10" fontId="7" fillId="0" borderId="6" xfId="0" applyNumberFormat="1" applyFont="1" applyFill="1" applyBorder="1" applyAlignment="1">
      <alignment horizontal="center"/>
    </xf>
    <xf numFmtId="37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37" fontId="9" fillId="0" borderId="12" xfId="0" applyNumberFormat="1" applyFont="1" applyFill="1" applyBorder="1" applyAlignment="1">
      <alignment horizontal="center"/>
    </xf>
    <xf numFmtId="9" fontId="9" fillId="0" borderId="15" xfId="3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/>
    </xf>
    <xf numFmtId="169" fontId="11" fillId="0" borderId="6" xfId="2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10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left" indent="3"/>
    </xf>
    <xf numFmtId="0" fontId="12" fillId="0" borderId="0" xfId="0" applyFont="1" applyFill="1"/>
    <xf numFmtId="0" fontId="13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37" fontId="0" fillId="0" borderId="5" xfId="0" applyNumberFormat="1" applyFill="1" applyBorder="1" applyAlignment="1">
      <alignment horizontal="center"/>
    </xf>
    <xf numFmtId="37" fontId="0" fillId="0" borderId="0" xfId="0" applyNumberFormat="1" applyFill="1" applyBorder="1" applyAlignment="1">
      <alignment horizontal="center"/>
    </xf>
    <xf numFmtId="37" fontId="0" fillId="0" borderId="6" xfId="0" applyNumberFormat="1" applyFill="1" applyBorder="1" applyAlignment="1">
      <alignment horizontal="center"/>
    </xf>
    <xf numFmtId="37" fontId="14" fillId="0" borderId="0" xfId="0" applyNumberFormat="1" applyFont="1" applyFill="1" applyBorder="1" applyAlignment="1">
      <alignment horizontal="center"/>
    </xf>
    <xf numFmtId="37" fontId="14" fillId="0" borderId="6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 indent="3"/>
    </xf>
    <xf numFmtId="0" fontId="8" fillId="0" borderId="0" xfId="0" applyFont="1" applyFill="1" applyAlignment="1">
      <alignment horizontal="center"/>
    </xf>
    <xf numFmtId="37" fontId="0" fillId="0" borderId="0" xfId="0" applyNumberFormat="1" applyFont="1" applyFill="1" applyBorder="1" applyAlignment="1">
      <alignment horizontal="center"/>
    </xf>
    <xf numFmtId="37" fontId="0" fillId="0" borderId="6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indent="3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indent="3"/>
    </xf>
    <xf numFmtId="0" fontId="3" fillId="0" borderId="0" xfId="0" applyFont="1" applyFill="1" applyAlignment="1">
      <alignment horizontal="center"/>
    </xf>
    <xf numFmtId="37" fontId="3" fillId="0" borderId="5" xfId="0" applyNumberFormat="1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37" fontId="3" fillId="0" borderId="6" xfId="0" applyNumberFormat="1" applyFon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0" fontId="3" fillId="0" borderId="11" xfId="0" applyFont="1" applyFill="1" applyBorder="1" applyAlignment="1">
      <alignment horizontal="left" indent="3"/>
    </xf>
    <xf numFmtId="0" fontId="3" fillId="0" borderId="8" xfId="0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indent="3"/>
    </xf>
    <xf numFmtId="0" fontId="3" fillId="0" borderId="0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left" indent="3"/>
    </xf>
    <xf numFmtId="0" fontId="3" fillId="0" borderId="17" xfId="0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>
      <alignment horizontal="center"/>
    </xf>
    <xf numFmtId="164" fontId="3" fillId="0" borderId="19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left" indent="3"/>
    </xf>
    <xf numFmtId="0" fontId="3" fillId="0" borderId="10" xfId="0" applyFont="1" applyFill="1" applyBorder="1" applyAlignment="1">
      <alignment horizontal="center"/>
    </xf>
    <xf numFmtId="166" fontId="3" fillId="0" borderId="9" xfId="0" applyNumberFormat="1" applyFont="1" applyFill="1" applyBorder="1" applyAlignment="1">
      <alignment horizontal="center"/>
    </xf>
    <xf numFmtId="166" fontId="3" fillId="0" borderId="10" xfId="3" applyNumberFormat="1" applyFont="1" applyFill="1" applyBorder="1" applyAlignment="1">
      <alignment horizontal="center"/>
    </xf>
    <xf numFmtId="166" fontId="3" fillId="0" borderId="15" xfId="3" applyNumberFormat="1" applyFont="1" applyFill="1" applyBorder="1" applyAlignment="1">
      <alignment horizontal="center"/>
    </xf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167" fontId="0" fillId="0" borderId="0" xfId="0" applyNumberFormat="1" applyFill="1" applyBorder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indent="3"/>
    </xf>
    <xf numFmtId="0" fontId="3" fillId="0" borderId="2" xfId="0" applyFont="1" applyFill="1" applyBorder="1"/>
    <xf numFmtId="167" fontId="3" fillId="0" borderId="4" xfId="0" applyNumberFormat="1" applyFont="1" applyFill="1" applyBorder="1" applyAlignment="1">
      <alignment horizontal="center"/>
    </xf>
    <xf numFmtId="167" fontId="3" fillId="0" borderId="2" xfId="0" applyNumberFormat="1" applyFont="1" applyFill="1" applyBorder="1" applyAlignment="1">
      <alignment horizontal="center"/>
    </xf>
    <xf numFmtId="167" fontId="3" fillId="0" borderId="3" xfId="0" applyNumberFormat="1" applyFont="1" applyFill="1" applyBorder="1" applyAlignment="1">
      <alignment horizontal="center"/>
    </xf>
    <xf numFmtId="44" fontId="14" fillId="0" borderId="0" xfId="2" applyFont="1" applyFill="1"/>
    <xf numFmtId="169" fontId="0" fillId="0" borderId="5" xfId="2" applyNumberFormat="1" applyFont="1" applyFill="1" applyBorder="1"/>
    <xf numFmtId="169" fontId="0" fillId="0" borderId="0" xfId="2" applyNumberFormat="1" applyFont="1" applyFill="1" applyBorder="1"/>
    <xf numFmtId="169" fontId="0" fillId="0" borderId="6" xfId="2" applyNumberFormat="1" applyFont="1" applyFill="1" applyBorder="1"/>
    <xf numFmtId="169" fontId="3" fillId="0" borderId="4" xfId="0" applyNumberFormat="1" applyFont="1" applyFill="1" applyBorder="1"/>
    <xf numFmtId="169" fontId="3" fillId="0" borderId="2" xfId="0" applyNumberFormat="1" applyFont="1" applyFill="1" applyBorder="1"/>
    <xf numFmtId="169" fontId="3" fillId="0" borderId="3" xfId="0" applyNumberFormat="1" applyFont="1" applyFill="1" applyBorder="1"/>
    <xf numFmtId="167" fontId="0" fillId="0" borderId="5" xfId="0" applyNumberFormat="1" applyFill="1" applyBorder="1" applyAlignment="1">
      <alignment horizontal="center"/>
    </xf>
    <xf numFmtId="167" fontId="0" fillId="0" borderId="9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5" xfId="0" applyFill="1" applyBorder="1"/>
    <xf numFmtId="0" fontId="4" fillId="0" borderId="0" xfId="0" applyFont="1" applyFill="1" applyAlignment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0" fillId="0" borderId="7" xfId="0" applyFill="1" applyBorder="1"/>
    <xf numFmtId="0" fontId="0" fillId="0" borderId="8" xfId="0" applyFill="1" applyBorder="1"/>
    <xf numFmtId="37" fontId="9" fillId="0" borderId="6" xfId="0" applyNumberFormat="1" applyFont="1" applyFill="1" applyBorder="1" applyAlignment="1">
      <alignment horizontal="center"/>
    </xf>
    <xf numFmtId="0" fontId="0" fillId="0" borderId="9" xfId="0" applyFill="1" applyBorder="1"/>
    <xf numFmtId="165" fontId="0" fillId="0" borderId="7" xfId="0" applyNumberForma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center"/>
    </xf>
    <xf numFmtId="165" fontId="9" fillId="0" borderId="12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9" fillId="0" borderId="6" xfId="0" applyNumberFormat="1" applyFont="1" applyFill="1" applyBorder="1" applyAlignment="1">
      <alignment horizontal="center"/>
    </xf>
    <xf numFmtId="9" fontId="3" fillId="0" borderId="10" xfId="3" applyNumberFormat="1" applyFont="1" applyFill="1" applyBorder="1" applyAlignment="1">
      <alignment horizontal="center"/>
    </xf>
    <xf numFmtId="166" fontId="3" fillId="0" borderId="0" xfId="3" applyNumberFormat="1" applyFont="1" applyFill="1" applyBorder="1" applyAlignment="1">
      <alignment horizontal="center"/>
    </xf>
    <xf numFmtId="9" fontId="10" fillId="0" borderId="0" xfId="3" applyNumberFormat="1" applyFont="1" applyFill="1" applyBorder="1" applyAlignment="1">
      <alignment horizontal="center" wrapText="1"/>
    </xf>
    <xf numFmtId="164" fontId="0" fillId="0" borderId="9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0" fontId="0" fillId="0" borderId="12" xfId="0" applyFill="1" applyBorder="1"/>
    <xf numFmtId="167" fontId="0" fillId="0" borderId="0" xfId="0" applyNumberFormat="1" applyFill="1"/>
    <xf numFmtId="43" fontId="0" fillId="0" borderId="0" xfId="1" applyFont="1" applyFill="1" applyBorder="1"/>
    <xf numFmtId="165" fontId="0" fillId="0" borderId="0" xfId="0" applyNumberFormat="1" applyFill="1" applyBorder="1"/>
    <xf numFmtId="43" fontId="0" fillId="0" borderId="6" xfId="1" applyFont="1" applyFill="1" applyBorder="1"/>
    <xf numFmtId="164" fontId="0" fillId="0" borderId="6" xfId="0" applyNumberFormat="1" applyFill="1" applyBorder="1"/>
    <xf numFmtId="168" fontId="0" fillId="0" borderId="0" xfId="1" applyNumberFormat="1" applyFont="1" applyFill="1" applyBorder="1"/>
    <xf numFmtId="165" fontId="0" fillId="0" borderId="6" xfId="0" applyNumberFormat="1" applyFill="1" applyBorder="1"/>
    <xf numFmtId="14" fontId="0" fillId="0" borderId="0" xfId="0" applyNumberFormat="1" applyFill="1"/>
    <xf numFmtId="44" fontId="0" fillId="0" borderId="0" xfId="2" applyFont="1" applyFill="1"/>
    <xf numFmtId="169" fontId="0" fillId="0" borderId="0" xfId="2" applyNumberFormat="1" applyFont="1" applyFill="1"/>
    <xf numFmtId="169" fontId="0" fillId="0" borderId="5" xfId="0" applyNumberFormat="1" applyFill="1" applyBorder="1"/>
    <xf numFmtId="169" fontId="0" fillId="0" borderId="0" xfId="0" applyNumberFormat="1" applyFill="1" applyBorder="1"/>
    <xf numFmtId="169" fontId="0" fillId="0" borderId="6" xfId="0" applyNumberFormat="1" applyFill="1" applyBorder="1"/>
    <xf numFmtId="44" fontId="0" fillId="0" borderId="0" xfId="0" applyNumberFormat="1" applyFill="1"/>
    <xf numFmtId="167" fontId="0" fillId="0" borderId="0" xfId="0" applyNumberFormat="1" applyFill="1" applyBorder="1"/>
    <xf numFmtId="169" fontId="0" fillId="0" borderId="0" xfId="0" applyNumberFormat="1" applyFill="1"/>
    <xf numFmtId="0" fontId="3" fillId="0" borderId="1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37" fontId="0" fillId="0" borderId="13" xfId="0" applyNumberFormat="1" applyFill="1" applyBorder="1" applyAlignment="1">
      <alignment horizontal="center"/>
    </xf>
    <xf numFmtId="37" fontId="0" fillId="0" borderId="13" xfId="0" applyNumberFormat="1" applyFont="1" applyFill="1" applyBorder="1" applyAlignment="1">
      <alignment horizontal="center"/>
    </xf>
    <xf numFmtId="37" fontId="3" fillId="0" borderId="13" xfId="0" applyNumberFormat="1" applyFont="1" applyFill="1" applyBorder="1" applyAlignment="1">
      <alignment horizontal="center"/>
    </xf>
    <xf numFmtId="0" fontId="0" fillId="0" borderId="0" xfId="0" applyFont="1" applyFill="1"/>
    <xf numFmtId="1" fontId="0" fillId="0" borderId="13" xfId="0" applyNumberFormat="1" applyFill="1" applyBorder="1" applyAlignment="1">
      <alignment horizontal="center"/>
    </xf>
    <xf numFmtId="37" fontId="3" fillId="0" borderId="7" xfId="0" applyNumberFormat="1" applyFont="1" applyFill="1" applyBorder="1" applyAlignment="1">
      <alignment horizontal="center"/>
    </xf>
    <xf numFmtId="37" fontId="3" fillId="0" borderId="11" xfId="0" applyNumberFormat="1" applyFont="1" applyFill="1" applyBorder="1" applyAlignment="1">
      <alignment horizontal="center"/>
    </xf>
    <xf numFmtId="37" fontId="3" fillId="0" borderId="8" xfId="0" applyNumberFormat="1" applyFont="1" applyFill="1" applyBorder="1" applyAlignment="1">
      <alignment horizontal="center"/>
    </xf>
    <xf numFmtId="37" fontId="3" fillId="0" borderId="12" xfId="0" applyNumberFormat="1" applyFont="1" applyFill="1" applyBorder="1" applyAlignment="1">
      <alignment horizontal="center"/>
    </xf>
    <xf numFmtId="170" fontId="0" fillId="0" borderId="7" xfId="0" applyNumberFormat="1" applyFill="1" applyBorder="1" applyAlignment="1">
      <alignment horizontal="center"/>
    </xf>
    <xf numFmtId="170" fontId="3" fillId="0" borderId="8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3" fillId="0" borderId="9" xfId="0" applyFont="1" applyFill="1" applyBorder="1" applyAlignment="1">
      <alignment horizontal="center"/>
    </xf>
    <xf numFmtId="166" fontId="3" fillId="0" borderId="14" xfId="3" applyNumberFormat="1" applyFont="1" applyFill="1" applyBorder="1" applyAlignment="1">
      <alignment horizontal="center"/>
    </xf>
    <xf numFmtId="9" fontId="3" fillId="0" borderId="0" xfId="3" applyNumberFormat="1" applyFont="1" applyFill="1" applyBorder="1" applyAlignment="1">
      <alignment horizontal="center"/>
    </xf>
    <xf numFmtId="0" fontId="0" fillId="0" borderId="11" xfId="0" applyFill="1" applyBorder="1"/>
    <xf numFmtId="0" fontId="3" fillId="0" borderId="5" xfId="0" applyFont="1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0" fontId="0" fillId="0" borderId="13" xfId="0" applyFill="1" applyBorder="1"/>
    <xf numFmtId="168" fontId="0" fillId="0" borderId="13" xfId="1" applyNumberFormat="1" applyFont="1" applyFill="1" applyBorder="1" applyAlignment="1">
      <alignment horizontal="center"/>
    </xf>
    <xf numFmtId="165" fontId="3" fillId="0" borderId="13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67" fontId="0" fillId="0" borderId="13" xfId="0" applyNumberFormat="1" applyFill="1" applyBorder="1" applyAlignment="1">
      <alignment horizontal="center"/>
    </xf>
    <xf numFmtId="170" fontId="3" fillId="0" borderId="13" xfId="0" applyNumberFormat="1" applyFont="1" applyFill="1" applyBorder="1" applyAlignment="1">
      <alignment horizontal="center"/>
    </xf>
    <xf numFmtId="44" fontId="0" fillId="0" borderId="0" xfId="2" applyFont="1" applyFill="1" applyAlignment="1">
      <alignment horizontal="center"/>
    </xf>
    <xf numFmtId="169" fontId="3" fillId="0" borderId="5" xfId="0" applyNumberFormat="1" applyFont="1" applyFill="1" applyBorder="1" applyAlignment="1">
      <alignment horizontal="center"/>
    </xf>
    <xf numFmtId="169" fontId="0" fillId="0" borderId="13" xfId="2" applyNumberFormat="1" applyFont="1" applyFill="1" applyBorder="1" applyAlignment="1">
      <alignment horizontal="center"/>
    </xf>
    <xf numFmtId="169" fontId="0" fillId="0" borderId="0" xfId="2" applyNumberFormat="1" applyFont="1" applyFill="1" applyBorder="1" applyAlignment="1">
      <alignment horizontal="center"/>
    </xf>
    <xf numFmtId="169" fontId="0" fillId="0" borderId="6" xfId="2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44" fontId="0" fillId="0" borderId="13" xfId="2" applyFont="1" applyFill="1" applyBorder="1"/>
    <xf numFmtId="44" fontId="0" fillId="0" borderId="0" xfId="0" applyNumberForma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169" fontId="2" fillId="0" borderId="13" xfId="2" applyNumberFormat="1" applyFont="1" applyFill="1" applyBorder="1" applyAlignment="1">
      <alignment horizontal="center"/>
    </xf>
    <xf numFmtId="169" fontId="3" fillId="0" borderId="5" xfId="0" applyNumberFormat="1" applyFont="1" applyFill="1" applyBorder="1" applyAlignment="1">
      <alignment horizontal="left"/>
    </xf>
    <xf numFmtId="169" fontId="3" fillId="0" borderId="13" xfId="0" applyNumberFormat="1" applyFont="1" applyFill="1" applyBorder="1" applyAlignment="1">
      <alignment horizontal="center"/>
    </xf>
    <xf numFmtId="169" fontId="3" fillId="0" borderId="0" xfId="0" applyNumberFormat="1" applyFont="1" applyFill="1" applyBorder="1" applyAlignment="1">
      <alignment horizontal="center"/>
    </xf>
    <xf numFmtId="169" fontId="3" fillId="0" borderId="6" xfId="0" applyNumberFormat="1" applyFont="1" applyFill="1" applyBorder="1" applyAlignment="1">
      <alignment horizontal="center"/>
    </xf>
    <xf numFmtId="169" fontId="3" fillId="0" borderId="5" xfId="0" applyNumberFormat="1" applyFont="1" applyFill="1" applyBorder="1"/>
    <xf numFmtId="169" fontId="3" fillId="0" borderId="13" xfId="0" applyNumberFormat="1" applyFont="1" applyFill="1" applyBorder="1"/>
    <xf numFmtId="171" fontId="0" fillId="0" borderId="0" xfId="1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4" xfId="0" applyFill="1" applyBorder="1"/>
    <xf numFmtId="169" fontId="0" fillId="0" borderId="0" xfId="2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171" fontId="0" fillId="0" borderId="0" xfId="1" applyNumberFormat="1" applyFont="1" applyFill="1"/>
    <xf numFmtId="44" fontId="0" fillId="0" borderId="0" xfId="2" applyNumberFormat="1" applyFont="1" applyFill="1" applyAlignment="1">
      <alignment horizontal="center"/>
    </xf>
    <xf numFmtId="167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9" fontId="3" fillId="0" borderId="0" xfId="0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Forc/Capacity%20Forecast-NEW/Budgeting/Revenue/2020/Capacity%20Revenue%20&amp;%20Insurance%20Allocations%20and%20Projections%20200528%20-%20GF%20add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GenForc/Capacity%20Forecast/AEP%20CAPACITY%20MODEL%20FILES/CAPACITY%20MODEL%20ARCHIVES/070718%20Working%20file%20for%20Marketing%20Scenarios%20-%20Revamped%20Capacity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nForc/Capacity%20Forecast/AEP%20CAPACITY%20MODEL%20FILES/CAPACITY%20MODEL%20ARCHIVES/East%20CLR%20010807%20Q4%20PROMOD%20Update%20Ormet%20'07%20&amp;%20'08%20&amp;%20Onward,%20DCC%20in%202007,%20SS%20&amp;%20PJM%20Plan%20Ye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Forc\Capacity%20Forecast-NEW\Models%20&amp;%20Tools\Capacity%20Tracking%20Model\CAPACITY%20TRACKING%20MODEL%20-%20CS%20130208%2015&amp;16%20with%20CR1&amp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enForc/Capacity%20Forecast-NEW/Models%20&amp;%20Tools/Capacity%20Tracking%20Model/Load%20Details/CAPACITY%20TRACKING%20MODEL%20-%20Corp%20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enForc/Capacity%20Forecast-NEW/Models%20&amp;%20Tools/Capacity%20Tracking%20Model/CAPACITY%20TRACKING%20MODEL%20AEPSCG%20-%201408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enForc/Capacity%20Forecast-NEW/Models%20&amp;%20Tools/Capacity%20Tracking%20Model/CAPACITY%20TRACKING%20MODEL%20AEPSCG%20-%201504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enForc/Capacity%20Forecast-NEW/Models%20&amp;%20Tools/Capacity%20Tracking%20Model/CAPACITY%20TRACKING%20MODEL%20-%20CS%201202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187562\LOCALS~1\Temp\notes3E38C9\5%20Year%20Group%20Rev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Forc\Capacity%20Forecast-NEW\Models%20&amp;%20Tools\Capacity%20Tracking%20Model\CAPACITY%20TRACKING%20MODEL%20-%20CS%20121016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ance Summary - Cash Flow"/>
      <sheetName val="Insurance Summary - Accounting"/>
      <sheetName val="Revenue Summary"/>
      <sheetName val="Insurance Setup"/>
      <sheetName val="DY1 PJM View"/>
      <sheetName val="DY2 PJM View"/>
      <sheetName val="DY3 PJM View"/>
      <sheetName val="DY1 Revenue"/>
      <sheetName val="DY2 Revenue"/>
      <sheetName val="DY3 Revenue"/>
      <sheetName val="DY1 Allocation"/>
      <sheetName val="DY2 Allocation"/>
      <sheetName val="DY3 Allocation"/>
    </sheetNames>
    <sheetDataSet>
      <sheetData sheetId="0" refreshError="1"/>
      <sheetData sheetId="1"/>
      <sheetData sheetId="2" refreshError="1"/>
      <sheetData sheetId="3">
        <row r="6">
          <cell r="H6">
            <v>151</v>
          </cell>
          <cell r="I6">
            <v>365</v>
          </cell>
        </row>
        <row r="8">
          <cell r="W8">
            <v>0.46732621713095551</v>
          </cell>
        </row>
        <row r="9">
          <cell r="W9">
            <v>0.48225288553328133</v>
          </cell>
        </row>
        <row r="10">
          <cell r="W10">
            <v>5.042089733576325E-2</v>
          </cell>
        </row>
        <row r="17">
          <cell r="F17">
            <v>770439.3757360552</v>
          </cell>
          <cell r="G17">
            <v>552377.11518876883</v>
          </cell>
          <cell r="H17">
            <v>154722.59946017867</v>
          </cell>
          <cell r="I17">
            <v>96928.994721380324</v>
          </cell>
        </row>
        <row r="22">
          <cell r="G22">
            <v>214</v>
          </cell>
          <cell r="I22">
            <v>365</v>
          </cell>
        </row>
        <row r="33">
          <cell r="F33">
            <v>898255.91773183679</v>
          </cell>
          <cell r="G33">
            <v>638132.26352397387</v>
          </cell>
          <cell r="H33">
            <v>175930.82481646532</v>
          </cell>
          <cell r="I33">
            <v>102680.99392772403</v>
          </cell>
        </row>
        <row r="49">
          <cell r="F49">
            <v>938402.37806583964</v>
          </cell>
          <cell r="G49">
            <v>639266.90291895927</v>
          </cell>
          <cell r="H49">
            <v>170277.59955236406</v>
          </cell>
          <cell r="I49">
            <v>103353.11946283688</v>
          </cell>
        </row>
        <row r="56">
          <cell r="F56">
            <v>957170.42562715639</v>
          </cell>
          <cell r="G56">
            <v>652052.2409773384</v>
          </cell>
          <cell r="H56">
            <v>173683.15154341134</v>
          </cell>
          <cell r="I56">
            <v>105420.18185209362</v>
          </cell>
        </row>
        <row r="57">
          <cell r="F57">
            <v>976313.83413969958</v>
          </cell>
          <cell r="G57">
            <v>665093.28579688515</v>
          </cell>
          <cell r="H57">
            <v>177156.81457427959</v>
          </cell>
          <cell r="I57">
            <v>107528.5854891355</v>
          </cell>
        </row>
        <row r="58">
          <cell r="F58">
            <v>995840.11082249356</v>
          </cell>
          <cell r="G58">
            <v>678395.15151282295</v>
          </cell>
          <cell r="H58">
            <v>180699.95086576519</v>
          </cell>
          <cell r="I58">
            <v>109679.15719891821</v>
          </cell>
        </row>
        <row r="59">
          <cell r="F59">
            <v>1015756.9130389435</v>
          </cell>
          <cell r="G59">
            <v>691963.05454307946</v>
          </cell>
          <cell r="H59">
            <v>184313.9498830805</v>
          </cell>
          <cell r="I59">
            <v>111872.74034289658</v>
          </cell>
        </row>
        <row r="60">
          <cell r="F60">
            <v>1036072.0512997224</v>
          </cell>
          <cell r="G60">
            <v>705802.31563394109</v>
          </cell>
          <cell r="H60">
            <v>188000.22888074213</v>
          </cell>
          <cell r="I60">
            <v>114110.19514975452</v>
          </cell>
        </row>
        <row r="61">
          <cell r="F61">
            <v>1056793.4923257169</v>
          </cell>
          <cell r="G61">
            <v>719918.36194661981</v>
          </cell>
          <cell r="H61">
            <v>191760.23345835696</v>
          </cell>
          <cell r="I61">
            <v>116392.39905274961</v>
          </cell>
        </row>
        <row r="62">
          <cell r="F62">
            <v>1077929.3621722311</v>
          </cell>
          <cell r="G62">
            <v>734316.72918555222</v>
          </cell>
          <cell r="H62">
            <v>195595.43812752407</v>
          </cell>
          <cell r="I62">
            <v>118720.2470338046</v>
          </cell>
        </row>
        <row r="63">
          <cell r="F63">
            <v>1099487.9494156758</v>
          </cell>
          <cell r="G63">
            <v>749003.06376926333</v>
          </cell>
          <cell r="H63">
            <v>199507.34689007458</v>
          </cell>
          <cell r="I63">
            <v>121094.6519744807</v>
          </cell>
        </row>
        <row r="71">
          <cell r="I71">
            <v>213855</v>
          </cell>
        </row>
        <row r="72">
          <cell r="I72">
            <v>244533</v>
          </cell>
        </row>
        <row r="73">
          <cell r="I73">
            <v>268986.30000000005</v>
          </cell>
        </row>
        <row r="74">
          <cell r="I74">
            <v>274366.02600000007</v>
          </cell>
        </row>
        <row r="75">
          <cell r="I75">
            <v>279853.34652000008</v>
          </cell>
        </row>
        <row r="76">
          <cell r="I76">
            <v>285450.41345040011</v>
          </cell>
        </row>
        <row r="77">
          <cell r="I77">
            <v>291159.42171940813</v>
          </cell>
        </row>
        <row r="78">
          <cell r="I78">
            <v>296982.61015379627</v>
          </cell>
        </row>
        <row r="79">
          <cell r="I79">
            <v>302922.2623568722</v>
          </cell>
        </row>
        <row r="80">
          <cell r="I80">
            <v>308980.70760400966</v>
          </cell>
        </row>
        <row r="81">
          <cell r="I81">
            <v>315160.32175608986</v>
          </cell>
        </row>
      </sheetData>
      <sheetData sheetId="4">
        <row r="2">
          <cell r="D2">
            <v>44197</v>
          </cell>
        </row>
      </sheetData>
      <sheetData sheetId="5">
        <row r="2">
          <cell r="D2">
            <v>44562</v>
          </cell>
        </row>
      </sheetData>
      <sheetData sheetId="6">
        <row r="2">
          <cell r="D2">
            <v>44927</v>
          </cell>
        </row>
      </sheetData>
      <sheetData sheetId="7">
        <row r="1">
          <cell r="I1">
            <v>365</v>
          </cell>
          <cell r="K1">
            <v>659.6</v>
          </cell>
          <cell r="P1">
            <v>46.714554275318356</v>
          </cell>
        </row>
      </sheetData>
      <sheetData sheetId="8">
        <row r="1">
          <cell r="I1">
            <v>365</v>
          </cell>
          <cell r="K1">
            <v>414.7</v>
          </cell>
          <cell r="P1">
            <v>140</v>
          </cell>
        </row>
      </sheetData>
      <sheetData sheetId="9">
        <row r="1">
          <cell r="I1">
            <v>365</v>
          </cell>
          <cell r="K1">
            <v>0</v>
          </cell>
          <cell r="P1">
            <v>0</v>
          </cell>
        </row>
      </sheetData>
      <sheetData sheetId="10">
        <row r="2">
          <cell r="O2">
            <v>0.41507292888242397</v>
          </cell>
        </row>
        <row r="18">
          <cell r="I18">
            <v>0.18343851506248007</v>
          </cell>
          <cell r="J18">
            <v>0.44528672874956982</v>
          </cell>
          <cell r="K18">
            <v>0.20910554883478571</v>
          </cell>
          <cell r="L18">
            <v>0.16216920735316445</v>
          </cell>
        </row>
      </sheetData>
      <sheetData sheetId="11">
        <row r="2">
          <cell r="O2">
            <v>0.41507292888242397</v>
          </cell>
        </row>
        <row r="18">
          <cell r="I18">
            <v>0.13938364906722897</v>
          </cell>
          <cell r="J18">
            <v>0.51220860294988146</v>
          </cell>
          <cell r="K18">
            <v>0.23499064742185649</v>
          </cell>
          <cell r="L18">
            <v>0.11341710056103303</v>
          </cell>
        </row>
      </sheetData>
      <sheetData sheetId="12">
        <row r="2">
          <cell r="O2">
            <v>0.41507292888242397</v>
          </cell>
        </row>
        <row r="18">
          <cell r="I18">
            <v>9.8265612893571608E-2</v>
          </cell>
          <cell r="J18">
            <v>0.57671006618960896</v>
          </cell>
          <cell r="K18">
            <v>0.26826734284214049</v>
          </cell>
          <cell r="L18">
            <v>5.6756978074678867E-2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ED_QUERIES"/>
      <sheetName val="Scenario Summary"/>
      <sheetName val="CONDENSED WHAT-IF"/>
      <sheetName val="WHAT-IF PJM PLANNING VIEW"/>
      <sheetName val="Position Variables"/>
      <sheetName val="AEP Internal Load"/>
      <sheetName val="PJM CP - AEP LOAD"/>
      <sheetName val="New Generation"/>
      <sheetName val="Parameters"/>
      <sheetName val="Unit-Spec Purchases"/>
      <sheetName val="Unit-Spec Sales"/>
      <sheetName val="Buckeye"/>
      <sheetName val="Existing Unit Info"/>
      <sheetName val="Hydro Derating"/>
      <sheetName val="Interruptible"/>
      <sheetName val="Capacity &amp; EFORd"/>
      <sheetName val="ORIGINAL PJM FRR FILING Vie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AEP Summer (Scenarios)"/>
      <sheetName val="AEP Summer"/>
      <sheetName val="AEP Winter"/>
      <sheetName val="Alloc Matrix %"/>
      <sheetName val="Abbreviated AEP Summer"/>
      <sheetName val="Input RPM"/>
      <sheetName val="Input System Actual Values"/>
      <sheetName val="APCo Sum"/>
      <sheetName val="APCo Win"/>
      <sheetName val="CSP Sum"/>
      <sheetName val="CSP Win"/>
      <sheetName val="I&amp;M Sum"/>
      <sheetName val="I&amp;M Win"/>
      <sheetName val="KPCo Sum"/>
      <sheetName val="KPCo Win"/>
      <sheetName val="OPCo Sum"/>
      <sheetName val="OPCo Win"/>
      <sheetName val="Input Company Actual Values"/>
      <sheetName val="Input EFORd"/>
      <sheetName val="Derates"/>
      <sheetName val="Uprates"/>
      <sheetName val="Retirements"/>
      <sheetName val="Final Capacity"/>
      <sheetName val="Input Unit Specific Transfers"/>
      <sheetName val="Input System &amp; Co. Share Units"/>
      <sheetName val="Existing Capacity Sum &amp; Win"/>
      <sheetName val="Input Capacity Changes List"/>
      <sheetName val="Input Interruptible"/>
      <sheetName val="System Sales Summary"/>
      <sheetName val="Input System Sales"/>
      <sheetName val="MLR SS"/>
      <sheetName val="MLR 250"/>
      <sheetName val="Mone"/>
      <sheetName val="OVEC"/>
      <sheetName val="Input Buckeye"/>
      <sheetName val="Input FINAL MLR"/>
      <sheetName val="Format FINAL MLR"/>
      <sheetName val="MLR Est"/>
      <sheetName val="Input Actual MLRs"/>
      <sheetName val="Input Original Peaks"/>
      <sheetName val="Input DSM"/>
      <sheetName val="Peaks w DSM"/>
      <sheetName val="Capacity Transactions Summary"/>
      <sheetName val="Capacity Transaction Matrix"/>
      <sheetName val="Dir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70">
          <cell r="A170" t="str">
            <v>DON'T DELETE</v>
          </cell>
        </row>
        <row r="184">
          <cell r="B184" t="str">
            <v>APCo</v>
          </cell>
          <cell r="C184">
            <v>0.33333333333333331</v>
          </cell>
          <cell r="D184">
            <v>0.33333333333333331</v>
          </cell>
          <cell r="E184">
            <v>0.33333333333333331</v>
          </cell>
          <cell r="F184">
            <v>0.33333333333333331</v>
          </cell>
          <cell r="G184">
            <v>0.33333333333333331</v>
          </cell>
          <cell r="H184">
            <v>0.33333333333333331</v>
          </cell>
          <cell r="I184">
            <v>0.33333333333333331</v>
          </cell>
          <cell r="J184">
            <v>0.33333333333333331</v>
          </cell>
          <cell r="K184">
            <v>0.33333333333333331</v>
          </cell>
          <cell r="L184">
            <v>0.33333333333333331</v>
          </cell>
          <cell r="M184">
            <v>0.33333333333333331</v>
          </cell>
          <cell r="N184">
            <v>0.33333333333333331</v>
          </cell>
          <cell r="O184">
            <v>0.33333333333333331</v>
          </cell>
          <cell r="P184">
            <v>0.33333333333333331</v>
          </cell>
          <cell r="Q184">
            <v>0.33333333333333331</v>
          </cell>
          <cell r="R184">
            <v>0.33333333333333331</v>
          </cell>
          <cell r="S184">
            <v>0.33333333333333331</v>
          </cell>
          <cell r="T184">
            <v>0.33333333333333331</v>
          </cell>
          <cell r="U184">
            <v>0.33333333333333331</v>
          </cell>
          <cell r="V184">
            <v>0.33333333333333331</v>
          </cell>
          <cell r="W184">
            <v>0.33333333333333331</v>
          </cell>
          <cell r="X184">
            <v>0.33333333333333331</v>
          </cell>
          <cell r="Y184">
            <v>0.33333333333333331</v>
          </cell>
          <cell r="Z184">
            <v>0.33333333333333331</v>
          </cell>
          <cell r="AA184">
            <v>0.33333333333333331</v>
          </cell>
          <cell r="AB184">
            <v>0.33333333333333331</v>
          </cell>
          <cell r="AC184">
            <v>0.33333333333333331</v>
          </cell>
          <cell r="AD184">
            <v>0.33333333333333331</v>
          </cell>
          <cell r="AE184">
            <v>0.33333333333333331</v>
          </cell>
          <cell r="AF184">
            <v>0.33333333333333331</v>
          </cell>
          <cell r="AG184">
            <v>0.33333333333333331</v>
          </cell>
          <cell r="AH184">
            <v>0.33333333333333331</v>
          </cell>
          <cell r="AI184">
            <v>0.33333333333333331</v>
          </cell>
          <cell r="AJ184">
            <v>0.33333333333333331</v>
          </cell>
          <cell r="AK184">
            <v>0.33333333333333331</v>
          </cell>
          <cell r="AL184">
            <v>0.33333333333333331</v>
          </cell>
          <cell r="AM184">
            <v>0.33333333333333331</v>
          </cell>
        </row>
        <row r="185">
          <cell r="B185" t="str">
            <v>CSP</v>
          </cell>
        </row>
        <row r="186">
          <cell r="B186" t="str">
            <v>I&amp;M</v>
          </cell>
        </row>
        <row r="187">
          <cell r="B187" t="str">
            <v>KPCo</v>
          </cell>
        </row>
        <row r="188">
          <cell r="B188" t="str">
            <v>OPCo</v>
          </cell>
          <cell r="C188">
            <v>0.66666666666666663</v>
          </cell>
          <cell r="D188">
            <v>0.66666666666666663</v>
          </cell>
          <cell r="E188">
            <v>0.66666666666666663</v>
          </cell>
          <cell r="F188">
            <v>0.66666666666666663</v>
          </cell>
          <cell r="G188">
            <v>0.66666666666666663</v>
          </cell>
          <cell r="H188">
            <v>0.66666666666666663</v>
          </cell>
          <cell r="I188">
            <v>0.66666666666666663</v>
          </cell>
          <cell r="J188">
            <v>0.66666666666666663</v>
          </cell>
          <cell r="K188">
            <v>0.66666666666666663</v>
          </cell>
          <cell r="L188">
            <v>0.66666666666666663</v>
          </cell>
          <cell r="M188">
            <v>0.66666666666666663</v>
          </cell>
          <cell r="N188">
            <v>0.66666666666666663</v>
          </cell>
          <cell r="O188">
            <v>0.66666666666666663</v>
          </cell>
          <cell r="P188">
            <v>0.66666666666666663</v>
          </cell>
          <cell r="Q188">
            <v>0.66666666666666663</v>
          </cell>
          <cell r="R188">
            <v>0.66666666666666663</v>
          </cell>
          <cell r="S188">
            <v>0.66666666666666663</v>
          </cell>
          <cell r="T188">
            <v>0.66666666666666663</v>
          </cell>
          <cell r="U188">
            <v>0.66666666666666663</v>
          </cell>
          <cell r="V188">
            <v>0.66666666666666663</v>
          </cell>
          <cell r="W188">
            <v>0.66666666666666663</v>
          </cell>
          <cell r="X188">
            <v>0.66666666666666663</v>
          </cell>
          <cell r="Y188">
            <v>0.66666666666666663</v>
          </cell>
          <cell r="Z188">
            <v>0.66666666666666663</v>
          </cell>
          <cell r="AA188">
            <v>0.66666666666666663</v>
          </cell>
          <cell r="AB188">
            <v>0.66666666666666663</v>
          </cell>
          <cell r="AC188">
            <v>0.66666666666666663</v>
          </cell>
          <cell r="AD188">
            <v>0.66666666666666663</v>
          </cell>
          <cell r="AE188">
            <v>0.66666666666666663</v>
          </cell>
          <cell r="AF188">
            <v>0.66666666666666663</v>
          </cell>
          <cell r="AG188">
            <v>0.66666666666666663</v>
          </cell>
          <cell r="AH188">
            <v>0.66666666666666663</v>
          </cell>
          <cell r="AI188">
            <v>0.66666666666666663</v>
          </cell>
          <cell r="AJ188">
            <v>0.66666666666666663</v>
          </cell>
          <cell r="AK188">
            <v>0.66666666666666663</v>
          </cell>
          <cell r="AL188">
            <v>0.66666666666666663</v>
          </cell>
          <cell r="AM188">
            <v>0.66666666666666663</v>
          </cell>
        </row>
        <row r="892">
          <cell r="B892" t="str">
            <v>APCo</v>
          </cell>
        </row>
        <row r="893">
          <cell r="B893" t="str">
            <v>CSP</v>
          </cell>
        </row>
        <row r="894">
          <cell r="B894" t="str">
            <v>I&amp;M</v>
          </cell>
          <cell r="C894">
            <v>0.85</v>
          </cell>
          <cell r="D894">
            <v>0.85</v>
          </cell>
          <cell r="E894">
            <v>0.85</v>
          </cell>
          <cell r="F894">
            <v>0.85</v>
          </cell>
          <cell r="G894">
            <v>0.85</v>
          </cell>
          <cell r="H894">
            <v>0.85</v>
          </cell>
          <cell r="I894">
            <v>0.85</v>
          </cell>
          <cell r="J894">
            <v>0.85</v>
          </cell>
          <cell r="K894">
            <v>0.85</v>
          </cell>
          <cell r="L894">
            <v>0.85</v>
          </cell>
          <cell r="M894">
            <v>0.85</v>
          </cell>
          <cell r="N894">
            <v>0.85</v>
          </cell>
          <cell r="O894">
            <v>0.85</v>
          </cell>
          <cell r="P894">
            <v>0.85</v>
          </cell>
          <cell r="Q894">
            <v>0.85</v>
          </cell>
          <cell r="R894">
            <v>0.85</v>
          </cell>
          <cell r="S894">
            <v>0.85</v>
          </cell>
          <cell r="T894">
            <v>0.85</v>
          </cell>
          <cell r="U894">
            <v>0.85</v>
          </cell>
          <cell r="V894">
            <v>0.85</v>
          </cell>
          <cell r="W894">
            <v>0.85</v>
          </cell>
          <cell r="X894">
            <v>0.85</v>
          </cell>
          <cell r="Y894">
            <v>0.85</v>
          </cell>
          <cell r="Z894">
            <v>0.85</v>
          </cell>
          <cell r="AA894">
            <v>0.85</v>
          </cell>
          <cell r="AB894">
            <v>0.85</v>
          </cell>
          <cell r="AC894">
            <v>0.85</v>
          </cell>
          <cell r="AD894">
            <v>0.85</v>
          </cell>
          <cell r="AE894">
            <v>0.85</v>
          </cell>
          <cell r="AF894">
            <v>0.85</v>
          </cell>
          <cell r="AG894">
            <v>0.85</v>
          </cell>
          <cell r="AH894">
            <v>0.85</v>
          </cell>
          <cell r="AI894">
            <v>0.85</v>
          </cell>
          <cell r="AJ894">
            <v>0.85</v>
          </cell>
          <cell r="AK894">
            <v>0.85</v>
          </cell>
          <cell r="AL894">
            <v>0.85</v>
          </cell>
          <cell r="AM894">
            <v>0.85</v>
          </cell>
        </row>
        <row r="895">
          <cell r="B895" t="str">
            <v>KPCo</v>
          </cell>
          <cell r="C895">
            <v>0.15</v>
          </cell>
          <cell r="D895">
            <v>0.15</v>
          </cell>
          <cell r="E895">
            <v>0.15</v>
          </cell>
          <cell r="F895">
            <v>0.15</v>
          </cell>
          <cell r="G895">
            <v>0.15</v>
          </cell>
          <cell r="H895">
            <v>0.15</v>
          </cell>
          <cell r="I895">
            <v>0.15</v>
          </cell>
          <cell r="J895">
            <v>0.15</v>
          </cell>
          <cell r="K895">
            <v>0.15</v>
          </cell>
          <cell r="L895">
            <v>0.15</v>
          </cell>
          <cell r="M895">
            <v>0.15</v>
          </cell>
          <cell r="N895">
            <v>0.15</v>
          </cell>
          <cell r="O895">
            <v>0.15</v>
          </cell>
          <cell r="P895">
            <v>0.15</v>
          </cell>
          <cell r="Q895">
            <v>0.15</v>
          </cell>
          <cell r="R895">
            <v>0.15</v>
          </cell>
          <cell r="S895">
            <v>0.15</v>
          </cell>
          <cell r="T895">
            <v>0.15</v>
          </cell>
          <cell r="U895">
            <v>0.15</v>
          </cell>
          <cell r="V895">
            <v>0.15</v>
          </cell>
          <cell r="W895">
            <v>0.15</v>
          </cell>
          <cell r="X895">
            <v>0.15</v>
          </cell>
          <cell r="Y895">
            <v>0.15</v>
          </cell>
          <cell r="Z895">
            <v>0.15</v>
          </cell>
          <cell r="AA895">
            <v>0.15</v>
          </cell>
          <cell r="AB895">
            <v>0.15</v>
          </cell>
          <cell r="AC895">
            <v>0.15</v>
          </cell>
          <cell r="AD895">
            <v>0.15</v>
          </cell>
          <cell r="AE895">
            <v>0.15</v>
          </cell>
          <cell r="AF895">
            <v>0.15</v>
          </cell>
          <cell r="AG895">
            <v>0.15</v>
          </cell>
          <cell r="AH895">
            <v>0.15</v>
          </cell>
          <cell r="AI895">
            <v>0.15</v>
          </cell>
          <cell r="AJ895">
            <v>0.15</v>
          </cell>
          <cell r="AK895">
            <v>0.15</v>
          </cell>
          <cell r="AL895">
            <v>0.15</v>
          </cell>
          <cell r="AM895">
            <v>0.15</v>
          </cell>
        </row>
        <row r="896">
          <cell r="B896" t="str">
            <v>OPCo</v>
          </cell>
        </row>
        <row r="898">
          <cell r="B898" t="str">
            <v>APCo</v>
          </cell>
        </row>
        <row r="899">
          <cell r="B899" t="str">
            <v>CSP</v>
          </cell>
        </row>
        <row r="900">
          <cell r="B900" t="str">
            <v>I&amp;M</v>
          </cell>
          <cell r="C900">
            <v>0.85</v>
          </cell>
          <cell r="D900">
            <v>0.85</v>
          </cell>
          <cell r="E900">
            <v>0.85</v>
          </cell>
          <cell r="F900">
            <v>0.85</v>
          </cell>
          <cell r="G900">
            <v>0.85</v>
          </cell>
          <cell r="H900">
            <v>0.85</v>
          </cell>
          <cell r="I900">
            <v>0.85</v>
          </cell>
          <cell r="J900">
            <v>0.85</v>
          </cell>
          <cell r="K900">
            <v>0.85</v>
          </cell>
          <cell r="L900">
            <v>0.85</v>
          </cell>
          <cell r="M900">
            <v>0.85</v>
          </cell>
          <cell r="N900">
            <v>0.85</v>
          </cell>
          <cell r="O900">
            <v>0.85</v>
          </cell>
          <cell r="P900">
            <v>0.85</v>
          </cell>
          <cell r="Q900">
            <v>0.85</v>
          </cell>
          <cell r="R900">
            <v>0.85</v>
          </cell>
          <cell r="S900">
            <v>0.85</v>
          </cell>
          <cell r="T900">
            <v>0.85</v>
          </cell>
          <cell r="U900">
            <v>0.85</v>
          </cell>
          <cell r="V900">
            <v>0.85</v>
          </cell>
          <cell r="W900">
            <v>0.85</v>
          </cell>
          <cell r="X900">
            <v>0.85</v>
          </cell>
          <cell r="Y900">
            <v>0.85</v>
          </cell>
          <cell r="Z900">
            <v>0.85</v>
          </cell>
          <cell r="AA900">
            <v>0.85</v>
          </cell>
          <cell r="AB900">
            <v>0.85</v>
          </cell>
          <cell r="AC900">
            <v>0.85</v>
          </cell>
          <cell r="AD900">
            <v>0.85</v>
          </cell>
          <cell r="AE900">
            <v>0.85</v>
          </cell>
          <cell r="AF900">
            <v>0.85</v>
          </cell>
          <cell r="AG900">
            <v>0.85</v>
          </cell>
          <cell r="AH900">
            <v>0.85</v>
          </cell>
          <cell r="AI900">
            <v>0.85</v>
          </cell>
          <cell r="AJ900">
            <v>0.85</v>
          </cell>
          <cell r="AK900">
            <v>0.85</v>
          </cell>
          <cell r="AL900">
            <v>0.85</v>
          </cell>
          <cell r="AM900">
            <v>0.85</v>
          </cell>
        </row>
        <row r="901">
          <cell r="B901" t="str">
            <v>KPCo</v>
          </cell>
          <cell r="C901">
            <v>0.15</v>
          </cell>
          <cell r="D901">
            <v>0.15</v>
          </cell>
          <cell r="E901">
            <v>0.15</v>
          </cell>
          <cell r="F901">
            <v>0.15</v>
          </cell>
          <cell r="G901">
            <v>0.15</v>
          </cell>
          <cell r="H901">
            <v>0.15</v>
          </cell>
          <cell r="I901">
            <v>0.15</v>
          </cell>
          <cell r="J901">
            <v>0.15</v>
          </cell>
          <cell r="K901">
            <v>0.15</v>
          </cell>
          <cell r="L901">
            <v>0.15</v>
          </cell>
          <cell r="M901">
            <v>0.15</v>
          </cell>
          <cell r="N901">
            <v>0.15</v>
          </cell>
          <cell r="O901">
            <v>0.15</v>
          </cell>
          <cell r="P901">
            <v>0.15</v>
          </cell>
          <cell r="Q901">
            <v>0.15</v>
          </cell>
          <cell r="R901">
            <v>0.15</v>
          </cell>
          <cell r="S901">
            <v>0.15</v>
          </cell>
          <cell r="T901">
            <v>0.15</v>
          </cell>
          <cell r="U901">
            <v>0.15</v>
          </cell>
          <cell r="V901">
            <v>0.15</v>
          </cell>
          <cell r="W901">
            <v>0.15</v>
          </cell>
          <cell r="X901">
            <v>0.15</v>
          </cell>
          <cell r="Y901">
            <v>0.15</v>
          </cell>
          <cell r="Z901">
            <v>0.15</v>
          </cell>
          <cell r="AA901">
            <v>0.15</v>
          </cell>
          <cell r="AB901">
            <v>0.15</v>
          </cell>
          <cell r="AC901">
            <v>0.15</v>
          </cell>
          <cell r="AD901">
            <v>0.15</v>
          </cell>
          <cell r="AE901">
            <v>0.15</v>
          </cell>
          <cell r="AF901">
            <v>0.15</v>
          </cell>
          <cell r="AG901">
            <v>0.15</v>
          </cell>
          <cell r="AH901">
            <v>0.15</v>
          </cell>
          <cell r="AI901">
            <v>0.15</v>
          </cell>
          <cell r="AJ901">
            <v>0.15</v>
          </cell>
          <cell r="AK901">
            <v>0.15</v>
          </cell>
          <cell r="AL901">
            <v>0.15</v>
          </cell>
          <cell r="AM901">
            <v>0.15</v>
          </cell>
        </row>
        <row r="902">
          <cell r="B902" t="str">
            <v>OPCo</v>
          </cell>
        </row>
      </sheetData>
      <sheetData sheetId="26" refreshError="1"/>
      <sheetData sheetId="27" refreshError="1">
        <row r="2">
          <cell r="I2">
            <v>2006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FGD and Conversion Uprates PY16"/>
      <sheetName val="PY12-PY15 Comparison"/>
      <sheetName val="AEP PY12-PY16 Planning View"/>
      <sheetName val="AEP Planning View"/>
      <sheetName val="APCO Planning View"/>
      <sheetName val="I&amp;M Planning View"/>
      <sheetName val="KPCO Planning View"/>
      <sheetName val="OHIOGEN Planning View"/>
      <sheetName val="OHIO Planning View"/>
      <sheetName val="OHIOWIRES Planning View"/>
      <sheetName val="APCO"/>
      <sheetName val="I&amp;M"/>
      <sheetName val="KPCO"/>
      <sheetName val="OHIO"/>
      <sheetName val="Info-EFORd"/>
      <sheetName val="Info-Capacity"/>
      <sheetName val="Info-U-S-Sales"/>
      <sheetName val="Info-RPM Auctions"/>
      <sheetName val="Info-Hydro Adj"/>
      <sheetName val="Info-LOAD"/>
      <sheetName val="Info-Misc DY12"/>
      <sheetName val="Sales-Buckeye"/>
      <sheetName val="Sales-Duke Munis"/>
      <sheetName val="Sales-ATSI"/>
      <sheetName val="Sales-AMP"/>
      <sheetName val="Sales-EMMT"/>
      <sheetName val="CHANG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2">
          <cell r="B192" t="str">
            <v>Operating Companies</v>
          </cell>
        </row>
      </sheetData>
      <sheetData sheetId="19">
        <row r="3">
          <cell r="M3" t="str">
            <v>Unit</v>
          </cell>
        </row>
      </sheetData>
      <sheetData sheetId="20">
        <row r="6">
          <cell r="B6" t="str">
            <v>APCo</v>
          </cell>
        </row>
      </sheetData>
      <sheetData sheetId="21">
        <row r="37">
          <cell r="B37" t="str">
            <v>- DR Testing - Riders</v>
          </cell>
        </row>
        <row r="39">
          <cell r="B39" t="str">
            <v>UNITS</v>
          </cell>
          <cell r="C39" t="str">
            <v>ISSUES</v>
          </cell>
          <cell r="D39" t="str">
            <v>Impacted ICAP</v>
          </cell>
          <cell r="E39" t="str">
            <v>EFORd</v>
          </cell>
          <cell r="F39" t="str">
            <v>Impacted UCAP</v>
          </cell>
          <cell r="G39" t="str">
            <v>Note</v>
          </cell>
        </row>
        <row r="41">
          <cell r="B41" t="str">
            <v>DEMAND RESOURCE AEP INDR01</v>
          </cell>
          <cell r="C41" t="str">
            <v>Potential risk of failing test</v>
          </cell>
          <cell r="D41">
            <v>7.7</v>
          </cell>
          <cell r="F41">
            <v>8</v>
          </cell>
          <cell r="G41" t="str">
            <v>FRR reduced to 0 as of 8/22/2012</v>
          </cell>
        </row>
        <row r="42">
          <cell r="B42" t="str">
            <v>DEMAND RESOURCE AEP INDR02</v>
          </cell>
          <cell r="C42" t="str">
            <v>Potential risk of failing test</v>
          </cell>
          <cell r="D42">
            <v>5.2</v>
          </cell>
          <cell r="F42">
            <v>5.4</v>
          </cell>
          <cell r="G42" t="str">
            <v>FRR reduced to 0 as of 8/22/2012</v>
          </cell>
        </row>
        <row r="43">
          <cell r="B43" t="str">
            <v>DEMAND RESOURCE AEP INDR03</v>
          </cell>
          <cell r="C43" t="str">
            <v>Potential risk of failing test</v>
          </cell>
          <cell r="D43">
            <v>1.3</v>
          </cell>
          <cell r="F43">
            <v>1.3</v>
          </cell>
          <cell r="G43" t="str">
            <v>FRR reduced to 0 as of 8/22/2012</v>
          </cell>
        </row>
        <row r="44">
          <cell r="B44" t="str">
            <v>DEMAND RESOURCE AEP INDR04</v>
          </cell>
          <cell r="C44" t="str">
            <v>Potential risk of failing test</v>
          </cell>
          <cell r="D44">
            <v>0</v>
          </cell>
          <cell r="F44">
            <v>0</v>
          </cell>
          <cell r="G44" t="str">
            <v>FRR reduced to 0 as of 8/22/2012</v>
          </cell>
        </row>
        <row r="45">
          <cell r="B45" t="str">
            <v>DEMAND RESOURCE AEP INDR04</v>
          </cell>
          <cell r="C45" t="str">
            <v>Potential risk of failing test</v>
          </cell>
          <cell r="D45">
            <v>12</v>
          </cell>
          <cell r="F45">
            <v>12.4</v>
          </cell>
          <cell r="G45" t="str">
            <v>FRR reduced to 0 as of 8/22/2012</v>
          </cell>
        </row>
        <row r="46">
          <cell r="B46" t="str">
            <v>I&amp;M</v>
          </cell>
          <cell r="D46">
            <v>26.200000000000003</v>
          </cell>
        </row>
        <row r="48">
          <cell r="B48" t="str">
            <v>DEMAND RESOURCE AEP VADR01</v>
          </cell>
          <cell r="C48" t="str">
            <v>Potential risk of failing test</v>
          </cell>
          <cell r="D48">
            <v>11.8</v>
          </cell>
          <cell r="F48">
            <v>12.2</v>
          </cell>
          <cell r="G48" t="str">
            <v>FRR reduced to 0 as of 8/22/2012</v>
          </cell>
        </row>
        <row r="49">
          <cell r="B49" t="str">
            <v>APCO</v>
          </cell>
          <cell r="D49">
            <v>11.8</v>
          </cell>
        </row>
        <row r="51">
          <cell r="B51" t="str">
            <v>- DR - CRES</v>
          </cell>
        </row>
        <row r="53">
          <cell r="B53" t="str">
            <v>UNITS</v>
          </cell>
          <cell r="C53" t="str">
            <v>ISSUES</v>
          </cell>
          <cell r="D53" t="str">
            <v>Impacted ICAP</v>
          </cell>
          <cell r="E53" t="str">
            <v>EFORd</v>
          </cell>
          <cell r="F53" t="str">
            <v>Impacted UCAP</v>
          </cell>
          <cell r="G53" t="str">
            <v>Note</v>
          </cell>
        </row>
        <row r="55">
          <cell r="B55" t="str">
            <v>Republic Engineered Products 2012</v>
          </cell>
          <cell r="C55" t="str">
            <v>choose CRES Provider effective 11/1/2012</v>
          </cell>
          <cell r="D55">
            <v>23.858000000000001</v>
          </cell>
          <cell r="G55" t="str">
            <v>Reduced DR FRR commitment effective 11/1/2012</v>
          </cell>
        </row>
        <row r="56">
          <cell r="B56" t="str">
            <v>BOC Gases - OHIO 2012</v>
          </cell>
          <cell r="C56" t="str">
            <v>CRES 11/1/12</v>
          </cell>
          <cell r="D56">
            <v>2.6230000000000002</v>
          </cell>
        </row>
        <row r="57">
          <cell r="B57" t="str">
            <v>PRO TEC 2012</v>
          </cell>
          <cell r="C57" t="str">
            <v>CRES 11/1/12</v>
          </cell>
          <cell r="D57">
            <v>1.137</v>
          </cell>
        </row>
        <row r="60">
          <cell r="B60" t="str">
            <v>OHIO</v>
          </cell>
          <cell r="D60">
            <v>27.618000000000002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AEP PY12-PY14 Planning View"/>
      <sheetName val="3CO Planning View"/>
      <sheetName val="Assumption"/>
      <sheetName val="OHIO Planning View"/>
      <sheetName val="APCO Planning View"/>
      <sheetName val="I&amp;M Planning View"/>
      <sheetName val="KPCO Planning View"/>
      <sheetName val="APCO"/>
      <sheetName val="I&amp;M"/>
      <sheetName val="KPCO"/>
      <sheetName val="OHIO"/>
      <sheetName val="Info-EFORd"/>
      <sheetName val="Info-Capacity"/>
      <sheetName val="Info-U-S-Sales"/>
      <sheetName val="Info-RPM Auctions"/>
      <sheetName val="Info-Hydro Adj"/>
      <sheetName val="Info-LOAD"/>
      <sheetName val="FINAL_Prelim FRR"/>
      <sheetName val="Sales-Duke Munis"/>
      <sheetName val="Sales-Buckeye"/>
      <sheetName val="Sales-ATSI"/>
      <sheetName val="Sales-AMP"/>
      <sheetName val="D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Y2014 Unit Performance"/>
      <sheetName val="CHANGE LOG"/>
      <sheetName val="Assumption"/>
      <sheetName val="Assumption Rerates"/>
      <sheetName val="PY2014 Summary"/>
      <sheetName val="PY2015 Summary"/>
      <sheetName val="PY2015 Summary(PJM)"/>
      <sheetName val="PY2016 Summary"/>
      <sheetName val="PY2016 Summary(PJM)"/>
      <sheetName val="PY2017 Summary"/>
      <sheetName val="PY2017 Summary(PJM)"/>
      <sheetName val="PY2018 Summary"/>
      <sheetName val="PY2018 Summary(PJM)"/>
      <sheetName val="PY2019 Summary"/>
      <sheetName val="PY2019 Summary(PJM)"/>
      <sheetName val="AEP PY14-PY19 Planning View"/>
      <sheetName val="AEPSCG Planning View"/>
      <sheetName val="APCO Planning View"/>
      <sheetName val="I&amp;M Planning View"/>
      <sheetName val="KPCO Planning View"/>
      <sheetName val="OHIO Planning View"/>
      <sheetName val="AEPSCG"/>
      <sheetName val="APCO"/>
      <sheetName val="I&amp;M"/>
      <sheetName val="KPCO"/>
      <sheetName val="OHIO"/>
      <sheetName val="Info-EFORd"/>
      <sheetName val="Info-Capacity"/>
      <sheetName val="Info-Schedule"/>
      <sheetName val="Info-Ownership"/>
      <sheetName val="Info-U-S-Sales"/>
      <sheetName val="Info-RPM Auctions"/>
      <sheetName val="Info-LOAD5CP"/>
      <sheetName val="Info-Hydro Adj2014"/>
      <sheetName val="Info-Hydro Adj2018"/>
      <sheetName val="Sales-Buckeye"/>
      <sheetName val="Sales-Duke Munis"/>
      <sheetName val="Ohio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6">
          <cell r="B6" t="str">
            <v>APCo</v>
          </cell>
          <cell r="D6">
            <v>6359.052598346354</v>
          </cell>
          <cell r="E6">
            <v>6698.6534068358706</v>
          </cell>
          <cell r="F6">
            <v>6548.4620027825531</v>
          </cell>
          <cell r="G6">
            <v>6453.2032458918848</v>
          </cell>
          <cell r="H6">
            <v>6503.0414423411439</v>
          </cell>
          <cell r="I6">
            <v>6546.4138231676525</v>
          </cell>
          <cell r="J6">
            <v>6340.6731844325795</v>
          </cell>
        </row>
        <row r="7">
          <cell r="B7" t="str">
            <v>I&amp;M</v>
          </cell>
          <cell r="D7">
            <v>4208.8225888527686</v>
          </cell>
          <cell r="E7">
            <v>4423.6221842433461</v>
          </cell>
          <cell r="F7">
            <v>4360.287673233589</v>
          </cell>
          <cell r="G7">
            <v>4426.0198939050715</v>
          </cell>
          <cell r="H7">
            <v>4446.9392516307471</v>
          </cell>
          <cell r="I7">
            <v>4462.7723855150089</v>
          </cell>
          <cell r="J7">
            <v>4455.7377117372007</v>
          </cell>
        </row>
        <row r="8">
          <cell r="B8" t="str">
            <v>KPCo</v>
          </cell>
          <cell r="D8">
            <v>1084.0091668008772</v>
          </cell>
          <cell r="E8">
            <v>1242.7558849207842</v>
          </cell>
          <cell r="F8">
            <v>1207.2090479838571</v>
          </cell>
          <cell r="G8">
            <v>1128.0267882030439</v>
          </cell>
          <cell r="H8">
            <v>1138.5698070281112</v>
          </cell>
          <cell r="I8">
            <v>1146.3881493173392</v>
          </cell>
          <cell r="J8">
            <v>1075.1124159902997</v>
          </cell>
        </row>
        <row r="9">
          <cell r="B9" t="str">
            <v>OHIO</v>
          </cell>
          <cell r="D9">
            <v>8719.0350479999997</v>
          </cell>
        </row>
        <row r="11">
          <cell r="B11" t="str">
            <v>AEP Total</v>
          </cell>
          <cell r="D11">
            <v>20370.919402</v>
          </cell>
          <cell r="E11">
            <v>12365.031476</v>
          </cell>
          <cell r="F11">
            <v>12115.958723999998</v>
          </cell>
          <cell r="G11">
            <v>12007.249927999999</v>
          </cell>
          <cell r="H11">
            <v>12088.550501000002</v>
          </cell>
          <cell r="I11">
            <v>12155.574358000002</v>
          </cell>
          <cell r="J11">
            <v>11871.52331216008</v>
          </cell>
        </row>
        <row r="12">
          <cell r="B12" t="str">
            <v>Check</v>
          </cell>
          <cell r="J12">
            <v>12216.35222979</v>
          </cell>
        </row>
        <row r="13">
          <cell r="B13" t="str">
            <v>Growth Rate (Updated 2/13/2012 per R Holliday)</v>
          </cell>
          <cell r="J13">
            <v>5.0000000000000001E-3</v>
          </cell>
        </row>
        <row r="14">
          <cell r="B14" t="str">
            <v>WPCo</v>
          </cell>
          <cell r="D14">
            <v>476.51418855531466</v>
          </cell>
          <cell r="E14">
            <v>459.48752734947936</v>
          </cell>
          <cell r="F14">
            <v>488.0146229160917</v>
          </cell>
          <cell r="G14">
            <v>432.42483306136393</v>
          </cell>
          <cell r="H14">
            <v>440.17095862053611</v>
          </cell>
          <cell r="I14">
            <v>447.03135154350178</v>
          </cell>
          <cell r="J14">
            <v>445.51124878077997</v>
          </cell>
        </row>
        <row r="18">
          <cell r="B18" t="str">
            <v>APCo</v>
          </cell>
          <cell r="D18">
            <v>129.78549625000002</v>
          </cell>
          <cell r="E18">
            <v>129.78549625000002</v>
          </cell>
          <cell r="F18">
            <v>129.78549625000002</v>
          </cell>
          <cell r="G18">
            <v>204.45170000000002</v>
          </cell>
          <cell r="H18">
            <v>129.78549625000002</v>
          </cell>
          <cell r="I18">
            <v>129.78549625000002</v>
          </cell>
          <cell r="J18">
            <v>129.78549625000002</v>
          </cell>
        </row>
        <row r="19">
          <cell r="B19" t="str">
            <v>I&amp;M</v>
          </cell>
          <cell r="D19">
            <v>307.56492223450005</v>
          </cell>
          <cell r="E19">
            <v>307.56492223450005</v>
          </cell>
          <cell r="F19">
            <v>307.56492223450005</v>
          </cell>
          <cell r="G19">
            <v>296.27663000000001</v>
          </cell>
          <cell r="H19">
            <v>307.56492223450005</v>
          </cell>
          <cell r="I19">
            <v>307.56492223450005</v>
          </cell>
          <cell r="J19">
            <v>307.56492223450005</v>
          </cell>
        </row>
        <row r="20">
          <cell r="B20" t="str">
            <v>KPCo</v>
          </cell>
        </row>
        <row r="21">
          <cell r="B21" t="str">
            <v>OHIO</v>
          </cell>
        </row>
        <row r="23">
          <cell r="B23" t="str">
            <v>AEP Total</v>
          </cell>
          <cell r="D23">
            <v>437.3504184845001</v>
          </cell>
          <cell r="E23">
            <v>437.3504184845001</v>
          </cell>
          <cell r="F23">
            <v>437.3504184845001</v>
          </cell>
          <cell r="G23">
            <v>500.72833000000003</v>
          </cell>
          <cell r="H23">
            <v>437.3504184845001</v>
          </cell>
          <cell r="I23">
            <v>437.3504184845001</v>
          </cell>
          <cell r="J23">
            <v>437.3504184845001</v>
          </cell>
        </row>
        <row r="43">
          <cell r="D43" t="str">
            <v>PY2014</v>
          </cell>
          <cell r="E43" t="str">
            <v>PY2015</v>
          </cell>
          <cell r="F43" t="str">
            <v>PY2016</v>
          </cell>
          <cell r="G43" t="str">
            <v>PY2017</v>
          </cell>
          <cell r="H43" t="str">
            <v>PY2018</v>
          </cell>
          <cell r="I43" t="str">
            <v>PY2019</v>
          </cell>
          <cell r="J43" t="str">
            <v>PY2020</v>
          </cell>
        </row>
        <row r="44">
          <cell r="E44" t="str">
            <v>INTERIM</v>
          </cell>
          <cell r="F44" t="str">
            <v>INTERIM</v>
          </cell>
          <cell r="G44" t="str">
            <v>INTERIM</v>
          </cell>
          <cell r="H44" t="str">
            <v>DRAFT</v>
          </cell>
          <cell r="I44" t="str">
            <v>DRAFT</v>
          </cell>
          <cell r="J44" t="str">
            <v>CLR</v>
          </cell>
        </row>
        <row r="45">
          <cell r="B45" t="str">
            <v>Load Forecast + CLR</v>
          </cell>
          <cell r="D45">
            <v>2014</v>
          </cell>
          <cell r="E45">
            <v>2015</v>
          </cell>
          <cell r="F45">
            <v>2016</v>
          </cell>
          <cell r="G45">
            <v>2017</v>
          </cell>
          <cell r="H45">
            <v>2018</v>
          </cell>
          <cell r="I45">
            <v>2019</v>
          </cell>
          <cell r="J45">
            <v>2020</v>
          </cell>
        </row>
        <row r="47">
          <cell r="B47" t="str">
            <v>APCo</v>
          </cell>
          <cell r="D47">
            <v>6359.052598346354</v>
          </cell>
          <cell r="E47">
            <v>6301.4788061278105</v>
          </cell>
          <cell r="F47">
            <v>6387.2349932949037</v>
          </cell>
          <cell r="G47">
            <v>6453.2032458918848</v>
          </cell>
          <cell r="H47">
            <v>6503.0414423411439</v>
          </cell>
          <cell r="I47">
            <v>6546.4138231676525</v>
          </cell>
          <cell r="J47">
            <v>6340.6731844325795</v>
          </cell>
        </row>
        <row r="48">
          <cell r="B48" t="str">
            <v>I&amp;M</v>
          </cell>
          <cell r="D48">
            <v>4208.8225888527686</v>
          </cell>
          <cell r="E48">
            <v>4496.0293887891503</v>
          </cell>
          <cell r="F48">
            <v>4391.1579474389173</v>
          </cell>
          <cell r="G48">
            <v>4426.0198939050715</v>
          </cell>
          <cell r="H48">
            <v>4446.9392516307471</v>
          </cell>
          <cell r="I48">
            <v>4462.7723855150089</v>
          </cell>
          <cell r="J48">
            <v>4455.7377117372007</v>
          </cell>
        </row>
        <row r="49">
          <cell r="B49" t="str">
            <v>KPCo</v>
          </cell>
          <cell r="D49">
            <v>1084.0091668008772</v>
          </cell>
          <cell r="E49">
            <v>1101.8863030830382</v>
          </cell>
          <cell r="F49">
            <v>1116.0528932661809</v>
          </cell>
          <cell r="G49">
            <v>1128.0267882030439</v>
          </cell>
          <cell r="H49">
            <v>1138.5698070281112</v>
          </cell>
          <cell r="I49">
            <v>1146.3881493173392</v>
          </cell>
          <cell r="J49">
            <v>1075.1124159902997</v>
          </cell>
        </row>
        <row r="50">
          <cell r="B50" t="str">
            <v>OHIO</v>
          </cell>
          <cell r="D50">
            <v>8719.0350479999997</v>
          </cell>
        </row>
        <row r="51">
          <cell r="B51" t="str">
            <v>TOTAL</v>
          </cell>
          <cell r="D51">
            <v>20370.919402</v>
          </cell>
          <cell r="E51">
            <v>11899.394498</v>
          </cell>
          <cell r="F51">
            <v>11894.445834000002</v>
          </cell>
          <cell r="G51">
            <v>12007.249927999999</v>
          </cell>
          <cell r="H51">
            <v>12088.550501000002</v>
          </cell>
          <cell r="I51">
            <v>12155.574358000002</v>
          </cell>
          <cell r="J51">
            <v>11871.52331216008</v>
          </cell>
        </row>
        <row r="52">
          <cell r="B52" t="str">
            <v>WPCo</v>
          </cell>
          <cell r="D52">
            <v>476.51418855531466</v>
          </cell>
          <cell r="E52">
            <v>416.5834751226156</v>
          </cell>
          <cell r="F52">
            <v>428.77756212375243</v>
          </cell>
          <cell r="G52">
            <v>432.42483306136393</v>
          </cell>
          <cell r="H52">
            <v>440.17095862053611</v>
          </cell>
          <cell r="I52">
            <v>447.03135154350178</v>
          </cell>
          <cell r="J52">
            <v>445.51124878077997</v>
          </cell>
        </row>
        <row r="53">
          <cell r="B53" t="str">
            <v>IRP/DR</v>
          </cell>
          <cell r="D53">
            <v>2014</v>
          </cell>
          <cell r="E53">
            <v>2015</v>
          </cell>
          <cell r="F53">
            <v>2016</v>
          </cell>
          <cell r="G53">
            <v>2017</v>
          </cell>
          <cell r="H53">
            <v>2018</v>
          </cell>
          <cell r="I53">
            <v>2019</v>
          </cell>
          <cell r="J53">
            <v>2020</v>
          </cell>
        </row>
        <row r="55">
          <cell r="B55" t="str">
            <v>APCo</v>
          </cell>
          <cell r="D55">
            <v>83.750850000000014</v>
          </cell>
          <cell r="E55">
            <v>129.78549625000002</v>
          </cell>
          <cell r="F55">
            <v>129.78549625000002</v>
          </cell>
          <cell r="G55">
            <v>129.78549625000002</v>
          </cell>
          <cell r="H55">
            <v>129.78549625000002</v>
          </cell>
          <cell r="I55">
            <v>129.78549625000002</v>
          </cell>
          <cell r="J55">
            <v>129.78549625000002</v>
          </cell>
        </row>
        <row r="56">
          <cell r="B56" t="str">
            <v>I&amp;M</v>
          </cell>
          <cell r="D56">
            <v>286.67204300000003</v>
          </cell>
          <cell r="E56">
            <v>307.56492223450005</v>
          </cell>
          <cell r="F56">
            <v>307.56492223450005</v>
          </cell>
          <cell r="G56">
            <v>307.56492223450005</v>
          </cell>
          <cell r="H56">
            <v>307.56492223450005</v>
          </cell>
          <cell r="I56">
            <v>307.56492223450005</v>
          </cell>
          <cell r="J56">
            <v>307.56492223450005</v>
          </cell>
        </row>
        <row r="57">
          <cell r="B57" t="str">
            <v>KPCo</v>
          </cell>
        </row>
        <row r="58">
          <cell r="B58" t="str">
            <v>OHIO</v>
          </cell>
        </row>
        <row r="61">
          <cell r="B61" t="str">
            <v xml:space="preserve">EE as Capacity </v>
          </cell>
          <cell r="D61" t="str">
            <v>2014/15</v>
          </cell>
          <cell r="E61" t="str">
            <v>2015/16</v>
          </cell>
          <cell r="F61" t="str">
            <v>2016/17</v>
          </cell>
          <cell r="G61" t="str">
            <v>2017/18</v>
          </cell>
          <cell r="H61" t="str">
            <v>2018/19</v>
          </cell>
          <cell r="I61" t="str">
            <v>2019/20</v>
          </cell>
          <cell r="J61" t="str">
            <v>2020/21</v>
          </cell>
        </row>
        <row r="63">
          <cell r="B63" t="str">
            <v>APCo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B64" t="str">
            <v>I&amp;M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-57.179027323557342</v>
          </cell>
        </row>
        <row r="65">
          <cell r="B65" t="str">
            <v>KPCo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B66" t="str">
            <v>OHIO</v>
          </cell>
          <cell r="D66">
            <v>0</v>
          </cell>
        </row>
        <row r="69">
          <cell r="B69" t="str">
            <v>*EE as Load Reduction</v>
          </cell>
          <cell r="D69">
            <v>2014</v>
          </cell>
          <cell r="E69">
            <v>2015</v>
          </cell>
          <cell r="F69">
            <v>2016</v>
          </cell>
          <cell r="G69">
            <v>2017</v>
          </cell>
          <cell r="H69">
            <v>2018</v>
          </cell>
          <cell r="I69">
            <v>2019</v>
          </cell>
          <cell r="J69">
            <v>2020</v>
          </cell>
        </row>
        <row r="71">
          <cell r="B71" t="str">
            <v>APCo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-37.764084090634952</v>
          </cell>
        </row>
        <row r="72">
          <cell r="B72" t="str">
            <v>I&amp;M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-102.21094460397028</v>
          </cell>
        </row>
        <row r="73">
          <cell r="B73" t="str">
            <v>KPCo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-3.6098492419254984</v>
          </cell>
        </row>
        <row r="74">
          <cell r="B74" t="str">
            <v>OHIO</v>
          </cell>
          <cell r="D74">
            <v>0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Y2014 Unit Performance"/>
      <sheetName val="CHANGE LOG"/>
      <sheetName val="Assumption"/>
      <sheetName val="Assumption Rerates"/>
      <sheetName val="PY2015 Summary"/>
      <sheetName val="PY2018 Summary"/>
      <sheetName val="Info-AEPVIEWLOAD"/>
      <sheetName val="Info-PJMVIEWLOAD"/>
      <sheetName val="AEP PY14-PY19 Planning View"/>
      <sheetName val="AEPSCG Planning View"/>
      <sheetName val="APCO Planning View"/>
      <sheetName val="I&amp;M Planning View"/>
      <sheetName val="KPCO Planning View"/>
      <sheetName val="OHIO Planning View"/>
      <sheetName val="AEPSCG"/>
      <sheetName val="APCO"/>
      <sheetName val="I&amp;M"/>
      <sheetName val="KPCO"/>
      <sheetName val="OHIO"/>
      <sheetName val="Info-EFORd"/>
      <sheetName val="Info-Capacity"/>
      <sheetName val="Info-Schedule"/>
      <sheetName val="Info-Ownership"/>
      <sheetName val="Info-U-S-Sales"/>
      <sheetName val="Info-RPM Auctions"/>
      <sheetName val="Info-LOAD5CP"/>
      <sheetName val="Info-Hydro Adj2014"/>
      <sheetName val="Info-Hydro Adj2018"/>
      <sheetName val="Sales-Buckeye"/>
      <sheetName val="Sales-Duke Munis"/>
      <sheetName val="Ohio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E20">
            <v>507.02619530640004</v>
          </cell>
        </row>
        <row r="43">
          <cell r="B43" t="str">
            <v>DELTA</v>
          </cell>
          <cell r="C43">
            <v>0</v>
          </cell>
          <cell r="D43" t="str">
            <v>Plan Yr 14/15</v>
          </cell>
          <cell r="E43" t="str">
            <v>Plan Yr 15/16</v>
          </cell>
          <cell r="F43" t="str">
            <v>Plan Yr 16/17</v>
          </cell>
          <cell r="G43" t="str">
            <v>Plan Yr 17/18</v>
          </cell>
          <cell r="H43" t="str">
            <v>Plan Yr 18/19</v>
          </cell>
          <cell r="I43" t="str">
            <v>Plan Yr 19/20</v>
          </cell>
          <cell r="J43" t="str">
            <v>Plan Yr 20/21</v>
          </cell>
        </row>
        <row r="44">
          <cell r="B44" t="str">
            <v>UCAP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OHIO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APCo</v>
          </cell>
          <cell r="C47">
            <v>0</v>
          </cell>
          <cell r="D47">
            <v>0</v>
          </cell>
          <cell r="E47">
            <v>0</v>
          </cell>
          <cell r="F47">
            <v>138.65914042113127</v>
          </cell>
          <cell r="G47">
            <v>155.93596083173543</v>
          </cell>
          <cell r="H47">
            <v>0</v>
          </cell>
          <cell r="I47">
            <v>0</v>
          </cell>
          <cell r="J47">
            <v>6431.0321556025483</v>
          </cell>
        </row>
        <row r="48">
          <cell r="B48" t="str">
            <v>I&amp;M</v>
          </cell>
          <cell r="C48">
            <v>0</v>
          </cell>
          <cell r="D48">
            <v>0</v>
          </cell>
          <cell r="E48">
            <v>0</v>
          </cell>
          <cell r="F48">
            <v>26.789726521583361</v>
          </cell>
          <cell r="G48">
            <v>-127.51511434502572</v>
          </cell>
          <cell r="H48">
            <v>0</v>
          </cell>
          <cell r="I48">
            <v>0</v>
          </cell>
          <cell r="J48">
            <v>4860.7642697341125</v>
          </cell>
        </row>
        <row r="49">
          <cell r="B49" t="str">
            <v>KPCo</v>
          </cell>
          <cell r="C49">
            <v>0</v>
          </cell>
          <cell r="D49">
            <v>0</v>
          </cell>
          <cell r="E49">
            <v>0</v>
          </cell>
          <cell r="F49">
            <v>101.57836320235833</v>
          </cell>
          <cell r="G49">
            <v>-0.38338594816241311</v>
          </cell>
          <cell r="H49">
            <v>0</v>
          </cell>
          <cell r="I49">
            <v>0</v>
          </cell>
          <cell r="J49">
            <v>1172.8401346038179</v>
          </cell>
        </row>
        <row r="50">
          <cell r="B50" t="str">
            <v>WPCo</v>
          </cell>
          <cell r="C50">
            <v>0</v>
          </cell>
          <cell r="D50">
            <v>0</v>
          </cell>
          <cell r="E50">
            <v>0</v>
          </cell>
          <cell r="F50">
            <v>18.839026559723152</v>
          </cell>
          <cell r="G50">
            <v>41.27477250009315</v>
          </cell>
          <cell r="H50">
            <v>0</v>
          </cell>
          <cell r="I50">
            <v>0</v>
          </cell>
          <cell r="J50">
            <v>486.00822129495288</v>
          </cell>
        </row>
      </sheetData>
      <sheetData sheetId="7">
        <row r="17">
          <cell r="H17">
            <v>6565.7653313784003</v>
          </cell>
        </row>
      </sheetData>
      <sheetData sheetId="8" refreshError="1"/>
      <sheetData sheetId="9">
        <row r="27">
          <cell r="E27">
            <v>12389.9</v>
          </cell>
        </row>
      </sheetData>
      <sheetData sheetId="10">
        <row r="27">
          <cell r="E27">
            <v>6371.5</v>
          </cell>
        </row>
      </sheetData>
      <sheetData sheetId="11">
        <row r="27">
          <cell r="E27">
            <v>4822.5</v>
          </cell>
        </row>
      </sheetData>
      <sheetData sheetId="12">
        <row r="27">
          <cell r="E27">
            <v>1195.9000000000001</v>
          </cell>
        </row>
      </sheetData>
      <sheetData sheetId="13" refreshError="1"/>
      <sheetData sheetId="14" refreshError="1"/>
      <sheetData sheetId="15" refreshError="1"/>
      <sheetData sheetId="16">
        <row r="168">
          <cell r="BQ168">
            <v>65.8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 t="str">
            <v>APCo</v>
          </cell>
          <cell r="C18">
            <v>0</v>
          </cell>
          <cell r="D18">
            <v>129.78549625000002</v>
          </cell>
          <cell r="E18">
            <v>209.27800000000002</v>
          </cell>
          <cell r="F18">
            <v>209.27800000000002</v>
          </cell>
          <cell r="G18">
            <v>209.27800000000002</v>
          </cell>
          <cell r="H18">
            <v>209.27800000000002</v>
          </cell>
          <cell r="I18">
            <v>204.60079999999999</v>
          </cell>
          <cell r="J18">
            <v>204.60079999999999</v>
          </cell>
        </row>
        <row r="19">
          <cell r="B19" t="str">
            <v>I&amp;M</v>
          </cell>
          <cell r="C19">
            <v>0</v>
          </cell>
          <cell r="D19">
            <v>307.56492223450005</v>
          </cell>
          <cell r="E19">
            <v>314.822</v>
          </cell>
          <cell r="F19">
            <v>314.822</v>
          </cell>
          <cell r="G19">
            <v>314.822</v>
          </cell>
          <cell r="H19">
            <v>314.822</v>
          </cell>
          <cell r="I19">
            <v>314.822</v>
          </cell>
          <cell r="J19">
            <v>314.822</v>
          </cell>
        </row>
        <row r="20">
          <cell r="B20" t="str">
            <v>KPCo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OHIO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AEP Total</v>
          </cell>
          <cell r="C23">
            <v>0</v>
          </cell>
          <cell r="D23">
            <v>437.3504184845001</v>
          </cell>
          <cell r="E23">
            <v>524.1</v>
          </cell>
          <cell r="F23">
            <v>524.1</v>
          </cell>
          <cell r="G23">
            <v>524.1</v>
          </cell>
          <cell r="H23">
            <v>524.1</v>
          </cell>
          <cell r="I23">
            <v>519.42280000000005</v>
          </cell>
          <cell r="J23">
            <v>519.42280000000005</v>
          </cell>
        </row>
      </sheetData>
      <sheetData sheetId="26" refreshError="1"/>
      <sheetData sheetId="27">
        <row r="3">
          <cell r="N3" t="str">
            <v>Unit</v>
          </cell>
          <cell r="O3" t="str">
            <v>APCO</v>
          </cell>
          <cell r="P3" t="str">
            <v>CSP</v>
          </cell>
          <cell r="Q3" t="str">
            <v>I&amp;M</v>
          </cell>
          <cell r="R3" t="str">
            <v>KPCO</v>
          </cell>
          <cell r="S3" t="str">
            <v>OHIO</v>
          </cell>
          <cell r="T3" t="str">
            <v>TOTAL</v>
          </cell>
        </row>
        <row r="4">
          <cell r="N4" t="str">
            <v>BERRIEN SPRINGS 1-12</v>
          </cell>
          <cell r="O4">
            <v>0</v>
          </cell>
          <cell r="P4">
            <v>0</v>
          </cell>
          <cell r="Q4">
            <v>1</v>
          </cell>
          <cell r="R4">
            <v>0</v>
          </cell>
          <cell r="S4">
            <v>0</v>
          </cell>
          <cell r="T4">
            <v>1</v>
          </cell>
        </row>
        <row r="5">
          <cell r="N5" t="str">
            <v>BUCHANAN 1-10</v>
          </cell>
          <cell r="O5">
            <v>0</v>
          </cell>
          <cell r="P5">
            <v>0</v>
          </cell>
          <cell r="Q5">
            <v>1</v>
          </cell>
          <cell r="R5">
            <v>0</v>
          </cell>
          <cell r="S5">
            <v>0</v>
          </cell>
          <cell r="T5">
            <v>1</v>
          </cell>
        </row>
        <row r="6">
          <cell r="N6" t="str">
            <v>BUCK-BYLLESBY</v>
          </cell>
          <cell r="O6">
            <v>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1</v>
          </cell>
        </row>
        <row r="7">
          <cell r="N7" t="str">
            <v>CLAYTOR 1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1</v>
          </cell>
        </row>
        <row r="8">
          <cell r="N8" t="str">
            <v>CLAYTOR 2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1</v>
          </cell>
        </row>
        <row r="9">
          <cell r="N9" t="str">
            <v>CLAYTOR 3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</v>
          </cell>
        </row>
        <row r="10">
          <cell r="N10" t="str">
            <v>CLAYTOR 4</v>
          </cell>
          <cell r="O10">
            <v>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1</v>
          </cell>
        </row>
        <row r="11">
          <cell r="N11" t="str">
            <v>CONSTANTINE 1-4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</v>
          </cell>
        </row>
        <row r="12">
          <cell r="N12" t="str">
            <v>ELKHART 1-3</v>
          </cell>
          <cell r="O12">
            <v>0</v>
          </cell>
          <cell r="P12">
            <v>0</v>
          </cell>
          <cell r="Q12">
            <v>1</v>
          </cell>
          <cell r="R12">
            <v>0</v>
          </cell>
          <cell r="S12">
            <v>0</v>
          </cell>
          <cell r="T12">
            <v>1</v>
          </cell>
        </row>
        <row r="13">
          <cell r="N13" t="str">
            <v>LEESVILLE 1-2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</v>
          </cell>
        </row>
        <row r="14">
          <cell r="N14" t="str">
            <v>LONDON 1-3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</v>
          </cell>
        </row>
        <row r="15">
          <cell r="N15" t="str">
            <v>MARMET 1-3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</v>
          </cell>
        </row>
        <row r="16">
          <cell r="N16" t="str">
            <v>MOTTVILLE 1-4</v>
          </cell>
          <cell r="O16">
            <v>0</v>
          </cell>
          <cell r="P16">
            <v>0</v>
          </cell>
          <cell r="Q16">
            <v>1</v>
          </cell>
          <cell r="R16">
            <v>0</v>
          </cell>
          <cell r="S16">
            <v>0</v>
          </cell>
          <cell r="T16">
            <v>1</v>
          </cell>
        </row>
        <row r="17">
          <cell r="N17" t="str">
            <v>NIAGARA 1-2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</v>
          </cell>
        </row>
        <row r="18">
          <cell r="N18" t="str">
            <v>REUSENS 1-5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</v>
          </cell>
        </row>
        <row r="19">
          <cell r="N19" t="str">
            <v>SUMMERSVILLE 1-2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</v>
          </cell>
        </row>
        <row r="20">
          <cell r="N20" t="str">
            <v>TWIN BRANCH 1-8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1</v>
          </cell>
        </row>
        <row r="21">
          <cell r="N21" t="str">
            <v>WINFIELD 1-3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1</v>
          </cell>
        </row>
        <row r="22"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N23" t="str">
            <v>Run-of-River 
ICAP Reduction</v>
          </cell>
          <cell r="O23">
            <v>-200.3303378623188</v>
          </cell>
          <cell r="P23">
            <v>0</v>
          </cell>
          <cell r="Q23">
            <v>-7.6264624893435631</v>
          </cell>
          <cell r="R23">
            <v>0</v>
          </cell>
          <cell r="S23">
            <v>0</v>
          </cell>
          <cell r="T23">
            <v>-207.95680035166242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AEP PY12-PY14 Planning View"/>
      <sheetName val="Assumption"/>
      <sheetName val="AEP Planning View"/>
      <sheetName val="OHIO Planning View"/>
      <sheetName val="OHIOGEN Planning View"/>
      <sheetName val="OHIOWIRES Planning View"/>
      <sheetName val="APCO Planning View"/>
      <sheetName val="I&amp;M Planning View"/>
      <sheetName val="KPCO Planning View"/>
      <sheetName val="APCO"/>
      <sheetName val="I&amp;M"/>
      <sheetName val="KPCO"/>
      <sheetName val="OHIO"/>
      <sheetName val="Info-EFORd"/>
      <sheetName val="Info-Capacity"/>
      <sheetName val="Info-U-S-Sales"/>
      <sheetName val="Info-RPM Auctions"/>
      <sheetName val="Info-Hydro Adj"/>
      <sheetName val="Info-LOAD"/>
      <sheetName val="Sales-Duke Munis"/>
      <sheetName val="Sales-Buckeye"/>
      <sheetName val="Sales-ATSI"/>
      <sheetName val="Sales-A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C4" t="str">
            <v>PY2011</v>
          </cell>
          <cell r="D4" t="str">
            <v>PY2012</v>
          </cell>
          <cell r="E4" t="str">
            <v>PY2013</v>
          </cell>
          <cell r="F4" t="str">
            <v>PY2014</v>
          </cell>
          <cell r="G4" t="str">
            <v>PY2015</v>
          </cell>
          <cell r="H4" t="str">
            <v>PY2016</v>
          </cell>
          <cell r="I4" t="str">
            <v>PY2017</v>
          </cell>
          <cell r="J4" t="str">
            <v>PY2018</v>
          </cell>
          <cell r="K4" t="str">
            <v>PY2019</v>
          </cell>
          <cell r="L4" t="str">
            <v>PY2020</v>
          </cell>
        </row>
        <row r="5">
          <cell r="B5" t="str">
            <v>OHIO</v>
          </cell>
          <cell r="C5">
            <v>8772.2019964369774</v>
          </cell>
          <cell r="D5">
            <v>9027.6101255741269</v>
          </cell>
          <cell r="E5">
            <v>9522.479342596489</v>
          </cell>
          <cell r="F5">
            <v>9594.8648367776859</v>
          </cell>
          <cell r="G5">
            <v>9507.6336052951119</v>
          </cell>
          <cell r="H5">
            <v>9329.3070985948143</v>
          </cell>
          <cell r="I5">
            <v>9394.0518269630229</v>
          </cell>
          <cell r="J5">
            <v>9451.5923228216725</v>
          </cell>
          <cell r="K5">
            <v>9508.1703955835037</v>
          </cell>
          <cell r="L5">
            <v>9542.5522626723832</v>
          </cell>
        </row>
        <row r="6">
          <cell r="B6" t="str">
            <v>APCo</v>
          </cell>
          <cell r="C6">
            <v>6256.4264995908125</v>
          </cell>
          <cell r="D6">
            <v>6041.8276800000003</v>
          </cell>
          <cell r="E6">
            <v>6373.0243634849867</v>
          </cell>
          <cell r="F6">
            <v>6421.469154109639</v>
          </cell>
          <cell r="G6">
            <v>6363.0886899999987</v>
          </cell>
          <cell r="H6">
            <v>6770.5364754680486</v>
          </cell>
          <cell r="I6">
            <v>6822.4527516051521</v>
          </cell>
          <cell r="J6">
            <v>6884.239377213984</v>
          </cell>
          <cell r="K6">
            <v>6947.2397237693776</v>
          </cell>
          <cell r="L6">
            <v>7002.4524757150175</v>
          </cell>
        </row>
        <row r="7">
          <cell r="B7" t="str">
            <v>CSP</v>
          </cell>
          <cell r="C7">
            <v>4152.8342284711216</v>
          </cell>
          <cell r="D7">
            <v>4289.0179923577289</v>
          </cell>
          <cell r="E7">
            <v>4524.1303804813697</v>
          </cell>
          <cell r="F7">
            <v>4558.5207321481248</v>
          </cell>
          <cell r="G7">
            <v>4517.0771699960114</v>
          </cell>
          <cell r="H7">
            <v>4430.6489806294967</v>
          </cell>
          <cell r="I7">
            <v>4458.8417681824294</v>
          </cell>
          <cell r="J7">
            <v>4483.8372104958789</v>
          </cell>
          <cell r="K7">
            <v>4508.3680606421913</v>
          </cell>
          <cell r="L7">
            <v>4523.1159683398346</v>
          </cell>
        </row>
        <row r="8">
          <cell r="B8" t="str">
            <v>I&amp;M</v>
          </cell>
          <cell r="C8">
            <v>4267.7778871349319</v>
          </cell>
          <cell r="D8">
            <v>4464.5830559999995</v>
          </cell>
          <cell r="E8">
            <v>4709.3194469740738</v>
          </cell>
          <cell r="F8">
            <v>4745.1175204759493</v>
          </cell>
          <cell r="G8">
            <v>4701.9775230000005</v>
          </cell>
          <cell r="H8">
            <v>4387.5912936397017</v>
          </cell>
          <cell r="I8">
            <v>4408.3426551775001</v>
          </cell>
          <cell r="J8">
            <v>4427.0622954716018</v>
          </cell>
          <cell r="K8">
            <v>4454.1154721380872</v>
          </cell>
          <cell r="L8">
            <v>4469.1538954448279</v>
          </cell>
        </row>
        <row r="9">
          <cell r="B9" t="str">
            <v>KPCo</v>
          </cell>
          <cell r="C9">
            <v>1218.4617708372773</v>
          </cell>
          <cell r="D9">
            <v>1139.7014879999999</v>
          </cell>
          <cell r="E9">
            <v>1202.1768469444485</v>
          </cell>
          <cell r="F9">
            <v>1211.3152406367301</v>
          </cell>
          <cell r="G9">
            <v>1200.3026290000003</v>
          </cell>
          <cell r="H9">
            <v>1252.1496698306162</v>
          </cell>
          <cell r="I9">
            <v>1255.9753313922993</v>
          </cell>
          <cell r="J9">
            <v>1270.5849099595398</v>
          </cell>
          <cell r="K9">
            <v>1281.0829098143138</v>
          </cell>
          <cell r="L9">
            <v>1287.2359694003308</v>
          </cell>
        </row>
        <row r="10">
          <cell r="B10" t="str">
            <v>OPCo Ex WPCo</v>
          </cell>
          <cell r="C10">
            <v>4619.3677679658558</v>
          </cell>
          <cell r="D10">
            <v>4738.5921332163989</v>
          </cell>
          <cell r="E10">
            <v>4998.3489621151202</v>
          </cell>
          <cell r="F10">
            <v>5036.3441046295611</v>
          </cell>
          <cell r="G10">
            <v>4990.5564352991014</v>
          </cell>
          <cell r="H10">
            <v>4898.6581179653176</v>
          </cell>
          <cell r="I10">
            <v>4935.2100587805926</v>
          </cell>
          <cell r="J10">
            <v>4967.7551123257936</v>
          </cell>
          <cell r="K10">
            <v>4999.8023349413124</v>
          </cell>
          <cell r="L10">
            <v>5019.4362943325496</v>
          </cell>
        </row>
        <row r="12">
          <cell r="B12" t="str">
            <v>AEP Total</v>
          </cell>
          <cell r="C12">
            <v>20514.868154</v>
          </cell>
          <cell r="D12">
            <v>20673.722349574127</v>
          </cell>
          <cell r="E12">
            <v>21807</v>
          </cell>
          <cell r="F12">
            <v>21972.766752000003</v>
          </cell>
          <cell r="G12">
            <v>21773.002447295115</v>
          </cell>
          <cell r="H12">
            <v>21739.584537533181</v>
          </cell>
          <cell r="I12">
            <v>21880.822565137976</v>
          </cell>
          <cell r="J12">
            <v>22033.4789054668</v>
          </cell>
          <cell r="K12">
            <v>22190.608501305283</v>
          </cell>
          <cell r="L12">
            <v>22301.394603232562</v>
          </cell>
        </row>
        <row r="27">
          <cell r="B27" t="str">
            <v>PJM PARAMETERS</v>
          </cell>
          <cell r="C27" t="str">
            <v>FINAL</v>
          </cell>
          <cell r="D27" t="str">
            <v>FINAL</v>
          </cell>
          <cell r="E27" t="str">
            <v>BRA</v>
          </cell>
          <cell r="F27" t="str">
            <v>BRA</v>
          </cell>
          <cell r="G27" t="str">
            <v>BRA</v>
          </cell>
          <cell r="H27" t="str">
            <v>AEP</v>
          </cell>
          <cell r="I27" t="str">
            <v>AEP</v>
          </cell>
          <cell r="J27" t="str">
            <v>AEP</v>
          </cell>
          <cell r="K27" t="str">
            <v>AEP</v>
          </cell>
          <cell r="L27" t="str">
            <v>AEP</v>
          </cell>
        </row>
        <row r="28">
          <cell r="C28" t="str">
            <v>PY2011</v>
          </cell>
          <cell r="D28" t="str">
            <v>PY2012</v>
          </cell>
          <cell r="E28" t="str">
            <v>PY2013</v>
          </cell>
          <cell r="F28" t="str">
            <v>PY2014</v>
          </cell>
          <cell r="G28" t="str">
            <v>PY2015</v>
          </cell>
          <cell r="H28" t="str">
            <v>PY2016</v>
          </cell>
          <cell r="I28" t="str">
            <v>PY2017</v>
          </cell>
          <cell r="J28" t="str">
            <v>PY2018</v>
          </cell>
          <cell r="K28" t="str">
            <v>PY2019</v>
          </cell>
          <cell r="L28" t="str">
            <v>PY2020</v>
          </cell>
        </row>
        <row r="30">
          <cell r="B30" t="str">
            <v>Pool-Wide EFORd</v>
          </cell>
          <cell r="C30">
            <v>6.2100000000000002E-2</v>
          </cell>
          <cell r="D30">
            <v>5.9799999999999999E-2</v>
          </cell>
          <cell r="E30">
            <v>6.3E-2</v>
          </cell>
          <cell r="F30">
            <v>6.25E-2</v>
          </cell>
          <cell r="G30">
            <v>5.8999999999999997E-2</v>
          </cell>
          <cell r="H30">
            <v>5.8999999999999997E-2</v>
          </cell>
          <cell r="I30">
            <v>5.8999999999999997E-2</v>
          </cell>
          <cell r="J30">
            <v>5.8999999999999997E-2</v>
          </cell>
          <cell r="K30">
            <v>5.8999999999999997E-2</v>
          </cell>
          <cell r="L30">
            <v>5.8999999999999997E-2</v>
          </cell>
        </row>
        <row r="31">
          <cell r="B31" t="str">
            <v>Installed Reserve Margin</v>
          </cell>
          <cell r="C31">
            <v>0.155</v>
          </cell>
          <cell r="D31">
            <v>0.156</v>
          </cell>
          <cell r="E31">
            <v>0.153</v>
          </cell>
          <cell r="F31">
            <v>0.153</v>
          </cell>
          <cell r="G31">
            <v>0.154</v>
          </cell>
          <cell r="H31">
            <v>0.154</v>
          </cell>
          <cell r="I31">
            <v>0.154</v>
          </cell>
          <cell r="J31">
            <v>0.154</v>
          </cell>
          <cell r="K31">
            <v>0.154</v>
          </cell>
          <cell r="L31">
            <v>0.154</v>
          </cell>
        </row>
        <row r="32">
          <cell r="B32" t="str">
            <v>Demand Resource Factor</v>
          </cell>
          <cell r="C32">
            <v>0.95499999999999996</v>
          </cell>
          <cell r="D32">
            <v>0.95399999999999996</v>
          </cell>
          <cell r="E32">
            <v>0.95699999999999996</v>
          </cell>
          <cell r="F32">
            <v>0.95599999999999996</v>
          </cell>
          <cell r="G32">
            <v>0.95499999999999996</v>
          </cell>
          <cell r="H32">
            <v>0.95499999999999996</v>
          </cell>
          <cell r="I32">
            <v>0.95499999999999996</v>
          </cell>
          <cell r="J32">
            <v>0.95499999999999996</v>
          </cell>
          <cell r="K32">
            <v>0.95499999999999996</v>
          </cell>
          <cell r="L32">
            <v>0.95499999999999996</v>
          </cell>
        </row>
        <row r="33">
          <cell r="B33" t="str">
            <v>Forecast Pool Requirement</v>
          </cell>
          <cell r="C33">
            <v>1.0832999999999999</v>
          </cell>
          <cell r="D33">
            <v>1.0868712</v>
          </cell>
          <cell r="E33">
            <v>1.0803610000000001</v>
          </cell>
          <cell r="F33">
            <v>1.0809375000000001</v>
          </cell>
          <cell r="G33">
            <v>1.085914</v>
          </cell>
          <cell r="H33">
            <v>1.085914</v>
          </cell>
          <cell r="I33">
            <v>1.085914</v>
          </cell>
          <cell r="J33">
            <v>1.085914</v>
          </cell>
          <cell r="K33">
            <v>1.085914</v>
          </cell>
          <cell r="L33">
            <v>1.085914</v>
          </cell>
        </row>
      </sheetData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s EFORD"/>
      <sheetName val="Estimates EFORP"/>
      <sheetName val="Sept 06"/>
      <sheetName val="Sept 05"/>
      <sheetName val="Sept 04"/>
      <sheetName val="Sept 03"/>
      <sheetName val="Sept 02"/>
      <sheetName val="Summary &amp; Date Input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2">
          <cell r="B2" t="str">
            <v>AM1</v>
          </cell>
        </row>
        <row r="3">
          <cell r="B3" t="str">
            <v>AM2</v>
          </cell>
        </row>
        <row r="4">
          <cell r="B4" t="str">
            <v>AM3</v>
          </cell>
        </row>
        <row r="5">
          <cell r="B5" t="str">
            <v>WCBK6</v>
          </cell>
        </row>
        <row r="6">
          <cell r="B6" t="str">
            <v>BE1</v>
          </cell>
        </row>
        <row r="7">
          <cell r="B7" t="str">
            <v>BE2</v>
          </cell>
        </row>
        <row r="8">
          <cell r="B8" t="str">
            <v>BE3</v>
          </cell>
        </row>
        <row r="9">
          <cell r="B9" t="str">
            <v>BE4</v>
          </cell>
        </row>
        <row r="10">
          <cell r="B10" t="str">
            <v>BE5</v>
          </cell>
        </row>
        <row r="11">
          <cell r="B11" t="str">
            <v>BE6</v>
          </cell>
        </row>
        <row r="12">
          <cell r="B12" t="str">
            <v>BE7</v>
          </cell>
        </row>
        <row r="13">
          <cell r="B13" t="str">
            <v>BE8</v>
          </cell>
        </row>
        <row r="14">
          <cell r="B14" t="str">
            <v>BE9</v>
          </cell>
        </row>
        <row r="15">
          <cell r="B15" t="str">
            <v>BE10</v>
          </cell>
        </row>
        <row r="16">
          <cell r="B16" t="str">
            <v>BE11</v>
          </cell>
        </row>
        <row r="17">
          <cell r="B17" t="str">
            <v>BE12</v>
          </cell>
        </row>
        <row r="18">
          <cell r="B18" t="str">
            <v>BS1</v>
          </cell>
        </row>
        <row r="19">
          <cell r="B19" t="str">
            <v>BS2</v>
          </cell>
        </row>
        <row r="20">
          <cell r="B20" t="str">
            <v>BU1</v>
          </cell>
        </row>
        <row r="21">
          <cell r="B21" t="str">
            <v>BU2</v>
          </cell>
        </row>
        <row r="22">
          <cell r="B22" t="str">
            <v>BU3</v>
          </cell>
        </row>
        <row r="23">
          <cell r="B23" t="str">
            <v>BU4</v>
          </cell>
        </row>
        <row r="24">
          <cell r="B24" t="str">
            <v>BU5</v>
          </cell>
        </row>
        <row r="25">
          <cell r="B25" t="str">
            <v>BU6</v>
          </cell>
        </row>
        <row r="26">
          <cell r="B26" t="str">
            <v>BU7</v>
          </cell>
        </row>
        <row r="27">
          <cell r="B27" t="str">
            <v>BU8</v>
          </cell>
        </row>
        <row r="28">
          <cell r="B28" t="str">
            <v>BU9</v>
          </cell>
        </row>
        <row r="29">
          <cell r="B29" t="str">
            <v>BU10</v>
          </cell>
        </row>
        <row r="30">
          <cell r="B30" t="str">
            <v>BK1</v>
          </cell>
        </row>
        <row r="31">
          <cell r="B31" t="str">
            <v>BK2</v>
          </cell>
        </row>
        <row r="32">
          <cell r="B32" t="str">
            <v>BK3</v>
          </cell>
        </row>
        <row r="33">
          <cell r="B33" t="str">
            <v>BY1</v>
          </cell>
        </row>
        <row r="34">
          <cell r="B34" t="str">
            <v>BY2</v>
          </cell>
        </row>
        <row r="35">
          <cell r="B35" t="str">
            <v>BY3</v>
          </cell>
        </row>
        <row r="36">
          <cell r="B36" t="str">
            <v>BY4</v>
          </cell>
        </row>
        <row r="37">
          <cell r="B37" t="str">
            <v>CD1</v>
          </cell>
        </row>
        <row r="38">
          <cell r="B38" t="str">
            <v>CD2</v>
          </cell>
        </row>
        <row r="39">
          <cell r="B39" t="str">
            <v>CD3</v>
          </cell>
        </row>
        <row r="40">
          <cell r="B40" t="str">
            <v>CE1</v>
          </cell>
        </row>
        <row r="41">
          <cell r="B41" t="str">
            <v>CE2</v>
          </cell>
        </row>
        <row r="42">
          <cell r="B42" t="str">
            <v>CE3</v>
          </cell>
        </row>
        <row r="43">
          <cell r="B43" t="str">
            <v>CE4</v>
          </cell>
        </row>
        <row r="44">
          <cell r="B44" t="str">
            <v>CE5</v>
          </cell>
        </row>
        <row r="45">
          <cell r="B45" t="str">
            <v>CE6</v>
          </cell>
        </row>
        <row r="46">
          <cell r="B46" t="str">
            <v>CL1</v>
          </cell>
        </row>
        <row r="47">
          <cell r="B47" t="str">
            <v>CL2</v>
          </cell>
        </row>
        <row r="48">
          <cell r="B48" t="str">
            <v>CL3</v>
          </cell>
        </row>
        <row r="49">
          <cell r="B49" t="str">
            <v>CL4</v>
          </cell>
        </row>
        <row r="50">
          <cell r="B50" t="str">
            <v>CC1</v>
          </cell>
        </row>
        <row r="51">
          <cell r="B51" t="str">
            <v>CC2</v>
          </cell>
        </row>
        <row r="52">
          <cell r="B52" t="str">
            <v>CC3</v>
          </cell>
        </row>
        <row r="53">
          <cell r="B53" t="str">
            <v>CC4</v>
          </cell>
        </row>
        <row r="54">
          <cell r="B54" t="str">
            <v>CC5</v>
          </cell>
        </row>
        <row r="55">
          <cell r="B55" t="str">
            <v>CC6</v>
          </cell>
        </row>
        <row r="56">
          <cell r="B56" t="str">
            <v>CR1</v>
          </cell>
        </row>
        <row r="57">
          <cell r="B57" t="str">
            <v>CR2</v>
          </cell>
        </row>
        <row r="58">
          <cell r="B58" t="str">
            <v>CR3</v>
          </cell>
        </row>
        <row r="59">
          <cell r="B59" t="str">
            <v>CV1</v>
          </cell>
        </row>
        <row r="60">
          <cell r="B60" t="str">
            <v>CV2</v>
          </cell>
        </row>
        <row r="61">
          <cell r="B61" t="str">
            <v>CV3</v>
          </cell>
        </row>
        <row r="62">
          <cell r="B62" t="str">
            <v>CV4</v>
          </cell>
        </row>
        <row r="63">
          <cell r="B63" t="str">
            <v>CV5</v>
          </cell>
        </row>
        <row r="64">
          <cell r="B64" t="str">
            <v>CV6</v>
          </cell>
        </row>
        <row r="65">
          <cell r="B65" t="str">
            <v>CO1</v>
          </cell>
        </row>
        <row r="66">
          <cell r="B66" t="str">
            <v>CO2</v>
          </cell>
        </row>
        <row r="67">
          <cell r="B67" t="str">
            <v>CO3</v>
          </cell>
        </row>
        <row r="68">
          <cell r="B68" t="str">
            <v>CO4</v>
          </cell>
        </row>
        <row r="69">
          <cell r="B69" t="str">
            <v>CK1</v>
          </cell>
        </row>
        <row r="70">
          <cell r="B70" t="str">
            <v>CK2</v>
          </cell>
        </row>
        <row r="71">
          <cell r="B71" t="str">
            <v>ELK1</v>
          </cell>
        </row>
        <row r="72">
          <cell r="B72" t="str">
            <v>ELK2</v>
          </cell>
        </row>
        <row r="73">
          <cell r="B73" t="str">
            <v>ELK3</v>
          </cell>
        </row>
        <row r="74">
          <cell r="B74" t="str">
            <v>GV1</v>
          </cell>
        </row>
        <row r="75">
          <cell r="B75" t="str">
            <v>GV2</v>
          </cell>
        </row>
        <row r="76">
          <cell r="B76" t="str">
            <v>GL5</v>
          </cell>
        </row>
        <row r="77">
          <cell r="B77" t="str">
            <v>GL6</v>
          </cell>
        </row>
        <row r="78">
          <cell r="B78" t="str">
            <v>KM1</v>
          </cell>
        </row>
        <row r="79">
          <cell r="B79" t="str">
            <v>KM2</v>
          </cell>
        </row>
        <row r="80">
          <cell r="B80" t="str">
            <v>KM3</v>
          </cell>
        </row>
        <row r="81">
          <cell r="B81" t="str">
            <v>KR1</v>
          </cell>
        </row>
        <row r="82">
          <cell r="B82" t="str">
            <v>KR2</v>
          </cell>
        </row>
        <row r="83">
          <cell r="B83" t="str">
            <v>KC1</v>
          </cell>
        </row>
        <row r="84">
          <cell r="B84" t="str">
            <v>KC2</v>
          </cell>
        </row>
        <row r="85">
          <cell r="B85" t="str">
            <v>KC3</v>
          </cell>
        </row>
        <row r="86">
          <cell r="B86" t="str">
            <v>KC4</v>
          </cell>
        </row>
        <row r="87">
          <cell r="B87" t="str">
            <v>KC5</v>
          </cell>
        </row>
        <row r="88">
          <cell r="B88" t="str">
            <v>LE1</v>
          </cell>
        </row>
        <row r="89">
          <cell r="B89" t="str">
            <v>LE2</v>
          </cell>
        </row>
        <row r="90">
          <cell r="B90" t="str">
            <v>LO1</v>
          </cell>
        </row>
        <row r="91">
          <cell r="B91" t="str">
            <v>LO2</v>
          </cell>
        </row>
        <row r="92">
          <cell r="B92" t="str">
            <v>LO3</v>
          </cell>
        </row>
        <row r="93">
          <cell r="B93" t="str">
            <v>MA1</v>
          </cell>
        </row>
        <row r="94">
          <cell r="B94" t="str">
            <v>MA2</v>
          </cell>
        </row>
        <row r="95">
          <cell r="B95" t="str">
            <v>MA3</v>
          </cell>
        </row>
        <row r="96">
          <cell r="B96" t="str">
            <v>ML1</v>
          </cell>
        </row>
        <row r="97">
          <cell r="B97" t="str">
            <v>ML2</v>
          </cell>
        </row>
        <row r="98">
          <cell r="B98" t="str">
            <v>MN1</v>
          </cell>
        </row>
        <row r="99">
          <cell r="B99" t="str">
            <v>MN2</v>
          </cell>
        </row>
        <row r="100">
          <cell r="B100" t="str">
            <v>MN3</v>
          </cell>
        </row>
        <row r="101">
          <cell r="B101" t="str">
            <v>MO1</v>
          </cell>
        </row>
        <row r="102">
          <cell r="B102" t="str">
            <v>MO2</v>
          </cell>
        </row>
        <row r="103">
          <cell r="B103" t="str">
            <v>MO3</v>
          </cell>
        </row>
        <row r="104">
          <cell r="B104" t="str">
            <v>MO4</v>
          </cell>
        </row>
        <row r="105">
          <cell r="B105" t="str">
            <v>MT1</v>
          </cell>
        </row>
        <row r="106">
          <cell r="B106" t="str">
            <v>MR1</v>
          </cell>
        </row>
        <row r="107">
          <cell r="B107" t="str">
            <v>MR2</v>
          </cell>
        </row>
        <row r="108">
          <cell r="B108" t="str">
            <v>MR3</v>
          </cell>
        </row>
        <row r="109">
          <cell r="B109" t="str">
            <v>MR4</v>
          </cell>
        </row>
        <row r="110">
          <cell r="B110" t="str">
            <v>MR5</v>
          </cell>
        </row>
        <row r="111">
          <cell r="B111" t="str">
            <v>NI1</v>
          </cell>
        </row>
        <row r="112">
          <cell r="B112" t="str">
            <v>NI2</v>
          </cell>
        </row>
        <row r="113">
          <cell r="B113" t="str">
            <v>PC5</v>
          </cell>
        </row>
        <row r="114">
          <cell r="B114" t="str">
            <v>RA1</v>
          </cell>
        </row>
        <row r="115">
          <cell r="B115" t="str">
            <v>RA2</v>
          </cell>
        </row>
        <row r="116">
          <cell r="B116" t="str">
            <v>RE1</v>
          </cell>
        </row>
        <row r="117">
          <cell r="B117" t="str">
            <v>RE2</v>
          </cell>
        </row>
        <row r="118">
          <cell r="B118" t="str">
            <v>RE3</v>
          </cell>
        </row>
        <row r="119">
          <cell r="B119" t="str">
            <v>RE4</v>
          </cell>
        </row>
        <row r="120">
          <cell r="B120" t="str">
            <v>RE5</v>
          </cell>
        </row>
        <row r="121">
          <cell r="B121" t="str">
            <v>RP1</v>
          </cell>
        </row>
        <row r="122">
          <cell r="B122" t="str">
            <v>RP2</v>
          </cell>
        </row>
        <row r="123">
          <cell r="B123" t="str">
            <v>SM1</v>
          </cell>
        </row>
        <row r="124">
          <cell r="B124" t="str">
            <v>SM2</v>
          </cell>
        </row>
        <row r="125">
          <cell r="B125" t="str">
            <v>SM3</v>
          </cell>
        </row>
        <row r="126">
          <cell r="B126" t="str">
            <v>SM4</v>
          </cell>
        </row>
        <row r="127">
          <cell r="B127" t="str">
            <v>SM5</v>
          </cell>
        </row>
        <row r="128">
          <cell r="B128" t="str">
            <v>SP1</v>
          </cell>
        </row>
        <row r="129">
          <cell r="B129" t="str">
            <v>SP2</v>
          </cell>
        </row>
        <row r="130">
          <cell r="B130" t="str">
            <v>SP3</v>
          </cell>
        </row>
        <row r="131">
          <cell r="B131" t="str">
            <v>SP4</v>
          </cell>
        </row>
        <row r="132">
          <cell r="B132" t="str">
            <v>SP5</v>
          </cell>
        </row>
        <row r="133">
          <cell r="B133" t="str">
            <v>ST1</v>
          </cell>
        </row>
        <row r="134">
          <cell r="B134" t="str">
            <v>ST2</v>
          </cell>
        </row>
        <row r="135">
          <cell r="B135" t="str">
            <v>ST3</v>
          </cell>
        </row>
        <row r="136">
          <cell r="B136" t="str">
            <v>ST4</v>
          </cell>
        </row>
        <row r="137">
          <cell r="B137" t="str">
            <v>STD1</v>
          </cell>
        </row>
        <row r="138">
          <cell r="B138" t="str">
            <v>STD2</v>
          </cell>
        </row>
        <row r="139">
          <cell r="B139" t="str">
            <v>STD3</v>
          </cell>
        </row>
        <row r="140">
          <cell r="B140" t="str">
            <v>STD4</v>
          </cell>
        </row>
        <row r="141">
          <cell r="B141" t="str">
            <v>SU1</v>
          </cell>
        </row>
        <row r="142">
          <cell r="B142" t="str">
            <v>SU2</v>
          </cell>
        </row>
        <row r="143">
          <cell r="B143" t="str">
            <v>TC1</v>
          </cell>
        </row>
        <row r="144">
          <cell r="B144" t="str">
            <v>TC2</v>
          </cell>
        </row>
        <row r="145">
          <cell r="B145" t="str">
            <v>TC3</v>
          </cell>
        </row>
        <row r="146">
          <cell r="B146" t="str">
            <v>TC4</v>
          </cell>
        </row>
        <row r="147">
          <cell r="B147" t="str">
            <v>TW1</v>
          </cell>
        </row>
        <row r="148">
          <cell r="B148" t="str">
            <v>TW2</v>
          </cell>
        </row>
        <row r="149">
          <cell r="B149" t="str">
            <v>TW3</v>
          </cell>
        </row>
        <row r="150">
          <cell r="B150" t="str">
            <v>TW4</v>
          </cell>
        </row>
        <row r="151">
          <cell r="B151" t="str">
            <v>TW5</v>
          </cell>
        </row>
        <row r="152">
          <cell r="B152" t="str">
            <v>TW6</v>
          </cell>
        </row>
        <row r="153">
          <cell r="B153" t="str">
            <v>TW7</v>
          </cell>
        </row>
        <row r="154">
          <cell r="B154" t="str">
            <v>TW8</v>
          </cell>
        </row>
        <row r="155">
          <cell r="B155" t="str">
            <v>WF1</v>
          </cell>
        </row>
        <row r="156">
          <cell r="B156" t="str">
            <v>WF1</v>
          </cell>
        </row>
        <row r="157">
          <cell r="B157" t="str">
            <v>WF2</v>
          </cell>
        </row>
        <row r="158">
          <cell r="B158" t="str">
            <v>WF3</v>
          </cell>
        </row>
        <row r="159">
          <cell r="B159" t="str">
            <v>WF4</v>
          </cell>
        </row>
        <row r="160">
          <cell r="B160" t="str">
            <v>WI1</v>
          </cell>
        </row>
        <row r="161">
          <cell r="B161" t="str">
            <v>WI2</v>
          </cell>
        </row>
        <row r="162">
          <cell r="B162" t="str">
            <v>WI3</v>
          </cell>
        </row>
        <row r="163">
          <cell r="B163" t="str">
            <v>ZM1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PY12-PY16 Comparison"/>
      <sheetName val="AEP PY12-PY16 Planning View"/>
      <sheetName val="AEP Planning View"/>
      <sheetName val="APCO Planning View"/>
      <sheetName val="I&amp;M Planning View"/>
      <sheetName val="KPCO Planning View"/>
      <sheetName val="OHIOGEN Planning View"/>
      <sheetName val="OHIO Planning View"/>
      <sheetName val="OHIOWIRES Planning View"/>
      <sheetName val="APCO"/>
      <sheetName val="I&amp;M"/>
      <sheetName val="KPCO"/>
      <sheetName val="OHIO"/>
      <sheetName val="Info-EFORd"/>
      <sheetName val="Info-Capacity"/>
      <sheetName val="Info-U-S-Sales"/>
      <sheetName val="Info-RPM Auctions"/>
      <sheetName val="Info-Hydro Adj"/>
      <sheetName val="Info-LOAD"/>
      <sheetName val="Info-Misc DY12"/>
      <sheetName val="Sales-Buckeye"/>
      <sheetName val="Sales-Duke Munis"/>
      <sheetName val="Sales-ATSI"/>
      <sheetName val="Sales-AMP"/>
      <sheetName val="Sales-EMMT"/>
      <sheetName val="CHANG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2">
          <cell r="B192" t="str">
            <v>Operating Companies</v>
          </cell>
          <cell r="D192" t="str">
            <v>PY 2012</v>
          </cell>
          <cell r="E192" t="str">
            <v>PY 2013</v>
          </cell>
          <cell r="F192" t="str">
            <v>PY 2014</v>
          </cell>
          <cell r="G192" t="str">
            <v>PY 2015</v>
          </cell>
          <cell r="H192" t="str">
            <v>PY 2016</v>
          </cell>
          <cell r="I192" t="str">
            <v>PY 2017</v>
          </cell>
          <cell r="J192" t="str">
            <v>PY 2018</v>
          </cell>
          <cell r="K192" t="str">
            <v>PY 2019</v>
          </cell>
          <cell r="L192" t="str">
            <v>PY 2020</v>
          </cell>
        </row>
        <row r="193">
          <cell r="B193" t="str">
            <v>APCO</v>
          </cell>
          <cell r="D193">
            <v>-128.22672</v>
          </cell>
          <cell r="E193">
            <v>-258.89999999999998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 t="str">
            <v>CSP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 t="str">
            <v>I&amp;M</v>
          </cell>
          <cell r="D195">
            <v>-158.92409999999998</v>
          </cell>
          <cell r="E195">
            <v>-214.3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 t="str">
            <v>KPCO</v>
          </cell>
          <cell r="D196">
            <v>-34.704999999999998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 t="str">
            <v>OHIO</v>
          </cell>
          <cell r="D197">
            <v>-317.84418000000011</v>
          </cell>
          <cell r="E197">
            <v>-227.6</v>
          </cell>
          <cell r="F197">
            <v>0</v>
          </cell>
          <cell r="G197">
            <v>-7824.9000000000024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 t="str">
            <v>TOTAL</v>
          </cell>
          <cell r="D198">
            <v>-639.70000000000005</v>
          </cell>
          <cell r="E198">
            <v>-700.8</v>
          </cell>
          <cell r="F198">
            <v>0</v>
          </cell>
          <cell r="G198">
            <v>-7824.9000000000024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</sheetData>
      <sheetData sheetId="18">
        <row r="3">
          <cell r="M3" t="str">
            <v>Unit</v>
          </cell>
        </row>
      </sheetData>
      <sheetData sheetId="19">
        <row r="6">
          <cell r="B6" t="str">
            <v>APCo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43"/>
  <sheetViews>
    <sheetView tabSelected="1" zoomScale="90" zoomScaleNormal="90" workbookViewId="0">
      <selection activeCell="P4" sqref="P4"/>
    </sheetView>
  </sheetViews>
  <sheetFormatPr defaultColWidth="9.109375" defaultRowHeight="14.4" x14ac:dyDescent="0.3"/>
  <cols>
    <col min="1" max="1" width="15.44140625" style="15" customWidth="1"/>
    <col min="2" max="2" width="39.88671875" style="15" customWidth="1"/>
    <col min="3" max="3" width="5" style="15" customWidth="1"/>
    <col min="4" max="4" width="9.44140625" style="15" customWidth="1"/>
    <col min="5" max="5" width="17.88671875" style="15" customWidth="1"/>
    <col min="6" max="6" width="13.5546875" style="15" customWidth="1"/>
    <col min="7" max="7" width="19.44140625" style="15" customWidth="1"/>
    <col min="8" max="8" width="12.6640625" style="15" customWidth="1"/>
    <col min="9" max="9" width="6" style="15" customWidth="1"/>
    <col min="10" max="10" width="6.88671875" style="15" customWidth="1"/>
    <col min="11" max="11" width="17.44140625" style="15" customWidth="1"/>
    <col min="12" max="12" width="13.33203125" style="15" customWidth="1"/>
    <col min="13" max="13" width="13.44140625" style="15" customWidth="1"/>
    <col min="14" max="16384" width="9.109375" style="15"/>
  </cols>
  <sheetData>
    <row r="1" spans="1:15" ht="18.600000000000001" thickBot="1" x14ac:dyDescent="0.4">
      <c r="B1" s="16" t="s">
        <v>85</v>
      </c>
    </row>
    <row r="2" spans="1:15" ht="15" thickBot="1" x14ac:dyDescent="0.35">
      <c r="F2" s="175" t="s">
        <v>1</v>
      </c>
      <c r="G2" s="176"/>
      <c r="H2" s="177"/>
      <c r="I2" s="89"/>
      <c r="J2" s="90"/>
      <c r="K2" s="91" t="s">
        <v>2</v>
      </c>
      <c r="L2" s="92"/>
      <c r="M2" s="93"/>
    </row>
    <row r="3" spans="1:15" ht="31.8" thickBot="1" x14ac:dyDescent="0.35">
      <c r="E3" s="1" t="s">
        <v>3</v>
      </c>
      <c r="F3" s="127" t="s">
        <v>4</v>
      </c>
      <c r="G3" s="19" t="s">
        <v>5</v>
      </c>
      <c r="H3" s="20" t="s">
        <v>6</v>
      </c>
      <c r="I3" s="51"/>
      <c r="J3" s="51"/>
      <c r="K3" s="1" t="s">
        <v>7</v>
      </c>
      <c r="L3" s="2" t="s">
        <v>8</v>
      </c>
      <c r="M3" s="3" t="s">
        <v>9</v>
      </c>
    </row>
    <row r="4" spans="1:15" x14ac:dyDescent="0.3">
      <c r="A4" s="21" t="s">
        <v>10</v>
      </c>
      <c r="E4" s="22"/>
      <c r="F4" s="128"/>
      <c r="G4" s="23"/>
      <c r="H4" s="24"/>
      <c r="I4" s="23"/>
      <c r="J4" s="23"/>
      <c r="K4" s="94"/>
      <c r="L4" s="95"/>
      <c r="M4" s="4"/>
    </row>
    <row r="5" spans="1:15" x14ac:dyDescent="0.3">
      <c r="B5" s="25" t="s">
        <v>11</v>
      </c>
      <c r="E5" s="26">
        <v>12378.808524120119</v>
      </c>
      <c r="F5" s="129">
        <v>6505.4843509999992</v>
      </c>
      <c r="G5" s="27">
        <v>4571.3241731201197</v>
      </c>
      <c r="H5" s="28">
        <v>1302</v>
      </c>
      <c r="I5" s="27"/>
      <c r="J5" s="27"/>
      <c r="K5" s="26">
        <v>649</v>
      </c>
      <c r="L5" s="27">
        <v>535.47749999999996</v>
      </c>
      <c r="M5" s="5">
        <v>113.52249999999999</v>
      </c>
    </row>
    <row r="6" spans="1:15" x14ac:dyDescent="0.3">
      <c r="B6" s="25" t="s">
        <v>12</v>
      </c>
      <c r="E6" s="26">
        <v>466</v>
      </c>
      <c r="F6" s="129">
        <v>149.19999999999999</v>
      </c>
      <c r="G6" s="27">
        <v>316.8</v>
      </c>
      <c r="H6" s="28">
        <v>0</v>
      </c>
      <c r="I6" s="27"/>
      <c r="J6" s="27"/>
      <c r="K6" s="26"/>
      <c r="L6" s="23"/>
      <c r="M6" s="6"/>
    </row>
    <row r="7" spans="1:15" x14ac:dyDescent="0.3">
      <c r="A7" s="21">
        <v>1</v>
      </c>
      <c r="B7" s="31" t="s">
        <v>13</v>
      </c>
      <c r="C7" s="32"/>
      <c r="D7" s="32"/>
      <c r="E7" s="26">
        <v>12844.808524120119</v>
      </c>
      <c r="F7" s="130">
        <v>6654.684350999999</v>
      </c>
      <c r="G7" s="33">
        <v>4888.1241731201198</v>
      </c>
      <c r="H7" s="34">
        <v>1302</v>
      </c>
      <c r="I7" s="33"/>
      <c r="J7" s="33"/>
      <c r="K7" s="26">
        <v>649</v>
      </c>
      <c r="L7" s="27">
        <v>535.47749999999996</v>
      </c>
      <c r="M7" s="5">
        <v>113.52249999999999</v>
      </c>
    </row>
    <row r="8" spans="1:15" x14ac:dyDescent="0.3">
      <c r="B8" s="35"/>
      <c r="E8" s="26"/>
      <c r="F8" s="128"/>
      <c r="G8" s="23"/>
      <c r="H8" s="24"/>
      <c r="I8" s="23"/>
      <c r="J8" s="27"/>
      <c r="K8" s="65"/>
      <c r="L8" s="66"/>
      <c r="M8" s="6"/>
    </row>
    <row r="9" spans="1:15" x14ac:dyDescent="0.3">
      <c r="A9" s="21">
        <v>2</v>
      </c>
      <c r="B9" s="35" t="s">
        <v>65</v>
      </c>
      <c r="E9" s="26">
        <v>11892.7</v>
      </c>
      <c r="F9" s="129">
        <v>6146.5</v>
      </c>
      <c r="G9" s="27">
        <v>4661.5</v>
      </c>
      <c r="H9" s="28">
        <v>1084.7</v>
      </c>
      <c r="I9" s="27"/>
      <c r="J9" s="33"/>
      <c r="K9" s="26">
        <v>633.20000000000005</v>
      </c>
      <c r="L9" s="27">
        <v>633.20000000000005</v>
      </c>
      <c r="M9" s="6">
        <v>0</v>
      </c>
    </row>
    <row r="10" spans="1:15" x14ac:dyDescent="0.3">
      <c r="B10" s="35"/>
      <c r="E10" s="22"/>
      <c r="F10" s="128"/>
      <c r="G10" s="23"/>
      <c r="H10" s="24"/>
      <c r="I10" s="23"/>
      <c r="J10" s="23"/>
      <c r="K10" s="65"/>
      <c r="L10" s="66"/>
      <c r="M10" s="6"/>
    </row>
    <row r="11" spans="1:15" x14ac:dyDescent="0.3">
      <c r="A11" s="36" t="s">
        <v>14</v>
      </c>
      <c r="B11" s="37" t="s">
        <v>15</v>
      </c>
      <c r="C11" s="38"/>
      <c r="D11" s="38"/>
      <c r="E11" s="39">
        <v>952.10852412011877</v>
      </c>
      <c r="F11" s="131">
        <v>508.18435099999897</v>
      </c>
      <c r="G11" s="40">
        <v>226.62417312011985</v>
      </c>
      <c r="H11" s="41">
        <v>217.29999999999995</v>
      </c>
      <c r="I11" s="40"/>
      <c r="J11" s="40"/>
      <c r="K11" s="39">
        <v>15.799999999999955</v>
      </c>
      <c r="L11" s="40">
        <v>-97.722500000000082</v>
      </c>
      <c r="M11" s="96">
        <v>113.52249999999999</v>
      </c>
      <c r="N11" s="132"/>
      <c r="O11" s="132"/>
    </row>
    <row r="12" spans="1:15" x14ac:dyDescent="0.3">
      <c r="A12" s="36"/>
      <c r="B12" s="35"/>
      <c r="E12" s="22"/>
      <c r="F12" s="128"/>
      <c r="G12" s="23"/>
      <c r="H12" s="24"/>
      <c r="I12" s="23"/>
      <c r="J12" s="23"/>
      <c r="K12" s="65"/>
      <c r="L12" s="66"/>
      <c r="M12" s="6"/>
    </row>
    <row r="13" spans="1:15" x14ac:dyDescent="0.3">
      <c r="A13" s="36" t="s">
        <v>16</v>
      </c>
      <c r="B13" s="35" t="s">
        <v>17</v>
      </c>
      <c r="E13" s="42">
        <v>356.78100000000001</v>
      </c>
      <c r="F13" s="133">
        <v>184.39499999999998</v>
      </c>
      <c r="G13" s="43">
        <v>139.845</v>
      </c>
      <c r="H13" s="44">
        <v>32.540999999999997</v>
      </c>
      <c r="I13" s="43"/>
      <c r="J13" s="43"/>
      <c r="K13" s="42"/>
      <c r="L13" s="43"/>
      <c r="M13" s="6"/>
    </row>
    <row r="14" spans="1:15" ht="15" thickBot="1" x14ac:dyDescent="0.35">
      <c r="A14" s="36"/>
      <c r="B14" s="35"/>
      <c r="E14" s="22"/>
      <c r="F14" s="128"/>
      <c r="G14" s="23"/>
      <c r="H14" s="24"/>
      <c r="I14" s="23"/>
      <c r="J14" s="23"/>
      <c r="K14" s="97"/>
      <c r="L14" s="85"/>
      <c r="M14" s="7"/>
    </row>
    <row r="15" spans="1:15" x14ac:dyDescent="0.3">
      <c r="A15" s="36" t="s">
        <v>18</v>
      </c>
      <c r="B15" s="45" t="s">
        <v>19</v>
      </c>
      <c r="C15" s="46"/>
      <c r="D15" s="46"/>
      <c r="E15" s="134">
        <v>595.32752412011882</v>
      </c>
      <c r="F15" s="135">
        <v>323.78935099999899</v>
      </c>
      <c r="G15" s="136">
        <v>86.77917312011985</v>
      </c>
      <c r="H15" s="137">
        <v>184.75899999999996</v>
      </c>
      <c r="I15" s="40"/>
      <c r="J15" s="40"/>
      <c r="K15" s="138">
        <v>15.799999999999912</v>
      </c>
      <c r="L15" s="139">
        <v>-97.722500000000082</v>
      </c>
      <c r="M15" s="8">
        <v>113.52249999999999</v>
      </c>
      <c r="O15" s="140"/>
    </row>
    <row r="16" spans="1:15" ht="15" thickBot="1" x14ac:dyDescent="0.35">
      <c r="A16" s="36"/>
      <c r="B16" s="60"/>
      <c r="C16" s="61"/>
      <c r="D16" s="61"/>
      <c r="E16" s="141"/>
      <c r="F16" s="142">
        <v>0.5438843962045139</v>
      </c>
      <c r="G16" s="104">
        <v>0.14576711071502629</v>
      </c>
      <c r="H16" s="64">
        <v>0.31034849308045981</v>
      </c>
      <c r="I16" s="105"/>
      <c r="J16" s="143"/>
      <c r="K16" s="97"/>
      <c r="L16" s="85"/>
      <c r="M16" s="9"/>
    </row>
    <row r="17" spans="1:13" x14ac:dyDescent="0.3">
      <c r="A17" s="36"/>
      <c r="B17" s="35"/>
      <c r="E17" s="22"/>
      <c r="F17" s="128"/>
      <c r="G17" s="23"/>
      <c r="H17" s="24"/>
      <c r="I17" s="23"/>
      <c r="J17" s="23"/>
      <c r="K17" s="94"/>
      <c r="L17" s="144"/>
      <c r="M17" s="10"/>
    </row>
    <row r="18" spans="1:13" x14ac:dyDescent="0.3">
      <c r="A18" s="36" t="s">
        <v>26</v>
      </c>
      <c r="B18" s="37" t="s">
        <v>66</v>
      </c>
      <c r="E18" s="145">
        <v>435.1</v>
      </c>
      <c r="F18" s="133">
        <v>236.64410078858401</v>
      </c>
      <c r="G18" s="43">
        <v>63.423269872107944</v>
      </c>
      <c r="H18" s="44">
        <v>135.03262933930807</v>
      </c>
      <c r="I18" s="43"/>
      <c r="J18" s="146"/>
      <c r="K18" s="83">
        <v>130.4</v>
      </c>
      <c r="L18" s="133">
        <v>0</v>
      </c>
      <c r="M18" s="6">
        <v>130.4</v>
      </c>
    </row>
    <row r="19" spans="1:13" x14ac:dyDescent="0.3">
      <c r="A19" s="36" t="s">
        <v>28</v>
      </c>
      <c r="B19" s="37" t="s">
        <v>67</v>
      </c>
      <c r="C19" s="25"/>
      <c r="D19" s="25"/>
      <c r="E19" s="52">
        <v>115</v>
      </c>
      <c r="F19" s="133">
        <v>62.546705563519097</v>
      </c>
      <c r="G19" s="43">
        <v>16.763217732228025</v>
      </c>
      <c r="H19" s="44">
        <v>35.690076704252881</v>
      </c>
      <c r="I19" s="43"/>
      <c r="J19" s="146"/>
      <c r="K19" s="42"/>
      <c r="L19" s="147"/>
      <c r="M19" s="67"/>
    </row>
    <row r="20" spans="1:13" x14ac:dyDescent="0.3">
      <c r="A20" s="36" t="s">
        <v>30</v>
      </c>
      <c r="B20" s="37" t="s">
        <v>37</v>
      </c>
      <c r="C20" s="25"/>
      <c r="D20" s="25"/>
      <c r="E20" s="52"/>
      <c r="F20" s="148"/>
      <c r="G20" s="146"/>
      <c r="H20" s="69"/>
      <c r="I20" s="68"/>
      <c r="J20" s="146"/>
      <c r="K20" s="101">
        <v>-115</v>
      </c>
      <c r="L20" s="149">
        <v>-98.100000000000009</v>
      </c>
      <c r="M20" s="150">
        <v>-16.899999999999999</v>
      </c>
    </row>
    <row r="21" spans="1:13" x14ac:dyDescent="0.3">
      <c r="A21" s="36" t="s">
        <v>68</v>
      </c>
      <c r="B21" s="37" t="s">
        <v>47</v>
      </c>
      <c r="C21" s="25"/>
      <c r="D21" s="25"/>
      <c r="E21" s="52">
        <v>550.1</v>
      </c>
      <c r="F21" s="151">
        <v>299.1908063521031</v>
      </c>
      <c r="G21" s="68">
        <v>80.186487604335966</v>
      </c>
      <c r="H21" s="69">
        <v>170.72270604356095</v>
      </c>
      <c r="I21" s="43"/>
      <c r="J21" s="146"/>
      <c r="K21" s="83">
        <v>113.5</v>
      </c>
      <c r="L21" s="152">
        <v>0</v>
      </c>
      <c r="M21" s="11">
        <v>113.5</v>
      </c>
    </row>
    <row r="22" spans="1:13" x14ac:dyDescent="0.3">
      <c r="A22" s="36"/>
      <c r="B22" s="37"/>
      <c r="C22" s="25"/>
      <c r="D22" s="25"/>
      <c r="E22" s="145"/>
      <c r="F22" s="128"/>
      <c r="G22" s="23"/>
      <c r="H22" s="24"/>
      <c r="I22" s="23"/>
      <c r="J22" s="25"/>
      <c r="K22" s="65"/>
      <c r="L22" s="147"/>
      <c r="M22" s="11"/>
    </row>
    <row r="23" spans="1:13" x14ac:dyDescent="0.3">
      <c r="A23" s="36" t="s">
        <v>48</v>
      </c>
      <c r="B23" s="37" t="s">
        <v>66</v>
      </c>
      <c r="C23" s="25" t="s">
        <v>49</v>
      </c>
      <c r="D23" s="153">
        <v>14.29</v>
      </c>
      <c r="E23" s="154">
        <v>2269416.335</v>
      </c>
      <c r="F23" s="155">
        <v>1234300.1330981359</v>
      </c>
      <c r="G23" s="156">
        <v>330806.26216243423</v>
      </c>
      <c r="H23" s="157">
        <v>704309.93973942997</v>
      </c>
      <c r="I23" s="156" t="s">
        <v>49</v>
      </c>
      <c r="J23" s="158">
        <v>164.77</v>
      </c>
      <c r="K23" s="77">
        <v>7842392.9200000009</v>
      </c>
      <c r="L23" s="159">
        <v>0</v>
      </c>
      <c r="M23" s="6">
        <v>7842392.9200000009</v>
      </c>
    </row>
    <row r="24" spans="1:13" x14ac:dyDescent="0.3">
      <c r="A24" s="36" t="s">
        <v>50</v>
      </c>
      <c r="B24" s="37" t="s">
        <v>67</v>
      </c>
      <c r="C24" s="25" t="s">
        <v>53</v>
      </c>
      <c r="D24" s="160">
        <v>14.29</v>
      </c>
      <c r="E24" s="154">
        <v>599822.75</v>
      </c>
      <c r="F24" s="155">
        <v>326234.23421348108</v>
      </c>
      <c r="G24" s="156">
        <v>87434.429208641537</v>
      </c>
      <c r="H24" s="157">
        <v>186154.0865778774</v>
      </c>
      <c r="I24" s="156"/>
      <c r="J24" s="161"/>
      <c r="K24" s="65"/>
      <c r="L24" s="147"/>
      <c r="M24" s="11"/>
    </row>
    <row r="25" spans="1:13" x14ac:dyDescent="0.3">
      <c r="A25" s="36" t="s">
        <v>51</v>
      </c>
      <c r="B25" s="37" t="s">
        <v>37</v>
      </c>
      <c r="C25" s="25"/>
      <c r="D25" s="160"/>
      <c r="E25" s="145"/>
      <c r="F25" s="128"/>
      <c r="G25" s="23"/>
      <c r="H25" s="24"/>
      <c r="I25" s="23" t="s">
        <v>53</v>
      </c>
      <c r="J25" s="161">
        <v>14.29</v>
      </c>
      <c r="K25" s="121">
        <v>-599822.75</v>
      </c>
      <c r="L25" s="162">
        <v>-511674.88499999995</v>
      </c>
      <c r="M25" s="12">
        <v>-88147.864999999991</v>
      </c>
    </row>
    <row r="26" spans="1:13" x14ac:dyDescent="0.3">
      <c r="A26" s="36" t="s">
        <v>69</v>
      </c>
      <c r="B26" s="37" t="s">
        <v>61</v>
      </c>
      <c r="C26" s="25"/>
      <c r="D26" s="25"/>
      <c r="E26" s="163">
        <v>2869239.085</v>
      </c>
      <c r="F26" s="164">
        <v>1560534.3673116169</v>
      </c>
      <c r="G26" s="165">
        <v>418240.69137107575</v>
      </c>
      <c r="H26" s="166">
        <v>890464.02631730738</v>
      </c>
      <c r="I26" s="23"/>
      <c r="J26" s="51"/>
      <c r="K26" s="167">
        <v>7242570.1700000009</v>
      </c>
      <c r="L26" s="168">
        <v>-511674.88499999995</v>
      </c>
      <c r="M26" s="96">
        <v>7754245.0550000006</v>
      </c>
    </row>
    <row r="27" spans="1:13" x14ac:dyDescent="0.3">
      <c r="A27" s="36"/>
      <c r="B27" s="37"/>
      <c r="C27" s="25"/>
      <c r="D27" s="25"/>
      <c r="E27" s="145"/>
      <c r="F27" s="128"/>
      <c r="G27" s="23"/>
      <c r="H27" s="24"/>
      <c r="I27" s="23"/>
      <c r="J27" s="51"/>
      <c r="K27" s="65"/>
      <c r="L27" s="147"/>
      <c r="M27" s="11"/>
    </row>
    <row r="28" spans="1:13" x14ac:dyDescent="0.3">
      <c r="A28" s="36" t="s">
        <v>70</v>
      </c>
      <c r="B28" s="37" t="s">
        <v>63</v>
      </c>
      <c r="E28" s="83">
        <v>550.1</v>
      </c>
      <c r="F28" s="151">
        <v>299.1908063521031</v>
      </c>
      <c r="G28" s="68">
        <v>80.186487604335966</v>
      </c>
      <c r="H28" s="69">
        <v>170.72270604356095</v>
      </c>
      <c r="I28" s="68"/>
      <c r="J28" s="169"/>
      <c r="K28" s="65"/>
      <c r="L28" s="147"/>
      <c r="M28" s="7"/>
    </row>
    <row r="29" spans="1:13" x14ac:dyDescent="0.3">
      <c r="A29" s="36"/>
      <c r="B29" s="37"/>
      <c r="C29" s="25"/>
      <c r="D29" s="25"/>
      <c r="E29" s="22"/>
      <c r="F29" s="128"/>
      <c r="G29" s="23"/>
      <c r="H29" s="24"/>
      <c r="I29" s="23"/>
      <c r="J29" s="23"/>
      <c r="K29" s="65"/>
      <c r="L29" s="147"/>
      <c r="M29" s="7"/>
    </row>
    <row r="30" spans="1:13" ht="15" thickBot="1" x14ac:dyDescent="0.35">
      <c r="A30" s="36"/>
      <c r="B30" s="35" t="s">
        <v>64</v>
      </c>
      <c r="E30" s="107">
        <v>402.00852412011875</v>
      </c>
      <c r="F30" s="170"/>
      <c r="G30" s="171"/>
      <c r="H30" s="172"/>
      <c r="I30" s="23"/>
      <c r="J30" s="23"/>
      <c r="K30" s="97"/>
      <c r="L30" s="173"/>
      <c r="M30" s="13"/>
    </row>
    <row r="31" spans="1:13" x14ac:dyDescent="0.3">
      <c r="A31" s="36"/>
      <c r="G31" s="23"/>
      <c r="H31" s="23"/>
      <c r="I31" s="23"/>
      <c r="J31" s="23"/>
    </row>
    <row r="32" spans="1:13" x14ac:dyDescent="0.3">
      <c r="A32" s="36"/>
      <c r="B32" s="15" t="s">
        <v>82</v>
      </c>
      <c r="C32" s="25"/>
      <c r="D32" s="25"/>
      <c r="E32" s="183">
        <f>SUM(F32:H32)</f>
        <v>22.7</v>
      </c>
      <c r="F32" s="183">
        <f>22.7*F16</f>
        <v>12.346175793842464</v>
      </c>
      <c r="G32" s="184">
        <f>22.7*G16</f>
        <v>3.3089134132310969</v>
      </c>
      <c r="H32" s="185">
        <f>22.7*H16</f>
        <v>7.0449107929264372</v>
      </c>
      <c r="I32" s="23"/>
      <c r="J32" s="23"/>
    </row>
    <row r="33" spans="1:14" x14ac:dyDescent="0.3">
      <c r="A33" s="36"/>
      <c r="B33" s="15" t="s">
        <v>83</v>
      </c>
      <c r="C33" s="25"/>
      <c r="D33" s="25"/>
      <c r="E33" s="174">
        <v>1021096.1670000004</v>
      </c>
      <c r="F33" s="174">
        <f>E33*F16</f>
        <v>555358.27225553873</v>
      </c>
      <c r="G33" s="182">
        <f>E33*G16</f>
        <v>148842.23802577803</v>
      </c>
      <c r="H33" s="174">
        <f>E33*H16</f>
        <v>316895.65671868366</v>
      </c>
      <c r="I33" s="23"/>
      <c r="J33" s="23"/>
      <c r="N33" s="119"/>
    </row>
    <row r="34" spans="1:14" x14ac:dyDescent="0.3">
      <c r="F34" s="126"/>
      <c r="G34" s="126"/>
      <c r="H34" s="126"/>
    </row>
    <row r="35" spans="1:14" x14ac:dyDescent="0.3">
      <c r="B35" s="15" t="s">
        <v>81</v>
      </c>
      <c r="E35" s="183">
        <f>SUM(F35:H35)</f>
        <v>572.79999999999995</v>
      </c>
      <c r="F35" s="183">
        <f>F21+F32</f>
        <v>311.53698214594556</v>
      </c>
      <c r="G35" s="183">
        <f>G21+G32</f>
        <v>83.495401017567062</v>
      </c>
      <c r="H35" s="183">
        <f>H21+H32</f>
        <v>177.76761683648738</v>
      </c>
    </row>
    <row r="36" spans="1:14" x14ac:dyDescent="0.3">
      <c r="B36" s="15" t="s">
        <v>80</v>
      </c>
      <c r="E36" s="186">
        <f>SUM(F36:H36)</f>
        <v>3890335.2520000003</v>
      </c>
      <c r="F36" s="186">
        <f>F33+F26</f>
        <v>2115892.6395671554</v>
      </c>
      <c r="G36" s="186">
        <f>G33+G26</f>
        <v>567082.92939685378</v>
      </c>
      <c r="H36" s="186">
        <f>H33+H26</f>
        <v>1207359.6830359912</v>
      </c>
    </row>
    <row r="40" spans="1:14" x14ac:dyDescent="0.3">
      <c r="E40" s="181"/>
    </row>
    <row r="41" spans="1:14" x14ac:dyDescent="0.3">
      <c r="E41" s="181"/>
    </row>
    <row r="42" spans="1:14" x14ac:dyDescent="0.3">
      <c r="E42" s="181"/>
    </row>
    <row r="43" spans="1:14" x14ac:dyDescent="0.3">
      <c r="E43" s="181"/>
    </row>
  </sheetData>
  <mergeCells count="1">
    <mergeCell ref="F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79998168889431442"/>
    <pageSetUpPr autoPageBreaks="0" fitToPage="1"/>
  </sheetPr>
  <dimension ref="A1:U61"/>
  <sheetViews>
    <sheetView topLeftCell="D1" zoomScale="70" zoomScaleNormal="70" workbookViewId="0">
      <selection activeCell="O18" sqref="O18"/>
    </sheetView>
  </sheetViews>
  <sheetFormatPr defaultColWidth="9.109375" defaultRowHeight="14.4" x14ac:dyDescent="0.3"/>
  <cols>
    <col min="1" max="1" width="9.109375" style="15" customWidth="1"/>
    <col min="2" max="2" width="11.5546875" style="15" customWidth="1"/>
    <col min="3" max="3" width="10.6640625" style="15" customWidth="1"/>
    <col min="4" max="4" width="17.33203125" style="15" customWidth="1"/>
    <col min="5" max="5" width="79.6640625" style="15" customWidth="1"/>
    <col min="6" max="6" width="9.109375" style="15"/>
    <col min="7" max="7" width="11.44140625" style="15" customWidth="1"/>
    <col min="8" max="8" width="13.5546875" style="15" customWidth="1"/>
    <col min="9" max="9" width="12" style="15" customWidth="1"/>
    <col min="10" max="10" width="11.44140625" style="15" bestFit="1" customWidth="1"/>
    <col min="11" max="11" width="13.5546875" style="15" bestFit="1" customWidth="1"/>
    <col min="12" max="12" width="7.6640625" style="15" customWidth="1"/>
    <col min="13" max="13" width="11.5546875" style="15" customWidth="1"/>
    <col min="14" max="14" width="9.109375" style="15"/>
    <col min="15" max="15" width="19.109375" style="15" customWidth="1"/>
    <col min="16" max="16" width="15.88671875" style="15" customWidth="1"/>
    <col min="17" max="17" width="15" style="15" bestFit="1" customWidth="1"/>
    <col min="18" max="18" width="14.44140625" style="15" customWidth="1"/>
    <col min="19" max="19" width="9.109375" style="15"/>
    <col min="20" max="20" width="26.109375" style="15" bestFit="1" customWidth="1"/>
    <col min="21" max="16384" width="9.109375" style="15"/>
  </cols>
  <sheetData>
    <row r="1" spans="4:21" ht="18.600000000000001" thickBot="1" x14ac:dyDescent="0.4">
      <c r="D1" s="87" t="s">
        <v>0</v>
      </c>
      <c r="E1" s="16" t="s">
        <v>86</v>
      </c>
    </row>
    <row r="2" spans="4:21" ht="15" thickBot="1" x14ac:dyDescent="0.35">
      <c r="I2" s="175" t="s">
        <v>1</v>
      </c>
      <c r="J2" s="176"/>
      <c r="K2" s="177"/>
      <c r="L2" s="88"/>
      <c r="M2" s="88"/>
      <c r="N2" s="89"/>
      <c r="O2" s="90"/>
      <c r="P2" s="91" t="s">
        <v>2</v>
      </c>
      <c r="Q2" s="92"/>
      <c r="R2" s="93"/>
    </row>
    <row r="3" spans="4:21" ht="31.8" thickBot="1" x14ac:dyDescent="0.35">
      <c r="H3" s="1" t="s">
        <v>3</v>
      </c>
      <c r="I3" s="19" t="s">
        <v>4</v>
      </c>
      <c r="J3" s="19" t="s">
        <v>5</v>
      </c>
      <c r="K3" s="20" t="s">
        <v>6</v>
      </c>
      <c r="L3" s="51"/>
      <c r="M3" s="51"/>
      <c r="N3" s="51"/>
      <c r="O3" s="51"/>
      <c r="P3" s="1" t="s">
        <v>7</v>
      </c>
      <c r="Q3" s="2" t="s">
        <v>8</v>
      </c>
      <c r="R3" s="3" t="s">
        <v>9</v>
      </c>
    </row>
    <row r="4" spans="4:21" ht="21" customHeight="1" x14ac:dyDescent="0.3">
      <c r="D4" s="21" t="s">
        <v>10</v>
      </c>
      <c r="H4" s="22"/>
      <c r="I4" s="23"/>
      <c r="J4" s="23"/>
      <c r="K4" s="24"/>
      <c r="L4" s="23"/>
      <c r="M4" s="23"/>
      <c r="N4" s="23"/>
      <c r="O4" s="23"/>
      <c r="P4" s="94"/>
      <c r="Q4" s="95"/>
      <c r="R4" s="4"/>
    </row>
    <row r="5" spans="4:21" ht="28.5" customHeight="1" x14ac:dyDescent="0.3">
      <c r="E5" s="25" t="s">
        <v>11</v>
      </c>
      <c r="H5" s="26">
        <v>11876.39875388869</v>
      </c>
      <c r="I5" s="27">
        <v>6058.6</v>
      </c>
      <c r="J5" s="27">
        <v>4512.998753888689</v>
      </c>
      <c r="K5" s="28">
        <v>1304.8000000000002</v>
      </c>
      <c r="L5" s="27"/>
      <c r="M5" s="27"/>
      <c r="N5" s="27"/>
      <c r="O5" s="27"/>
      <c r="P5" s="26">
        <v>664.59999999999991</v>
      </c>
      <c r="Q5" s="27">
        <v>548.38249999999994</v>
      </c>
      <c r="R5" s="5">
        <v>116.21749999999997</v>
      </c>
    </row>
    <row r="6" spans="4:21" ht="23.25" customHeight="1" x14ac:dyDescent="0.3">
      <c r="E6" s="25" t="s">
        <v>12</v>
      </c>
      <c r="H6" s="26">
        <v>494.4</v>
      </c>
      <c r="I6" s="27">
        <v>147.19999999999999</v>
      </c>
      <c r="J6" s="27">
        <v>343.3</v>
      </c>
      <c r="K6" s="28">
        <v>3.9</v>
      </c>
      <c r="L6" s="27"/>
      <c r="M6" s="27"/>
      <c r="N6" s="27"/>
      <c r="O6" s="27"/>
      <c r="P6" s="26"/>
      <c r="Q6" s="23"/>
      <c r="R6" s="6"/>
    </row>
    <row r="7" spans="4:21" x14ac:dyDescent="0.3">
      <c r="D7" s="21">
        <v>1</v>
      </c>
      <c r="E7" s="31" t="s">
        <v>13</v>
      </c>
      <c r="F7" s="32"/>
      <c r="G7" s="32"/>
      <c r="H7" s="26">
        <v>12370.79875388869</v>
      </c>
      <c r="I7" s="33">
        <v>6205.8</v>
      </c>
      <c r="J7" s="33">
        <v>4856.2987538886891</v>
      </c>
      <c r="K7" s="34">
        <v>1308.7000000000003</v>
      </c>
      <c r="L7" s="33"/>
      <c r="M7" s="33"/>
      <c r="N7" s="33"/>
      <c r="O7" s="33"/>
      <c r="P7" s="26">
        <v>664.59999999999991</v>
      </c>
      <c r="Q7" s="27">
        <v>548.38249999999994</v>
      </c>
      <c r="R7" s="5">
        <v>116.21749999999997</v>
      </c>
    </row>
    <row r="8" spans="4:21" x14ac:dyDescent="0.3">
      <c r="E8" s="35"/>
      <c r="H8" s="26"/>
      <c r="I8" s="23"/>
      <c r="J8" s="23"/>
      <c r="K8" s="24"/>
      <c r="L8" s="23"/>
      <c r="M8" s="23"/>
      <c r="N8" s="23"/>
      <c r="O8" s="27"/>
      <c r="P8" s="65"/>
      <c r="Q8" s="66"/>
      <c r="R8" s="6"/>
    </row>
    <row r="9" spans="4:21" ht="13.5" customHeight="1" x14ac:dyDescent="0.3">
      <c r="D9" s="21">
        <v>2</v>
      </c>
      <c r="E9" s="35" t="s">
        <v>84</v>
      </c>
      <c r="H9" s="26">
        <v>11745.599999999999</v>
      </c>
      <c r="I9" s="27">
        <v>5970.5999999999995</v>
      </c>
      <c r="J9" s="27">
        <v>4705.2</v>
      </c>
      <c r="K9" s="28">
        <v>1069.8</v>
      </c>
      <c r="L9" s="27"/>
      <c r="M9" s="27"/>
      <c r="N9" s="27"/>
      <c r="O9" s="33"/>
      <c r="P9" s="26">
        <v>645.70000000000005</v>
      </c>
      <c r="Q9" s="27">
        <v>645.70000000000005</v>
      </c>
      <c r="R9" s="6">
        <v>0</v>
      </c>
    </row>
    <row r="10" spans="4:21" x14ac:dyDescent="0.3">
      <c r="E10" s="35"/>
      <c r="H10" s="22"/>
      <c r="I10" s="23"/>
      <c r="J10" s="23"/>
      <c r="K10" s="24"/>
      <c r="L10" s="23"/>
      <c r="M10" s="23"/>
      <c r="N10" s="23"/>
      <c r="O10" s="23"/>
      <c r="P10" s="65"/>
      <c r="Q10" s="66"/>
      <c r="R10" s="6"/>
    </row>
    <row r="11" spans="4:21" x14ac:dyDescent="0.3">
      <c r="D11" s="36" t="s">
        <v>14</v>
      </c>
      <c r="E11" s="37" t="s">
        <v>15</v>
      </c>
      <c r="F11" s="38"/>
      <c r="G11" s="38"/>
      <c r="H11" s="39">
        <v>625.19875388869036</v>
      </c>
      <c r="I11" s="40">
        <v>235.20000000000073</v>
      </c>
      <c r="J11" s="40">
        <v>151.09875388868932</v>
      </c>
      <c r="K11" s="41">
        <v>238.90000000000032</v>
      </c>
      <c r="L11" s="40"/>
      <c r="M11" s="40"/>
      <c r="N11" s="40"/>
      <c r="O11" s="40"/>
      <c r="P11" s="39">
        <v>18.899999999999864</v>
      </c>
      <c r="Q11" s="40">
        <v>-97.317500000000109</v>
      </c>
      <c r="R11" s="96">
        <v>116.21749999999997</v>
      </c>
    </row>
    <row r="12" spans="4:21" x14ac:dyDescent="0.3">
      <c r="D12" s="36"/>
      <c r="E12" s="35"/>
      <c r="H12" s="22"/>
      <c r="I12" s="23"/>
      <c r="J12" s="23"/>
      <c r="K12" s="24"/>
      <c r="L12" s="23"/>
      <c r="M12" s="23"/>
      <c r="N12" s="23"/>
      <c r="O12" s="23"/>
      <c r="P12" s="65"/>
      <c r="Q12" s="66"/>
      <c r="R12" s="6"/>
    </row>
    <row r="13" spans="4:21" x14ac:dyDescent="0.3">
      <c r="D13" s="36" t="s">
        <v>16</v>
      </c>
      <c r="E13" s="35" t="s">
        <v>17</v>
      </c>
      <c r="H13" s="42">
        <v>352.36799999999994</v>
      </c>
      <c r="I13" s="43">
        <v>179.11799999999997</v>
      </c>
      <c r="J13" s="43">
        <v>141.15599999999998</v>
      </c>
      <c r="K13" s="44">
        <v>32.093999999999994</v>
      </c>
      <c r="L13" s="43"/>
      <c r="M13" s="43"/>
      <c r="N13" s="43"/>
      <c r="O13" s="43"/>
      <c r="P13" s="42"/>
      <c r="Q13" s="43"/>
      <c r="R13" s="6"/>
    </row>
    <row r="14" spans="4:21" ht="20.25" customHeight="1" thickBot="1" x14ac:dyDescent="0.35">
      <c r="D14" s="36"/>
      <c r="E14" s="35"/>
      <c r="H14" s="22"/>
      <c r="I14" s="23"/>
      <c r="J14" s="23"/>
      <c r="K14" s="24"/>
      <c r="L14" s="23"/>
      <c r="M14" s="23"/>
      <c r="N14" s="23"/>
      <c r="O14" s="23"/>
      <c r="P14" s="97"/>
      <c r="Q14" s="85"/>
      <c r="R14" s="7"/>
    </row>
    <row r="15" spans="4:21" x14ac:dyDescent="0.3">
      <c r="D15" s="36" t="s">
        <v>18</v>
      </c>
      <c r="E15" s="45" t="s">
        <v>19</v>
      </c>
      <c r="F15" s="46"/>
      <c r="G15" s="46"/>
      <c r="H15" s="47">
        <v>272.83075388869042</v>
      </c>
      <c r="I15" s="48">
        <v>56.082000000000761</v>
      </c>
      <c r="J15" s="48">
        <v>9.9427538886893387</v>
      </c>
      <c r="K15" s="49">
        <v>206.80600000000032</v>
      </c>
      <c r="L15" s="53"/>
      <c r="M15" s="53"/>
      <c r="N15" s="40"/>
      <c r="O15" s="40"/>
      <c r="P15" s="98">
        <v>18.899999999999864</v>
      </c>
      <c r="Q15" s="99">
        <v>-97.317500000000109</v>
      </c>
      <c r="R15" s="100">
        <v>116.21749999999997</v>
      </c>
    </row>
    <row r="16" spans="4:21" x14ac:dyDescent="0.3">
      <c r="D16" s="36" t="s">
        <v>20</v>
      </c>
      <c r="E16" s="50" t="s">
        <v>21</v>
      </c>
      <c r="F16" s="51"/>
      <c r="G16" s="51"/>
      <c r="H16" s="52"/>
      <c r="I16" s="53">
        <v>-23.278119997584419</v>
      </c>
      <c r="J16" s="53"/>
      <c r="K16" s="54"/>
      <c r="L16" s="53"/>
      <c r="M16" s="53"/>
      <c r="N16" s="40"/>
      <c r="O16" s="40"/>
      <c r="P16" s="101"/>
      <c r="Q16" s="102">
        <v>23.278119997584419</v>
      </c>
      <c r="R16" s="103">
        <v>0</v>
      </c>
      <c r="T16" s="14" t="s">
        <v>22</v>
      </c>
      <c r="U16" s="14">
        <v>0.41507292888242397</v>
      </c>
    </row>
    <row r="17" spans="4:18" x14ac:dyDescent="0.3">
      <c r="D17" s="36" t="s">
        <v>23</v>
      </c>
      <c r="E17" s="50" t="s">
        <v>24</v>
      </c>
      <c r="F17" s="51"/>
      <c r="G17" s="51"/>
      <c r="H17" s="52">
        <v>249.55263389110601</v>
      </c>
      <c r="I17" s="53">
        <v>32.803880002416342</v>
      </c>
      <c r="J17" s="53">
        <v>9.9427538886893387</v>
      </c>
      <c r="K17" s="54">
        <v>206.80600000000032</v>
      </c>
      <c r="L17" s="53"/>
      <c r="M17" s="53"/>
      <c r="N17" s="40"/>
      <c r="O17" s="40"/>
      <c r="P17" s="101">
        <v>42.178119997584275</v>
      </c>
      <c r="Q17" s="102">
        <v>-74.039380002415697</v>
      </c>
      <c r="R17" s="103">
        <v>116.21749999999997</v>
      </c>
    </row>
    <row r="18" spans="4:18" ht="30" customHeight="1" thickBot="1" x14ac:dyDescent="0.35">
      <c r="D18" s="36"/>
      <c r="E18" s="60"/>
      <c r="F18" s="61"/>
      <c r="G18" s="61"/>
      <c r="H18" s="62">
        <v>1</v>
      </c>
      <c r="I18" s="63">
        <v>0.13145074644545943</v>
      </c>
      <c r="J18" s="104">
        <v>3.984231195503201E-2</v>
      </c>
      <c r="K18" s="64">
        <v>0.82870694159950897</v>
      </c>
      <c r="L18" s="105"/>
      <c r="M18" s="105"/>
      <c r="N18" s="105"/>
      <c r="O18" s="106" t="s">
        <v>25</v>
      </c>
      <c r="P18" s="107">
        <v>-41.521880002415728</v>
      </c>
      <c r="Q18" s="108">
        <v>-74.039380002415697</v>
      </c>
      <c r="R18" s="109">
        <v>32.51749999999997</v>
      </c>
    </row>
    <row r="19" spans="4:18" x14ac:dyDescent="0.3">
      <c r="H19" s="65"/>
      <c r="I19" s="66"/>
      <c r="J19" s="66"/>
      <c r="K19" s="67"/>
      <c r="L19" s="66"/>
      <c r="P19" s="94"/>
      <c r="Q19" s="95"/>
      <c r="R19" s="110"/>
    </row>
    <row r="20" spans="4:18" hidden="1" x14ac:dyDescent="0.3">
      <c r="H20" s="65"/>
      <c r="I20" s="66"/>
      <c r="J20" s="66"/>
      <c r="K20" s="67"/>
      <c r="L20" s="66"/>
      <c r="P20" s="65"/>
      <c r="Q20" s="66"/>
      <c r="R20" s="67"/>
    </row>
    <row r="21" spans="4:18" hidden="1" x14ac:dyDescent="0.3">
      <c r="H21" s="65"/>
      <c r="I21" s="66"/>
      <c r="J21" s="66"/>
      <c r="K21" s="67"/>
      <c r="L21" s="66"/>
      <c r="P21" s="65"/>
      <c r="Q21" s="66"/>
      <c r="R21" s="67"/>
    </row>
    <row r="22" spans="4:18" ht="24.75" hidden="1" customHeight="1" x14ac:dyDescent="0.3">
      <c r="H22" s="65"/>
      <c r="I22" s="66"/>
      <c r="J22" s="66"/>
      <c r="K22" s="67"/>
      <c r="L22" s="66"/>
      <c r="P22" s="65"/>
      <c r="Q22" s="66"/>
      <c r="R22" s="67"/>
    </row>
    <row r="23" spans="4:18" ht="24.75" hidden="1" customHeight="1" x14ac:dyDescent="0.3">
      <c r="H23" s="65"/>
      <c r="I23" s="66"/>
      <c r="J23" s="66"/>
      <c r="K23" s="67"/>
      <c r="L23" s="66"/>
      <c r="P23" s="65"/>
      <c r="Q23" s="66"/>
      <c r="R23" s="67"/>
    </row>
    <row r="24" spans="4:18" ht="24" hidden="1" customHeight="1" x14ac:dyDescent="0.3">
      <c r="H24" s="65"/>
      <c r="I24" s="66"/>
      <c r="J24" s="66"/>
      <c r="K24" s="67"/>
      <c r="L24" s="66"/>
      <c r="P24" s="65"/>
      <c r="Q24" s="66"/>
      <c r="R24" s="67"/>
    </row>
    <row r="25" spans="4:18" ht="18.75" customHeight="1" x14ac:dyDescent="0.3">
      <c r="D25" s="25" t="s">
        <v>26</v>
      </c>
      <c r="E25" s="37" t="s">
        <v>27</v>
      </c>
      <c r="H25" s="22">
        <v>414.20000000000005</v>
      </c>
      <c r="I25" s="68">
        <v>54.446899177709298</v>
      </c>
      <c r="J25" s="68">
        <v>16.502685611774261</v>
      </c>
      <c r="K25" s="69">
        <v>343.25041521051645</v>
      </c>
      <c r="L25" s="68"/>
      <c r="M25" s="111"/>
      <c r="P25" s="65"/>
      <c r="Q25" s="66"/>
      <c r="R25" s="67"/>
    </row>
    <row r="26" spans="4:18" ht="18.75" customHeight="1" x14ac:dyDescent="0.3">
      <c r="D26" s="25" t="s">
        <v>28</v>
      </c>
      <c r="E26" s="37" t="s">
        <v>29</v>
      </c>
      <c r="H26" s="22"/>
      <c r="I26" s="23"/>
      <c r="J26" s="23"/>
      <c r="K26" s="24"/>
      <c r="L26" s="23"/>
      <c r="P26" s="22">
        <v>83.7</v>
      </c>
      <c r="Q26" s="112">
        <v>0</v>
      </c>
      <c r="R26" s="67">
        <v>83.7</v>
      </c>
    </row>
    <row r="27" spans="4:18" ht="18.75" customHeight="1" x14ac:dyDescent="0.3">
      <c r="D27" s="25" t="s">
        <v>30</v>
      </c>
      <c r="E27" s="37" t="s">
        <v>31</v>
      </c>
      <c r="H27" s="22">
        <v>11</v>
      </c>
      <c r="I27" s="68">
        <v>1.4459582109000537</v>
      </c>
      <c r="J27" s="68">
        <v>0.43826543150535213</v>
      </c>
      <c r="K27" s="69">
        <v>9.1157763575945943</v>
      </c>
      <c r="L27" s="68"/>
      <c r="M27" s="111"/>
      <c r="P27" s="65"/>
      <c r="Q27" s="66"/>
      <c r="R27" s="67"/>
    </row>
    <row r="28" spans="4:18" ht="18.75" customHeight="1" x14ac:dyDescent="0.3">
      <c r="D28" s="25" t="s">
        <v>32</v>
      </c>
      <c r="E28" s="37" t="s">
        <v>33</v>
      </c>
      <c r="H28" s="22">
        <v>19.8</v>
      </c>
      <c r="I28" s="68">
        <v>2.6027247796200967</v>
      </c>
      <c r="J28" s="68">
        <v>0.78887777670963388</v>
      </c>
      <c r="K28" s="69">
        <v>16.408397443670271</v>
      </c>
      <c r="L28" s="68"/>
      <c r="M28" s="111"/>
      <c r="P28" s="65"/>
      <c r="Q28" s="66"/>
      <c r="R28" s="67"/>
    </row>
    <row r="29" spans="4:18" ht="19.5" customHeight="1" x14ac:dyDescent="0.3">
      <c r="D29" s="25" t="s">
        <v>34</v>
      </c>
      <c r="E29" s="37" t="s">
        <v>35</v>
      </c>
      <c r="H29" s="83">
        <v>41.521880002415728</v>
      </c>
      <c r="I29" s="68">
        <v>5.4580821201363419</v>
      </c>
      <c r="J29" s="68">
        <v>1.6543276960156528</v>
      </c>
      <c r="K29" s="69">
        <v>34.409470186263732</v>
      </c>
      <c r="L29" s="68"/>
      <c r="M29" s="111"/>
      <c r="P29" s="65"/>
      <c r="Q29" s="66"/>
      <c r="R29" s="67"/>
    </row>
    <row r="30" spans="4:18" ht="23.25" customHeight="1" x14ac:dyDescent="0.3">
      <c r="D30" s="25" t="s">
        <v>36</v>
      </c>
      <c r="E30" s="37" t="s">
        <v>37</v>
      </c>
      <c r="H30" s="22"/>
      <c r="I30" s="23"/>
      <c r="J30" s="23"/>
      <c r="K30" s="24"/>
      <c r="L30" s="23"/>
      <c r="P30" s="101">
        <v>-41.521880002415728</v>
      </c>
      <c r="Q30" s="113">
        <v>-41.521880002415728</v>
      </c>
      <c r="R30" s="114">
        <v>0</v>
      </c>
    </row>
    <row r="31" spans="4:18" ht="19.5" customHeight="1" x14ac:dyDescent="0.3">
      <c r="D31" s="25" t="s">
        <v>38</v>
      </c>
      <c r="E31" s="37" t="s">
        <v>39</v>
      </c>
      <c r="H31" s="22"/>
      <c r="I31" s="68"/>
      <c r="J31" s="68"/>
      <c r="K31" s="69"/>
      <c r="L31" s="68"/>
      <c r="M31" s="111"/>
      <c r="P31" s="101">
        <v>19.332500000000095</v>
      </c>
      <c r="Q31" s="112">
        <v>0</v>
      </c>
      <c r="R31" s="115">
        <v>19.332500000000095</v>
      </c>
    </row>
    <row r="32" spans="4:18" ht="19.5" customHeight="1" x14ac:dyDescent="0.3">
      <c r="D32" s="25" t="s">
        <v>40</v>
      </c>
      <c r="E32" s="37" t="s">
        <v>41</v>
      </c>
      <c r="H32" s="22"/>
      <c r="I32" s="68"/>
      <c r="J32" s="68"/>
      <c r="K32" s="69"/>
      <c r="L32" s="68"/>
      <c r="M32" s="111"/>
      <c r="P32" s="101">
        <v>13.184999999999874</v>
      </c>
      <c r="Q32" s="112">
        <v>0</v>
      </c>
      <c r="R32" s="115">
        <v>13.184999999999874</v>
      </c>
    </row>
    <row r="33" spans="1:18" ht="19.5" customHeight="1" x14ac:dyDescent="0.3">
      <c r="D33" s="25" t="s">
        <v>42</v>
      </c>
      <c r="E33" s="37" t="s">
        <v>43</v>
      </c>
      <c r="H33" s="22"/>
      <c r="I33" s="68"/>
      <c r="J33" s="68"/>
      <c r="K33" s="69"/>
      <c r="L33" s="68"/>
      <c r="M33" s="111"/>
      <c r="P33" s="101">
        <v>-19.332500000000095</v>
      </c>
      <c r="Q33" s="116">
        <v>-19.332500000000095</v>
      </c>
      <c r="R33" s="115">
        <v>0</v>
      </c>
    </row>
    <row r="34" spans="1:18" ht="19.5" customHeight="1" x14ac:dyDescent="0.3">
      <c r="D34" s="25" t="s">
        <v>44</v>
      </c>
      <c r="E34" s="37" t="s">
        <v>45</v>
      </c>
      <c r="H34" s="22"/>
      <c r="I34" s="68"/>
      <c r="J34" s="68"/>
      <c r="K34" s="69"/>
      <c r="L34" s="68"/>
      <c r="M34" s="111"/>
      <c r="P34" s="101">
        <v>-13.184999999999874</v>
      </c>
      <c r="Q34" s="116">
        <v>-13.184999999999874</v>
      </c>
      <c r="R34" s="115">
        <v>0</v>
      </c>
    </row>
    <row r="35" spans="1:18" ht="20.25" customHeight="1" x14ac:dyDescent="0.3">
      <c r="D35" s="25" t="s">
        <v>46</v>
      </c>
      <c r="E35" s="37" t="s">
        <v>47</v>
      </c>
      <c r="H35" s="83">
        <v>486.5218800024158</v>
      </c>
      <c r="I35" s="68">
        <v>63.953664288365793</v>
      </c>
      <c r="J35" s="68">
        <v>19.3841565160049</v>
      </c>
      <c r="K35" s="69">
        <v>403.18405919804508</v>
      </c>
      <c r="L35" s="68"/>
      <c r="M35" s="111"/>
      <c r="P35" s="101"/>
      <c r="Q35" s="113"/>
      <c r="R35" s="117"/>
    </row>
    <row r="36" spans="1:18" ht="4.5" hidden="1" customHeight="1" x14ac:dyDescent="0.3">
      <c r="H36" s="65"/>
      <c r="I36" s="66"/>
      <c r="J36" s="66"/>
      <c r="K36" s="67"/>
      <c r="L36" s="66"/>
      <c r="P36" s="65"/>
      <c r="Q36" s="66"/>
      <c r="R36" s="67"/>
    </row>
    <row r="37" spans="1:18" ht="4.5" customHeight="1" x14ac:dyDescent="0.3">
      <c r="H37" s="65"/>
      <c r="I37" s="66"/>
      <c r="J37" s="66"/>
      <c r="K37" s="67"/>
      <c r="L37" s="66"/>
      <c r="P37" s="65"/>
      <c r="Q37" s="66"/>
      <c r="R37" s="67"/>
    </row>
    <row r="38" spans="1:18" ht="4.5" customHeight="1" x14ac:dyDescent="0.3">
      <c r="H38" s="65"/>
      <c r="I38" s="66"/>
      <c r="J38" s="66"/>
      <c r="K38" s="67"/>
      <c r="L38" s="66"/>
      <c r="P38" s="65"/>
      <c r="Q38" s="66"/>
      <c r="R38" s="67"/>
    </row>
    <row r="39" spans="1:18" ht="18" customHeight="1" x14ac:dyDescent="0.3">
      <c r="H39" s="65"/>
      <c r="I39" s="66"/>
      <c r="J39" s="66"/>
      <c r="K39" s="67"/>
      <c r="L39" s="66"/>
      <c r="P39" s="65"/>
      <c r="Q39" s="66"/>
      <c r="R39" s="67"/>
    </row>
    <row r="40" spans="1:18" ht="18" customHeight="1" x14ac:dyDescent="0.3">
      <c r="A40" s="118"/>
      <c r="B40" s="118"/>
      <c r="C40" s="15">
        <v>214</v>
      </c>
      <c r="D40" s="25" t="s">
        <v>48</v>
      </c>
      <c r="E40" s="37" t="s">
        <v>27</v>
      </c>
      <c r="F40" s="15" t="s">
        <v>49</v>
      </c>
      <c r="G40" s="119">
        <v>21.35</v>
      </c>
      <c r="H40" s="77">
        <v>3236600.2200000007</v>
      </c>
      <c r="I40" s="78">
        <v>425453.51486453827</v>
      </c>
      <c r="J40" s="78">
        <v>128953.63563896526</v>
      </c>
      <c r="K40" s="79">
        <v>2682193.069496497</v>
      </c>
      <c r="L40" s="78"/>
      <c r="M40" s="120"/>
      <c r="P40" s="65"/>
      <c r="Q40" s="66"/>
      <c r="R40" s="67"/>
    </row>
    <row r="41" spans="1:18" ht="18" customHeight="1" x14ac:dyDescent="0.3">
      <c r="A41" s="118"/>
      <c r="B41" s="118"/>
      <c r="C41" s="15">
        <v>152</v>
      </c>
      <c r="D41" s="25" t="s">
        <v>50</v>
      </c>
      <c r="E41" s="37" t="s">
        <v>29</v>
      </c>
      <c r="H41" s="65"/>
      <c r="I41" s="66"/>
      <c r="J41" s="66"/>
      <c r="K41" s="67"/>
      <c r="L41" s="66"/>
      <c r="N41" s="15" t="s">
        <v>49</v>
      </c>
      <c r="O41" s="119">
        <v>100</v>
      </c>
      <c r="P41" s="121">
        <v>3063420</v>
      </c>
      <c r="Q41" s="122">
        <v>1272240</v>
      </c>
      <c r="R41" s="123">
        <v>1791180</v>
      </c>
    </row>
    <row r="42" spans="1:18" ht="18" customHeight="1" x14ac:dyDescent="0.3">
      <c r="C42" s="15">
        <v>366</v>
      </c>
      <c r="D42" s="25" t="s">
        <v>51</v>
      </c>
      <c r="E42" s="37" t="s">
        <v>31</v>
      </c>
      <c r="F42" s="15" t="s">
        <v>49</v>
      </c>
      <c r="G42" s="119">
        <v>28.35</v>
      </c>
      <c r="H42" s="77">
        <v>114137.1</v>
      </c>
      <c r="I42" s="78">
        <v>15003.406992120046</v>
      </c>
      <c r="J42" s="78">
        <v>4547.4859438426847</v>
      </c>
      <c r="K42" s="79">
        <v>94586.207064037269</v>
      </c>
      <c r="L42" s="78"/>
      <c r="P42" s="121"/>
      <c r="Q42" s="122"/>
      <c r="R42" s="123"/>
    </row>
    <row r="43" spans="1:18" ht="18" customHeight="1" x14ac:dyDescent="0.3">
      <c r="D43" s="25" t="s">
        <v>52</v>
      </c>
      <c r="E43" s="37" t="s">
        <v>33</v>
      </c>
      <c r="F43" s="15" t="s">
        <v>53</v>
      </c>
      <c r="G43" s="124">
        <v>100</v>
      </c>
      <c r="H43" s="77">
        <v>724680.00000000012</v>
      </c>
      <c r="I43" s="78">
        <v>95259.726934095554</v>
      </c>
      <c r="J43" s="78">
        <v>28872.9266275726</v>
      </c>
      <c r="K43" s="79">
        <v>600547.346438332</v>
      </c>
      <c r="L43" s="78"/>
      <c r="P43" s="121"/>
      <c r="Q43" s="122"/>
      <c r="R43" s="123"/>
    </row>
    <row r="44" spans="1:18" ht="18" customHeight="1" x14ac:dyDescent="0.3">
      <c r="D44" s="25" t="s">
        <v>54</v>
      </c>
      <c r="E44" s="37" t="s">
        <v>35</v>
      </c>
      <c r="F44" s="15" t="s">
        <v>53</v>
      </c>
      <c r="G44" s="119">
        <v>28.35</v>
      </c>
      <c r="H44" s="77">
        <v>430835.17909306585</v>
      </c>
      <c r="I44" s="78">
        <v>56633.6058867467</v>
      </c>
      <c r="J44" s="78">
        <v>17165.469606628016</v>
      </c>
      <c r="K44" s="79">
        <v>357036.10359969112</v>
      </c>
      <c r="L44" s="78"/>
      <c r="P44" s="121"/>
      <c r="Q44" s="122"/>
      <c r="R44" s="123"/>
    </row>
    <row r="45" spans="1:18" ht="18" customHeight="1" x14ac:dyDescent="0.3">
      <c r="D45" s="25" t="s">
        <v>55</v>
      </c>
      <c r="E45" s="37" t="s">
        <v>37</v>
      </c>
      <c r="H45" s="65"/>
      <c r="I45" s="66"/>
      <c r="J45" s="66"/>
      <c r="K45" s="67"/>
      <c r="L45" s="66"/>
      <c r="N45" s="15" t="s">
        <v>53</v>
      </c>
      <c r="O45" s="124">
        <v>28.35</v>
      </c>
      <c r="P45" s="121">
        <v>-430835.1790930659</v>
      </c>
      <c r="Q45" s="122">
        <v>-430835.1790930659</v>
      </c>
      <c r="R45" s="123">
        <v>0</v>
      </c>
    </row>
    <row r="46" spans="1:18" ht="18" customHeight="1" x14ac:dyDescent="0.3">
      <c r="D46" s="25" t="s">
        <v>56</v>
      </c>
      <c r="E46" s="37" t="s">
        <v>39</v>
      </c>
      <c r="H46" s="65"/>
      <c r="I46" s="66"/>
      <c r="J46" s="66"/>
      <c r="K46" s="67"/>
      <c r="L46" s="66"/>
      <c r="N46" s="15" t="s">
        <v>53</v>
      </c>
      <c r="O46" s="124">
        <v>100</v>
      </c>
      <c r="P46" s="121">
        <v>413715.50000000204</v>
      </c>
      <c r="Q46" s="122">
        <v>0</v>
      </c>
      <c r="R46" s="123">
        <v>413715.50000000204</v>
      </c>
    </row>
    <row r="47" spans="1:18" ht="18" customHeight="1" x14ac:dyDescent="0.3">
      <c r="D47" s="25" t="s">
        <v>57</v>
      </c>
      <c r="E47" s="37" t="s">
        <v>41</v>
      </c>
      <c r="H47" s="65"/>
      <c r="I47" s="66"/>
      <c r="J47" s="66"/>
      <c r="K47" s="67"/>
      <c r="L47" s="66"/>
      <c r="N47" s="15" t="s">
        <v>53</v>
      </c>
      <c r="O47" s="124">
        <v>28.35</v>
      </c>
      <c r="P47" s="121">
        <v>79992.076499999239</v>
      </c>
      <c r="Q47" s="122">
        <v>0</v>
      </c>
      <c r="R47" s="123">
        <v>79992.076499999239</v>
      </c>
    </row>
    <row r="48" spans="1:18" ht="18" customHeight="1" x14ac:dyDescent="0.3">
      <c r="D48" s="25" t="s">
        <v>58</v>
      </c>
      <c r="E48" s="37" t="s">
        <v>43</v>
      </c>
      <c r="H48" s="65"/>
      <c r="I48" s="66"/>
      <c r="J48" s="66"/>
      <c r="K48" s="67"/>
      <c r="L48" s="66"/>
      <c r="N48" s="15" t="s">
        <v>53</v>
      </c>
      <c r="O48" s="124">
        <v>100</v>
      </c>
      <c r="P48" s="121">
        <v>-413715.50000000204</v>
      </c>
      <c r="Q48" s="122">
        <v>-413715.50000000204</v>
      </c>
      <c r="R48" s="123">
        <v>0</v>
      </c>
    </row>
    <row r="49" spans="4:18" ht="18" customHeight="1" x14ac:dyDescent="0.3">
      <c r="D49" s="25" t="s">
        <v>59</v>
      </c>
      <c r="E49" s="37" t="s">
        <v>45</v>
      </c>
      <c r="H49" s="65"/>
      <c r="I49" s="66"/>
      <c r="J49" s="66"/>
      <c r="K49" s="67"/>
      <c r="L49" s="66"/>
      <c r="N49" s="15" t="s">
        <v>53</v>
      </c>
      <c r="O49" s="124">
        <v>28.35</v>
      </c>
      <c r="P49" s="121">
        <v>-79992.076499999239</v>
      </c>
      <c r="Q49" s="122">
        <v>-79992.076499999239</v>
      </c>
      <c r="R49" s="123">
        <v>0</v>
      </c>
    </row>
    <row r="50" spans="4:18" ht="18" customHeight="1" x14ac:dyDescent="0.3">
      <c r="D50" s="25" t="s">
        <v>60</v>
      </c>
      <c r="E50" s="37" t="s">
        <v>61</v>
      </c>
      <c r="H50" s="121">
        <v>4506252.4990930669</v>
      </c>
      <c r="I50" s="122">
        <v>592350.25467750058</v>
      </c>
      <c r="J50" s="122">
        <v>179539.51781700854</v>
      </c>
      <c r="K50" s="123">
        <v>3734362.7265985576</v>
      </c>
      <c r="L50" s="122"/>
      <c r="N50" s="15" t="s">
        <v>62</v>
      </c>
      <c r="P50" s="121">
        <v>2632584.8209069339</v>
      </c>
      <c r="Q50" s="122">
        <v>347697.24440693285</v>
      </c>
      <c r="R50" s="123">
        <v>2284887.5765000009</v>
      </c>
    </row>
    <row r="51" spans="4:18" x14ac:dyDescent="0.3">
      <c r="H51" s="65"/>
      <c r="I51" s="66"/>
      <c r="J51" s="66"/>
      <c r="K51" s="67"/>
      <c r="L51" s="66"/>
      <c r="P51" s="65"/>
      <c r="Q51" s="66"/>
      <c r="R51" s="67"/>
    </row>
    <row r="52" spans="4:18" hidden="1" x14ac:dyDescent="0.3">
      <c r="H52" s="65"/>
      <c r="I52" s="66"/>
      <c r="J52" s="66"/>
      <c r="K52" s="67"/>
      <c r="L52" s="66"/>
      <c r="P52" s="65"/>
      <c r="Q52" s="66"/>
      <c r="R52" s="67"/>
    </row>
    <row r="53" spans="4:18" x14ac:dyDescent="0.3">
      <c r="E53" s="37" t="s">
        <v>63</v>
      </c>
      <c r="H53" s="83">
        <v>486.5218800024158</v>
      </c>
      <c r="I53" s="68">
        <v>63.953664288365793</v>
      </c>
      <c r="J53" s="68">
        <v>19.3841565160049</v>
      </c>
      <c r="K53" s="69">
        <v>403.18405919804508</v>
      </c>
      <c r="L53" s="125"/>
      <c r="P53" s="65"/>
      <c r="Q53" s="66"/>
      <c r="R53" s="67"/>
    </row>
    <row r="54" spans="4:18" x14ac:dyDescent="0.3">
      <c r="H54" s="65"/>
      <c r="I54" s="66"/>
      <c r="J54" s="66"/>
      <c r="K54" s="67"/>
      <c r="L54" s="66"/>
      <c r="P54" s="65"/>
      <c r="Q54" s="66"/>
      <c r="R54" s="67"/>
    </row>
    <row r="55" spans="4:18" ht="15" thickBot="1" x14ac:dyDescent="0.35">
      <c r="E55" s="35" t="s">
        <v>64</v>
      </c>
      <c r="H55" s="84">
        <v>115.39875388869015</v>
      </c>
      <c r="I55" s="85"/>
      <c r="J55" s="85"/>
      <c r="K55" s="86"/>
      <c r="L55" s="66"/>
      <c r="P55" s="97"/>
      <c r="Q55" s="85"/>
      <c r="R55" s="86"/>
    </row>
    <row r="59" spans="4:18" x14ac:dyDescent="0.3">
      <c r="P59" s="126"/>
    </row>
    <row r="61" spans="4:18" x14ac:dyDescent="0.3">
      <c r="P61" s="126"/>
    </row>
  </sheetData>
  <mergeCells count="1">
    <mergeCell ref="I2:K2"/>
  </mergeCells>
  <pageMargins left="0.7" right="0.7" top="0.75" bottom="0.75" header="0.3" footer="0.3"/>
  <pageSetup orientation="landscape" r:id="rId1"/>
  <headerFooter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 fitToPage="1"/>
  </sheetPr>
  <dimension ref="A1:L37"/>
  <sheetViews>
    <sheetView zoomScale="90" zoomScaleNormal="90" workbookViewId="0">
      <pane xSplit="2" ySplit="2" topLeftCell="C3" activePane="bottomRight" state="frozen"/>
      <selection activeCell="N29" sqref="N29"/>
      <selection pane="topRight" activeCell="N29" sqref="N29"/>
      <selection pane="bottomLeft" activeCell="N29" sqref="N29"/>
      <selection pane="bottomRight" activeCell="B8" sqref="B8"/>
    </sheetView>
  </sheetViews>
  <sheetFormatPr defaultColWidth="9.109375" defaultRowHeight="14.4" x14ac:dyDescent="0.3"/>
  <cols>
    <col min="1" max="1" width="17.33203125" style="15" customWidth="1"/>
    <col min="2" max="2" width="79.6640625" style="15" customWidth="1"/>
    <col min="3" max="3" width="9.109375" style="15"/>
    <col min="4" max="4" width="11.44140625" style="15" customWidth="1"/>
    <col min="5" max="5" width="18.44140625" style="15" bestFit="1" customWidth="1"/>
    <col min="6" max="9" width="13.33203125" style="15" customWidth="1"/>
    <col min="10" max="10" width="9.109375" style="15"/>
    <col min="11" max="11" width="26.109375" style="15" bestFit="1" customWidth="1"/>
    <col min="12" max="12" width="14.33203125" style="15" customWidth="1"/>
    <col min="13" max="16384" width="9.109375" style="15"/>
  </cols>
  <sheetData>
    <row r="1" spans="1:12" ht="18.600000000000001" thickBot="1" x14ac:dyDescent="0.4">
      <c r="B1" s="16"/>
    </row>
    <row r="2" spans="1:12" ht="21.6" thickBot="1" x14ac:dyDescent="0.45">
      <c r="B2" s="17" t="s">
        <v>71</v>
      </c>
      <c r="F2" s="178" t="s">
        <v>1</v>
      </c>
      <c r="G2" s="179"/>
      <c r="H2" s="179"/>
      <c r="I2" s="180"/>
      <c r="K2" s="14" t="s">
        <v>22</v>
      </c>
      <c r="L2" s="18">
        <v>0.41507292888242397</v>
      </c>
    </row>
    <row r="3" spans="1:12" ht="15" thickBot="1" x14ac:dyDescent="0.35">
      <c r="E3" s="1" t="s">
        <v>72</v>
      </c>
      <c r="F3" s="19" t="s">
        <v>4</v>
      </c>
      <c r="G3" s="19" t="s">
        <v>5</v>
      </c>
      <c r="H3" s="19" t="s">
        <v>6</v>
      </c>
      <c r="I3" s="20" t="s">
        <v>73</v>
      </c>
    </row>
    <row r="4" spans="1:12" x14ac:dyDescent="0.3">
      <c r="A4" s="21" t="s">
        <v>10</v>
      </c>
      <c r="E4" s="22"/>
      <c r="F4" s="23"/>
      <c r="G4" s="23"/>
      <c r="H4" s="23"/>
      <c r="I4" s="24"/>
    </row>
    <row r="5" spans="1:12" x14ac:dyDescent="0.3">
      <c r="B5" s="25" t="s">
        <v>11</v>
      </c>
      <c r="E5" s="26">
        <v>12842.346184001952</v>
      </c>
      <c r="F5" s="27">
        <v>6347.1000000000013</v>
      </c>
      <c r="G5" s="27">
        <v>4441.9461840019512</v>
      </c>
      <c r="H5" s="27">
        <v>1352.8</v>
      </c>
      <c r="I5" s="28">
        <v>700.5</v>
      </c>
    </row>
    <row r="6" spans="1:12" x14ac:dyDescent="0.3">
      <c r="B6" s="25" t="s">
        <v>12</v>
      </c>
      <c r="E6" s="26">
        <v>361.5</v>
      </c>
      <c r="F6" s="29">
        <v>71.8</v>
      </c>
      <c r="G6" s="29">
        <v>283</v>
      </c>
      <c r="H6" s="29">
        <v>6.7</v>
      </c>
      <c r="I6" s="30">
        <v>0</v>
      </c>
    </row>
    <row r="7" spans="1:12" x14ac:dyDescent="0.3">
      <c r="A7" s="21">
        <v>1</v>
      </c>
      <c r="B7" s="31" t="s">
        <v>13</v>
      </c>
      <c r="C7" s="32"/>
      <c r="D7" s="32"/>
      <c r="E7" s="26">
        <v>13203.846184001952</v>
      </c>
      <c r="F7" s="33">
        <v>6418.9000000000015</v>
      </c>
      <c r="G7" s="33">
        <v>4724.9461840019512</v>
      </c>
      <c r="H7" s="33">
        <v>1359.5</v>
      </c>
      <c r="I7" s="34">
        <v>700.5</v>
      </c>
    </row>
    <row r="8" spans="1:12" x14ac:dyDescent="0.3">
      <c r="B8" s="35"/>
      <c r="E8" s="26"/>
      <c r="F8" s="23"/>
      <c r="G8" s="23"/>
      <c r="H8" s="23"/>
      <c r="I8" s="24"/>
    </row>
    <row r="9" spans="1:12" x14ac:dyDescent="0.3">
      <c r="A9" s="21">
        <v>2</v>
      </c>
      <c r="B9" s="35" t="s">
        <v>84</v>
      </c>
      <c r="E9" s="26">
        <v>11544.3</v>
      </c>
      <c r="F9" s="27">
        <v>5832.1</v>
      </c>
      <c r="G9" s="27">
        <v>4019.6</v>
      </c>
      <c r="H9" s="27">
        <v>1053.3</v>
      </c>
      <c r="I9" s="28">
        <v>639.29999999999995</v>
      </c>
    </row>
    <row r="10" spans="1:12" x14ac:dyDescent="0.3">
      <c r="B10" s="35"/>
      <c r="E10" s="22"/>
      <c r="F10" s="23"/>
      <c r="G10" s="23"/>
      <c r="H10" s="23"/>
      <c r="I10" s="24"/>
    </row>
    <row r="11" spans="1:12" x14ac:dyDescent="0.3">
      <c r="A11" s="36" t="s">
        <v>14</v>
      </c>
      <c r="B11" s="37" t="s">
        <v>15</v>
      </c>
      <c r="C11" s="38"/>
      <c r="D11" s="38"/>
      <c r="E11" s="39">
        <v>1659.5461840019525</v>
      </c>
      <c r="F11" s="40">
        <v>586.80000000000109</v>
      </c>
      <c r="G11" s="40">
        <v>705.34618400195131</v>
      </c>
      <c r="H11" s="40">
        <v>306.20000000000005</v>
      </c>
      <c r="I11" s="41">
        <v>61.200000000000045</v>
      </c>
    </row>
    <row r="12" spans="1:12" x14ac:dyDescent="0.3">
      <c r="A12" s="36"/>
      <c r="B12" s="35"/>
      <c r="E12" s="22"/>
      <c r="F12" s="23"/>
      <c r="G12" s="23"/>
      <c r="H12" s="23"/>
      <c r="I12" s="24"/>
    </row>
    <row r="13" spans="1:12" x14ac:dyDescent="0.3">
      <c r="A13" s="36" t="s">
        <v>16</v>
      </c>
      <c r="B13" s="35" t="s">
        <v>17</v>
      </c>
      <c r="E13" s="42">
        <v>346.32899999999995</v>
      </c>
      <c r="F13" s="43">
        <v>174.96299999999999</v>
      </c>
      <c r="G13" s="43">
        <v>120.58799999999999</v>
      </c>
      <c r="H13" s="43">
        <v>31.598999999999997</v>
      </c>
      <c r="I13" s="44">
        <v>19.178999999999998</v>
      </c>
    </row>
    <row r="14" spans="1:12" ht="15" thickBot="1" x14ac:dyDescent="0.35">
      <c r="A14" s="36"/>
      <c r="B14" s="35"/>
      <c r="E14" s="22"/>
      <c r="F14" s="23"/>
      <c r="G14" s="23"/>
      <c r="H14" s="23"/>
      <c r="I14" s="24"/>
    </row>
    <row r="15" spans="1:12" x14ac:dyDescent="0.3">
      <c r="A15" s="36" t="s">
        <v>18</v>
      </c>
      <c r="B15" s="45" t="s">
        <v>19</v>
      </c>
      <c r="C15" s="46"/>
      <c r="D15" s="46"/>
      <c r="E15" s="47">
        <v>1313.2171840019525</v>
      </c>
      <c r="F15" s="48">
        <v>411.83700000000113</v>
      </c>
      <c r="G15" s="48">
        <v>584.75818400195135</v>
      </c>
      <c r="H15" s="48">
        <v>274.60100000000006</v>
      </c>
      <c r="I15" s="49">
        <v>42.021000000000043</v>
      </c>
    </row>
    <row r="16" spans="1:12" x14ac:dyDescent="0.3">
      <c r="A16" s="36"/>
      <c r="B16" s="50" t="s">
        <v>21</v>
      </c>
      <c r="C16" s="51"/>
      <c r="D16" s="51"/>
      <c r="E16" s="52"/>
      <c r="F16" s="53">
        <v>-170.9423898121513</v>
      </c>
      <c r="G16" s="53"/>
      <c r="H16" s="53"/>
      <c r="I16" s="54">
        <v>170.9423898121513</v>
      </c>
    </row>
    <row r="17" spans="1:9" x14ac:dyDescent="0.3">
      <c r="A17" s="36"/>
      <c r="B17" s="55" t="s">
        <v>24</v>
      </c>
      <c r="C17" s="56"/>
      <c r="D17" s="56"/>
      <c r="E17" s="57">
        <v>1313.2171840019525</v>
      </c>
      <c r="F17" s="58">
        <v>240.89461018784982</v>
      </c>
      <c r="G17" s="58">
        <v>584.75818400195135</v>
      </c>
      <c r="H17" s="58">
        <v>274.60100000000006</v>
      </c>
      <c r="I17" s="59">
        <v>212.96338981215135</v>
      </c>
    </row>
    <row r="18" spans="1:9" ht="15" thickBot="1" x14ac:dyDescent="0.35">
      <c r="A18" s="36"/>
      <c r="B18" s="60"/>
      <c r="C18" s="61"/>
      <c r="D18" s="61"/>
      <c r="E18" s="62">
        <v>1</v>
      </c>
      <c r="F18" s="63">
        <v>0.18343851506248007</v>
      </c>
      <c r="G18" s="63">
        <v>0.44528672874956982</v>
      </c>
      <c r="H18" s="63">
        <v>0.20910554883478571</v>
      </c>
      <c r="I18" s="64">
        <v>0.16216920735316445</v>
      </c>
    </row>
    <row r="19" spans="1:9" ht="7.5" customHeight="1" x14ac:dyDescent="0.3">
      <c r="E19" s="65"/>
      <c r="F19" s="66"/>
      <c r="G19" s="66"/>
      <c r="H19" s="66"/>
      <c r="I19" s="67"/>
    </row>
    <row r="20" spans="1:9" ht="18.75" customHeight="1" x14ac:dyDescent="0.3">
      <c r="A20" s="25" t="s">
        <v>26</v>
      </c>
      <c r="B20" s="37" t="s">
        <v>74</v>
      </c>
      <c r="E20" s="22">
        <v>364</v>
      </c>
      <c r="F20" s="68">
        <v>66.77161948274275</v>
      </c>
      <c r="G20" s="68">
        <v>162.08436926484342</v>
      </c>
      <c r="H20" s="68">
        <v>76.114419775862004</v>
      </c>
      <c r="I20" s="69">
        <v>59.029591476551857</v>
      </c>
    </row>
    <row r="21" spans="1:9" ht="18.75" customHeight="1" x14ac:dyDescent="0.3">
      <c r="A21" s="25" t="s">
        <v>28</v>
      </c>
      <c r="B21" s="37" t="s">
        <v>75</v>
      </c>
      <c r="E21" s="22">
        <v>0</v>
      </c>
      <c r="F21" s="68">
        <v>0</v>
      </c>
      <c r="G21" s="68">
        <v>0</v>
      </c>
      <c r="H21" s="68">
        <v>0</v>
      </c>
      <c r="I21" s="69">
        <v>0</v>
      </c>
    </row>
    <row r="22" spans="1:9" ht="18.75" customHeight="1" x14ac:dyDescent="0.3">
      <c r="A22" s="25" t="s">
        <v>30</v>
      </c>
      <c r="B22" s="37" t="s">
        <v>76</v>
      </c>
      <c r="E22" s="22">
        <v>0</v>
      </c>
      <c r="F22" s="68">
        <v>0</v>
      </c>
      <c r="G22" s="68">
        <v>0</v>
      </c>
      <c r="H22" s="68">
        <v>0</v>
      </c>
      <c r="I22" s="69">
        <v>0</v>
      </c>
    </row>
    <row r="23" spans="1:9" ht="18.75" customHeight="1" x14ac:dyDescent="0.3">
      <c r="A23" s="25" t="s">
        <v>32</v>
      </c>
      <c r="B23" s="37" t="s">
        <v>77</v>
      </c>
      <c r="E23" s="22">
        <v>295.59999999999997</v>
      </c>
      <c r="F23" s="68">
        <v>54.224425052469101</v>
      </c>
      <c r="G23" s="68">
        <v>131.62675701837281</v>
      </c>
      <c r="H23" s="68">
        <v>61.811600235562651</v>
      </c>
      <c r="I23" s="69">
        <v>47.937217693595407</v>
      </c>
    </row>
    <row r="24" spans="1:9" ht="18.75" customHeight="1" thickBot="1" x14ac:dyDescent="0.35">
      <c r="A24" s="25" t="s">
        <v>34</v>
      </c>
      <c r="B24" s="37" t="s">
        <v>33</v>
      </c>
      <c r="E24" s="70">
        <v>0</v>
      </c>
      <c r="F24" s="68">
        <v>0</v>
      </c>
      <c r="G24" s="68">
        <v>0</v>
      </c>
      <c r="H24" s="68">
        <v>0</v>
      </c>
      <c r="I24" s="69">
        <v>0</v>
      </c>
    </row>
    <row r="25" spans="1:9" ht="15" thickBot="1" x14ac:dyDescent="0.35">
      <c r="A25" s="25" t="s">
        <v>78</v>
      </c>
      <c r="B25" s="71" t="s">
        <v>47</v>
      </c>
      <c r="C25" s="72"/>
      <c r="D25" s="72"/>
      <c r="E25" s="73">
        <v>659.59999999999991</v>
      </c>
      <c r="F25" s="74">
        <v>120.99604453521184</v>
      </c>
      <c r="G25" s="74">
        <v>293.71112628321623</v>
      </c>
      <c r="H25" s="74">
        <v>137.92602001142464</v>
      </c>
      <c r="I25" s="75">
        <v>106.96680917014726</v>
      </c>
    </row>
    <row r="26" spans="1:9" ht="7.5" customHeight="1" x14ac:dyDescent="0.3">
      <c r="E26" s="65"/>
      <c r="F26" s="66"/>
      <c r="G26" s="66"/>
      <c r="H26" s="66"/>
      <c r="I26" s="67"/>
    </row>
    <row r="27" spans="1:9" ht="18" customHeight="1" x14ac:dyDescent="0.3">
      <c r="A27" s="25" t="s">
        <v>48</v>
      </c>
      <c r="B27" s="37" t="s">
        <v>74</v>
      </c>
      <c r="C27" s="15" t="s">
        <v>49</v>
      </c>
      <c r="D27" s="76">
        <v>76.53</v>
      </c>
      <c r="E27" s="77">
        <v>10167775.800000001</v>
      </c>
      <c r="F27" s="78">
        <v>1865161.6942402204</v>
      </c>
      <c r="G27" s="78">
        <v>4527575.6246410403</v>
      </c>
      <c r="H27" s="78">
        <v>2126138.3390880525</v>
      </c>
      <c r="I27" s="79">
        <v>1648900.1420306875</v>
      </c>
    </row>
    <row r="28" spans="1:9" ht="18" customHeight="1" x14ac:dyDescent="0.3">
      <c r="A28" s="25" t="s">
        <v>50</v>
      </c>
      <c r="B28" s="37" t="s">
        <v>75</v>
      </c>
      <c r="C28" s="15" t="s">
        <v>49</v>
      </c>
      <c r="D28" s="76">
        <v>42.9</v>
      </c>
      <c r="E28" s="77">
        <v>0</v>
      </c>
      <c r="F28" s="78">
        <v>0</v>
      </c>
      <c r="G28" s="78">
        <v>0</v>
      </c>
      <c r="H28" s="78">
        <v>0</v>
      </c>
      <c r="I28" s="79">
        <v>0</v>
      </c>
    </row>
    <row r="29" spans="1:9" ht="18" customHeight="1" x14ac:dyDescent="0.3">
      <c r="A29" s="25" t="s">
        <v>51</v>
      </c>
      <c r="B29" s="37" t="s">
        <v>76</v>
      </c>
      <c r="C29" s="15" t="s">
        <v>49</v>
      </c>
      <c r="D29" s="76">
        <v>20.25</v>
      </c>
      <c r="E29" s="77">
        <v>0</v>
      </c>
      <c r="F29" s="78">
        <v>0</v>
      </c>
      <c r="G29" s="78">
        <v>0</v>
      </c>
      <c r="H29" s="78">
        <v>0</v>
      </c>
      <c r="I29" s="79">
        <v>0</v>
      </c>
    </row>
    <row r="30" spans="1:9" ht="18" customHeight="1" x14ac:dyDescent="0.3">
      <c r="A30" s="25" t="s">
        <v>52</v>
      </c>
      <c r="B30" s="37" t="s">
        <v>77</v>
      </c>
      <c r="C30" s="15" t="s">
        <v>49</v>
      </c>
      <c r="D30" s="76">
        <v>10</v>
      </c>
      <c r="E30" s="77">
        <v>1078940</v>
      </c>
      <c r="F30" s="78">
        <v>197919.15144151222</v>
      </c>
      <c r="G30" s="78">
        <v>480437.66311706079</v>
      </c>
      <c r="H30" s="78">
        <v>225612.34085980366</v>
      </c>
      <c r="I30" s="79">
        <v>174970.84458162324</v>
      </c>
    </row>
    <row r="31" spans="1:9" ht="18" customHeight="1" thickBot="1" x14ac:dyDescent="0.35">
      <c r="A31" s="25" t="s">
        <v>54</v>
      </c>
      <c r="B31" s="37" t="s">
        <v>33</v>
      </c>
      <c r="C31" s="15" t="s">
        <v>49</v>
      </c>
      <c r="D31" s="76">
        <v>76.53</v>
      </c>
      <c r="E31" s="77">
        <v>0</v>
      </c>
      <c r="F31" s="78">
        <v>0</v>
      </c>
      <c r="G31" s="78">
        <v>0</v>
      </c>
      <c r="H31" s="78">
        <v>0</v>
      </c>
      <c r="I31" s="79">
        <v>0</v>
      </c>
    </row>
    <row r="32" spans="1:9" ht="15" thickBot="1" x14ac:dyDescent="0.35">
      <c r="A32" s="25" t="s">
        <v>79</v>
      </c>
      <c r="B32" s="71" t="s">
        <v>61</v>
      </c>
      <c r="C32" s="72"/>
      <c r="D32" s="72"/>
      <c r="E32" s="80">
        <v>11246715.800000001</v>
      </c>
      <c r="F32" s="81">
        <v>2063080.8456817325</v>
      </c>
      <c r="G32" s="81">
        <v>5008013.2877581008</v>
      </c>
      <c r="H32" s="81">
        <v>2351750.6799478563</v>
      </c>
      <c r="I32" s="82">
        <v>1823870.9866123109</v>
      </c>
    </row>
    <row r="33" spans="2:9" x14ac:dyDescent="0.3">
      <c r="E33" s="65"/>
      <c r="F33" s="66"/>
      <c r="G33" s="66"/>
      <c r="H33" s="66"/>
      <c r="I33" s="67"/>
    </row>
    <row r="34" spans="2:9" hidden="1" x14ac:dyDescent="0.3">
      <c r="E34" s="65"/>
      <c r="F34" s="66"/>
      <c r="G34" s="66"/>
      <c r="H34" s="66"/>
      <c r="I34" s="67"/>
    </row>
    <row r="35" spans="2:9" x14ac:dyDescent="0.3">
      <c r="B35" s="37" t="s">
        <v>63</v>
      </c>
      <c r="E35" s="83">
        <v>659.59999999999991</v>
      </c>
      <c r="F35" s="68">
        <v>120.99604453521184</v>
      </c>
      <c r="G35" s="68">
        <v>293.71112628321623</v>
      </c>
      <c r="H35" s="68">
        <v>137.92602001142464</v>
      </c>
      <c r="I35" s="69">
        <v>106.96680917014726</v>
      </c>
    </row>
    <row r="36" spans="2:9" x14ac:dyDescent="0.3">
      <c r="E36" s="65"/>
      <c r="F36" s="66"/>
      <c r="G36" s="66"/>
      <c r="H36" s="66"/>
      <c r="I36" s="67"/>
    </row>
    <row r="37" spans="2:9" ht="15" thickBot="1" x14ac:dyDescent="0.35">
      <c r="B37" s="35" t="s">
        <v>64</v>
      </c>
      <c r="E37" s="84">
        <v>829.00379418980128</v>
      </c>
      <c r="F37" s="85"/>
      <c r="G37" s="85"/>
      <c r="H37" s="85"/>
      <c r="I37" s="86"/>
    </row>
  </sheetData>
  <mergeCells count="1">
    <mergeCell ref="F2:I2"/>
  </mergeCells>
  <pageMargins left="0.7" right="0.7" top="0.75" bottom="0.75" header="0.3" footer="0.3"/>
  <pageSetup orientation="landscape" r:id="rId1"/>
  <headerFooter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Props1.xml><?xml version="1.0" encoding="utf-8"?>
<ds:datastoreItem xmlns:ds="http://schemas.openxmlformats.org/officeDocument/2006/customXml" ds:itemID="{168BE2F6-45D1-445E-9FA8-E5E05D27503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DY 18-19</vt:lpstr>
      <vt:lpstr>DY 19-20</vt:lpstr>
      <vt:lpstr>DY 20-21</vt:lpstr>
      <vt:lpstr>'DY 20-21'!_APCO_DY1_Percent</vt:lpstr>
      <vt:lpstr>'DY 20-21'!_APCO_WV_Demand_Allocator_DY1</vt:lpstr>
      <vt:lpstr>'DY 20-21'!_IM_DY1_Percent</vt:lpstr>
      <vt:lpstr>'DY 20-21'!_KPCO_DY1_Percent</vt:lpstr>
      <vt:lpstr>'DY 20-21'!_WPCO_DY1_Percent</vt:lpstr>
      <vt:lpstr>'DY 19-20'!Print_Area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s201871</dc:creator>
  <cp:keywords/>
  <cp:lastModifiedBy>s199988</cp:lastModifiedBy>
  <dcterms:created xsi:type="dcterms:W3CDTF">2020-08-13T15:13:18Z</dcterms:created>
  <dcterms:modified xsi:type="dcterms:W3CDTF">2020-08-24T21:37:02Z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147126b7-309d-4296-a7fc-eee9303d43c4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bjSaver">
    <vt:lpwstr>luHIdTzj76gv1WjtShiCl9kppwtSVu5l</vt:lpwstr>
  </property>
</Properties>
</file>