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gulatory Accounting Services\Kentucky - Base Cases\2020 KY Rate Case - March 31 Test Year\Data Requests\AG.KIUC Set 1\1_29\"/>
    </mc:Choice>
  </mc:AlternateContent>
  <bookViews>
    <workbookView xWindow="2235" yWindow="90" windowWidth="14040" windowHeight="6210" tabRatio="841"/>
  </bookViews>
  <sheets>
    <sheet name="KIUC_AG_1_29" sheetId="21" r:id="rId1"/>
  </sheets>
  <definedNames>
    <definedName name="_xlnm.Print_Area" localSheetId="0">KIUC_AG_1_29!$A$1:$L$25</definedName>
  </definedNames>
  <calcPr calcId="162913"/>
</workbook>
</file>

<file path=xl/calcChain.xml><?xml version="1.0" encoding="utf-8"?>
<calcChain xmlns="http://schemas.openxmlformats.org/spreadsheetml/2006/main">
  <c r="G21" i="21" l="1"/>
  <c r="E11" i="21"/>
  <c r="E18" i="21"/>
  <c r="G11" i="21"/>
  <c r="G9" i="21"/>
  <c r="G18" i="21"/>
  <c r="E19" i="21"/>
  <c r="G19" i="21" l="1"/>
  <c r="E21" i="21"/>
  <c r="I19" i="21" l="1"/>
  <c r="I11" i="21" l="1"/>
  <c r="I9" i="21"/>
  <c r="E9" i="21"/>
  <c r="I21" i="21" l="1"/>
  <c r="K21" i="21" s="1"/>
  <c r="K24" i="21" s="1"/>
</calcChain>
</file>

<file path=xl/sharedStrings.xml><?xml version="1.0" encoding="utf-8"?>
<sst xmlns="http://schemas.openxmlformats.org/spreadsheetml/2006/main" count="23" uniqueCount="22">
  <si>
    <t>Less Transfers:</t>
  </si>
  <si>
    <t>Total Test Period Per Books</t>
  </si>
  <si>
    <t>Service Cost</t>
  </si>
  <si>
    <t>Test Year Period Per Books (Income) Expense:</t>
  </si>
  <si>
    <t>Account 9260037 (Supplemental Pension)</t>
  </si>
  <si>
    <t>Account 9260042 (SERP Pension - Non-Service)</t>
  </si>
  <si>
    <t>Non-Service Cost</t>
  </si>
  <si>
    <t>Kentucky Power Company</t>
  </si>
  <si>
    <t>For the Twelve Months Ended March 31, 2020</t>
  </si>
  <si>
    <t>KPCo O&amp;M% (FERC Form 1, pp. 354 &amp; 355) (Service Only)</t>
  </si>
  <si>
    <t>KYJurisdictional Factor - OML</t>
  </si>
  <si>
    <t>Line No.</t>
  </si>
  <si>
    <t>Description 
(a)</t>
  </si>
  <si>
    <t>Distribution
 (b)</t>
  </si>
  <si>
    <t>Generation 
(c)</t>
  </si>
  <si>
    <t xml:space="preserve">Transmission 
(d) </t>
  </si>
  <si>
    <t>Total KPCo 
(e)</t>
  </si>
  <si>
    <t>Adjust SERP Expense to Proforma Level</t>
  </si>
  <si>
    <t>Change in SERP O&amp;M expense</t>
  </si>
  <si>
    <t>Expected SERP Costs (Actuarial Estimates)</t>
  </si>
  <si>
    <t>Expected SERP Expense</t>
  </si>
  <si>
    <t>KPSC Jurisdictional Adjustment to Increase O&amp;M Expense for SERP Actuarial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</si>
</sst>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5" fillId="0" borderId="1">
      <alignment horizontal="center"/>
    </xf>
    <xf numFmtId="3" fontId="4" fillId="0" borderId="0" applyFont="0" applyFill="0" applyBorder="0" applyAlignment="0" applyProtection="0"/>
    <xf numFmtId="0" fontId="8" fillId="0" borderId="0"/>
    <xf numFmtId="4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3" fontId="8" fillId="0" borderId="0" applyFont="0" applyFill="0" applyBorder="0" applyAlignment="0" applyProtection="0"/>
    <xf numFmtId="0" fontId="9" fillId="0" borderId="1">
      <alignment horizontal="center"/>
    </xf>
    <xf numFmtId="44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/>
    <xf numFmtId="164" fontId="1" fillId="0" borderId="0" xfId="1" applyNumberFormat="1" applyFont="1" applyFill="1" applyBorder="1" applyProtection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Continuous"/>
    </xf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37" fontId="1" fillId="3" borderId="0" xfId="0" applyNumberFormat="1" applyFont="1" applyFill="1" applyProtection="1"/>
    <xf numFmtId="165" fontId="1" fillId="3" borderId="0" xfId="26" applyNumberFormat="1" applyFont="1" applyFill="1"/>
    <xf numFmtId="164" fontId="1" fillId="3" borderId="0" xfId="1" applyNumberFormat="1" applyFont="1" applyFill="1"/>
    <xf numFmtId="37" fontId="1" fillId="3" borderId="2" xfId="0" applyNumberFormat="1" applyFont="1" applyFill="1" applyBorder="1" applyProtection="1"/>
    <xf numFmtId="10" fontId="1" fillId="3" borderId="2" xfId="2" applyNumberFormat="1" applyFont="1" applyFill="1" applyBorder="1" applyProtection="1"/>
    <xf numFmtId="10" fontId="1" fillId="3" borderId="0" xfId="2" applyNumberFormat="1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vertical="top"/>
    </xf>
    <xf numFmtId="37" fontId="1" fillId="3" borderId="0" xfId="0" applyNumberFormat="1" applyFont="1" applyFill="1" applyBorder="1" applyProtection="1"/>
    <xf numFmtId="164" fontId="1" fillId="3" borderId="0" xfId="0" applyNumberFormat="1" applyFont="1" applyFill="1"/>
    <xf numFmtId="164" fontId="1" fillId="3" borderId="0" xfId="10" applyNumberFormat="1" applyFont="1" applyFill="1"/>
    <xf numFmtId="0" fontId="1" fillId="3" borderId="0" xfId="0" quotePrefix="1" applyFont="1" applyFill="1"/>
    <xf numFmtId="164" fontId="1" fillId="3" borderId="0" xfId="1" applyNumberFormat="1" applyFont="1" applyFill="1" applyBorder="1" applyProtection="1"/>
    <xf numFmtId="164" fontId="1" fillId="3" borderId="2" xfId="1" applyNumberFormat="1" applyFont="1" applyFill="1" applyBorder="1" applyProtection="1"/>
    <xf numFmtId="10" fontId="1" fillId="3" borderId="0" xfId="2" applyNumberFormat="1" applyFont="1" applyFill="1" applyBorder="1" applyProtection="1"/>
    <xf numFmtId="9" fontId="1" fillId="3" borderId="0" xfId="2" applyFont="1" applyFill="1"/>
    <xf numFmtId="0" fontId="1" fillId="3" borderId="0" xfId="0" applyFont="1" applyFill="1" applyAlignment="1">
      <alignment horizontal="left"/>
    </xf>
    <xf numFmtId="164" fontId="1" fillId="3" borderId="0" xfId="10" applyNumberFormat="1" applyFont="1" applyFill="1" applyBorder="1"/>
    <xf numFmtId="37" fontId="1" fillId="0" borderId="2" xfId="0" applyNumberFormat="1" applyFont="1" applyFill="1" applyBorder="1" applyProtection="1"/>
    <xf numFmtId="164" fontId="1" fillId="0" borderId="2" xfId="1" applyNumberFormat="1" applyFont="1" applyFill="1" applyBorder="1" applyProtection="1"/>
    <xf numFmtId="37" fontId="1" fillId="0" borderId="0" xfId="0" applyNumberFormat="1" applyFont="1" applyFill="1" applyBorder="1" applyProtection="1"/>
    <xf numFmtId="37" fontId="1" fillId="0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43" fontId="1" fillId="3" borderId="0" xfId="1" applyFont="1" applyFill="1" applyProtection="1"/>
    <xf numFmtId="43" fontId="1" fillId="3" borderId="0" xfId="1" applyFont="1" applyFill="1" applyBorder="1" applyProtection="1"/>
    <xf numFmtId="43" fontId="1" fillId="3" borderId="0" xfId="1" applyFont="1" applyFill="1" applyBorder="1"/>
    <xf numFmtId="0" fontId="3" fillId="3" borderId="0" xfId="0" applyFont="1" applyFill="1" applyBorder="1" applyAlignment="1">
      <alignment horizontal="center" wrapText="1"/>
    </xf>
    <xf numFmtId="164" fontId="1" fillId="3" borderId="0" xfId="1" applyNumberFormat="1" applyFont="1" applyFill="1" applyBorder="1"/>
    <xf numFmtId="164" fontId="1" fillId="3" borderId="0" xfId="1" applyNumberFormat="1" applyFont="1" applyFill="1" applyProtection="1"/>
    <xf numFmtId="43" fontId="1" fillId="3" borderId="2" xfId="1" applyFont="1" applyFill="1" applyBorder="1" applyProtection="1"/>
    <xf numFmtId="43" fontId="1" fillId="3" borderId="4" xfId="1" applyFont="1" applyFill="1" applyBorder="1" applyProtection="1"/>
    <xf numFmtId="165" fontId="11" fillId="0" borderId="3" xfId="26" applyNumberFormat="1" applyFont="1" applyFill="1" applyBorder="1"/>
    <xf numFmtId="165" fontId="1" fillId="0" borderId="0" xfId="26" applyNumberFormat="1" applyFont="1" applyFill="1" applyBorder="1" applyProtection="1"/>
  </cellXfs>
  <cellStyles count="27">
    <cellStyle name="Comma" xfId="1" builtinId="3"/>
    <cellStyle name="Comma 2" xfId="10"/>
    <cellStyle name="Comma 2 2" xfId="12"/>
    <cellStyle name="Currency" xfId="26" builtinId="4"/>
    <cellStyle name="Currency 2" xfId="9"/>
    <cellStyle name="Currency 3" xfId="13"/>
    <cellStyle name="Normal" xfId="0" builtinId="0"/>
    <cellStyle name="Normal 2" xfId="14"/>
    <cellStyle name="Normal 3" xfId="15"/>
    <cellStyle name="Normal 4" xfId="16"/>
    <cellStyle name="Normal 5" xfId="21"/>
    <cellStyle name="Percent" xfId="2" builtinId="5"/>
    <cellStyle name="Percent 2" xfId="11"/>
    <cellStyle name="Percent 2 2" xfId="17"/>
    <cellStyle name="PSChar" xfId="3"/>
    <cellStyle name="PSChar 2" xfId="18"/>
    <cellStyle name="PSChar 3" xfId="23"/>
    <cellStyle name="PSDate" xfId="4"/>
    <cellStyle name="PSDec" xfId="5"/>
    <cellStyle name="PSDec 2" xfId="22"/>
    <cellStyle name="PSHeading" xfId="6"/>
    <cellStyle name="PSHeading 2" xfId="19"/>
    <cellStyle name="PSHeading 3" xfId="25"/>
    <cellStyle name="PSInt" xfId="7"/>
    <cellStyle name="PSInt 2" xfId="20"/>
    <cellStyle name="PSInt 3" xfId="24"/>
    <cellStyle name="PSSpacer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autoPageBreaks="0" fitToPage="1"/>
  </sheetPr>
  <dimension ref="A1:O25"/>
  <sheetViews>
    <sheetView showGridLines="0" tabSelected="1" defaultGridColor="0" view="pageBreakPreview" colorId="22" zoomScaleNormal="100" zoomScaleSheetLayoutView="100" workbookViewId="0">
      <pane ySplit="5" topLeftCell="A6" activePane="bottomLeft" state="frozen"/>
      <selection pane="bottomLeft" activeCell="K15" sqref="K15"/>
    </sheetView>
  </sheetViews>
  <sheetFormatPr defaultColWidth="16.33203125" defaultRowHeight="12.75"/>
  <cols>
    <col min="1" max="1" width="6.6640625" style="5" customWidth="1"/>
    <col min="2" max="3" width="4.5546875" style="5" customWidth="1"/>
    <col min="4" max="4" width="35.5546875" style="5" customWidth="1"/>
    <col min="5" max="5" width="11.21875" style="5" customWidth="1"/>
    <col min="6" max="6" width="0.88671875" style="5" customWidth="1"/>
    <col min="7" max="7" width="11.21875" style="5" bestFit="1" customWidth="1"/>
    <col min="8" max="8" width="0.88671875" style="5" customWidth="1"/>
    <col min="9" max="9" width="11.21875" style="5" customWidth="1"/>
    <col min="10" max="10" width="0.88671875" style="5" customWidth="1"/>
    <col min="11" max="11" width="9.109375" style="5" customWidth="1"/>
    <col min="12" max="12" width="6.77734375" style="5" customWidth="1"/>
    <col min="13" max="13" width="30.77734375" style="5" bestFit="1" customWidth="1"/>
    <col min="14" max="16384" width="16.33203125" style="5"/>
  </cols>
  <sheetData>
    <row r="1" spans="1:15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L1" s="4"/>
    </row>
    <row r="2" spans="1:1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L2" s="4"/>
    </row>
    <row r="3" spans="1:15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L3" s="4"/>
    </row>
    <row r="5" spans="1:15" ht="38.25" customHeight="1">
      <c r="A5" s="8" t="s">
        <v>11</v>
      </c>
      <c r="B5" s="38" t="s">
        <v>12</v>
      </c>
      <c r="C5" s="38"/>
      <c r="D5" s="38"/>
      <c r="E5" s="34" t="s">
        <v>13</v>
      </c>
      <c r="F5" s="33"/>
      <c r="G5" s="34" t="s">
        <v>14</v>
      </c>
      <c r="H5" s="33"/>
      <c r="I5" s="34" t="s">
        <v>15</v>
      </c>
      <c r="J5" s="15"/>
      <c r="K5" s="34" t="s">
        <v>16</v>
      </c>
      <c r="M5" s="7"/>
    </row>
    <row r="6" spans="1:15">
      <c r="A6" s="32">
        <v>1</v>
      </c>
      <c r="B6" s="8" t="s">
        <v>19</v>
      </c>
      <c r="E6" s="6"/>
      <c r="F6" s="6"/>
      <c r="G6" s="6"/>
      <c r="H6" s="6"/>
      <c r="I6" s="6"/>
      <c r="K6" s="6"/>
      <c r="M6" s="7"/>
    </row>
    <row r="7" spans="1:15">
      <c r="A7" s="31">
        <v>2</v>
      </c>
      <c r="B7" s="8"/>
      <c r="C7" s="5" t="s">
        <v>2</v>
      </c>
      <c r="E7" s="10">
        <v>2880</v>
      </c>
      <c r="F7" s="10"/>
      <c r="G7" s="10">
        <v>256.48</v>
      </c>
      <c r="H7" s="10"/>
      <c r="I7" s="10">
        <v>0</v>
      </c>
      <c r="K7" s="9"/>
    </row>
    <row r="8" spans="1:15">
      <c r="A8" s="31">
        <v>3</v>
      </c>
      <c r="C8" s="5" t="s">
        <v>6</v>
      </c>
      <c r="E8" s="22">
        <v>4093</v>
      </c>
      <c r="F8" s="21"/>
      <c r="G8" s="22">
        <v>166</v>
      </c>
      <c r="H8" s="11"/>
      <c r="I8" s="22">
        <v>0</v>
      </c>
      <c r="K8" s="9"/>
    </row>
    <row r="9" spans="1:15">
      <c r="A9" s="31">
        <v>4</v>
      </c>
      <c r="E9" s="11">
        <f>E7+E8</f>
        <v>6973</v>
      </c>
      <c r="F9" s="11"/>
      <c r="G9" s="11">
        <f>G7+G8</f>
        <v>422.48</v>
      </c>
      <c r="H9" s="11"/>
      <c r="I9" s="11">
        <f>I7+I8</f>
        <v>0</v>
      </c>
    </row>
    <row r="10" spans="1:15">
      <c r="A10" s="31">
        <v>5</v>
      </c>
      <c r="C10" s="5" t="s">
        <v>9</v>
      </c>
      <c r="E10" s="13">
        <v>0.58709999999999996</v>
      </c>
      <c r="F10" s="14"/>
      <c r="G10" s="13">
        <v>0.58709999999999996</v>
      </c>
      <c r="H10" s="14"/>
      <c r="I10" s="13">
        <v>0.58709999999999996</v>
      </c>
      <c r="N10" s="15"/>
      <c r="O10" s="15"/>
    </row>
    <row r="11" spans="1:15">
      <c r="A11" s="31">
        <v>6</v>
      </c>
      <c r="C11" s="5" t="s">
        <v>20</v>
      </c>
      <c r="D11" s="15"/>
      <c r="E11" s="12">
        <f>ROUND(+E10*E7,0)+E8</f>
        <v>5784</v>
      </c>
      <c r="G11" s="12">
        <f>ROUND(+G10*G7,0)+G8</f>
        <v>317</v>
      </c>
      <c r="I11" s="41">
        <f>ROUND(+I10*I7,0)+I8</f>
        <v>0</v>
      </c>
      <c r="N11" s="16"/>
      <c r="O11" s="16"/>
    </row>
    <row r="12" spans="1:15">
      <c r="A12" s="31"/>
      <c r="D12" s="15"/>
      <c r="E12" s="17"/>
      <c r="F12" s="18"/>
      <c r="G12" s="18"/>
      <c r="I12" s="18"/>
      <c r="M12" s="19"/>
      <c r="N12" s="16"/>
      <c r="O12" s="16"/>
    </row>
    <row r="13" spans="1:15">
      <c r="A13" s="31"/>
      <c r="E13" s="15"/>
      <c r="K13" s="15"/>
      <c r="N13" s="16"/>
      <c r="O13" s="16"/>
    </row>
    <row r="14" spans="1:15">
      <c r="A14" s="31">
        <v>7</v>
      </c>
      <c r="B14" s="8" t="s">
        <v>3</v>
      </c>
      <c r="K14" s="17"/>
    </row>
    <row r="15" spans="1:15">
      <c r="A15" s="31">
        <v>10</v>
      </c>
      <c r="C15" s="20" t="s">
        <v>4</v>
      </c>
      <c r="E15" s="40">
        <v>2292.75</v>
      </c>
      <c r="F15" s="36"/>
      <c r="G15" s="35">
        <v>70.87</v>
      </c>
      <c r="H15" s="36"/>
      <c r="I15" s="35">
        <v>0</v>
      </c>
      <c r="K15" s="9"/>
    </row>
    <row r="16" spans="1:15">
      <c r="A16" s="31">
        <v>11</v>
      </c>
      <c r="C16" s="20" t="s">
        <v>5</v>
      </c>
      <c r="E16" s="40">
        <v>3318.9775</v>
      </c>
      <c r="F16" s="36"/>
      <c r="G16" s="35">
        <v>42.58</v>
      </c>
      <c r="H16" s="36"/>
      <c r="I16" s="35">
        <v>0</v>
      </c>
      <c r="K16" s="9"/>
    </row>
    <row r="17" spans="1:13" s="1" customFormat="1">
      <c r="A17" s="31">
        <v>14</v>
      </c>
      <c r="B17" s="1" t="s">
        <v>0</v>
      </c>
      <c r="D17" s="15"/>
      <c r="E17" s="39"/>
      <c r="F17" s="39"/>
      <c r="G17" s="39"/>
      <c r="H17" s="37"/>
      <c r="I17" s="37"/>
      <c r="J17" s="15"/>
      <c r="K17" s="15"/>
      <c r="L17" s="15"/>
    </row>
    <row r="18" spans="1:13">
      <c r="A18" s="31">
        <v>15</v>
      </c>
      <c r="C18" s="5" t="s">
        <v>9</v>
      </c>
      <c r="E18" s="27">
        <f>-(E15*E10)</f>
        <v>-1346.0735249999998</v>
      </c>
      <c r="F18" s="40"/>
      <c r="G18" s="27">
        <f>-(G15*G10)</f>
        <v>-41.607776999999999</v>
      </c>
      <c r="H18" s="35"/>
      <c r="I18" s="42">
        <v>0</v>
      </c>
      <c r="K18" s="9"/>
    </row>
    <row r="19" spans="1:13">
      <c r="A19" s="31">
        <v>17</v>
      </c>
      <c r="C19" s="5" t="s">
        <v>1</v>
      </c>
      <c r="E19" s="27">
        <f>SUM(E15:E18)</f>
        <v>4265.6539750000002</v>
      </c>
      <c r="F19" s="29"/>
      <c r="G19" s="27">
        <f>SUM(G15:G18)</f>
        <v>71.842223000000004</v>
      </c>
      <c r="H19" s="2"/>
      <c r="I19" s="28">
        <f>SUM(I15:I18)</f>
        <v>0</v>
      </c>
    </row>
    <row r="20" spans="1:13">
      <c r="E20" s="21"/>
      <c r="F20" s="21"/>
      <c r="G20" s="23"/>
      <c r="H20" s="23"/>
      <c r="I20" s="23"/>
      <c r="K20" s="24"/>
      <c r="M20" s="19"/>
    </row>
    <row r="21" spans="1:13">
      <c r="A21" s="31">
        <v>18</v>
      </c>
      <c r="B21" s="5" t="s">
        <v>18</v>
      </c>
      <c r="E21" s="44">
        <f>+E11-E19</f>
        <v>1518.3460249999998</v>
      </c>
      <c r="F21" s="44"/>
      <c r="G21" s="44">
        <f>+G11-G19</f>
        <v>245.15777700000001</v>
      </c>
      <c r="H21" s="44"/>
      <c r="I21" s="44">
        <f>+I11-I19</f>
        <v>0</v>
      </c>
      <c r="J21" s="30"/>
      <c r="K21" s="44">
        <f>ROUND(E21+G21+I21,0)</f>
        <v>1764</v>
      </c>
    </row>
    <row r="22" spans="1:13">
      <c r="A22" s="31"/>
      <c r="D22" s="25"/>
      <c r="E22" s="25"/>
      <c r="F22" s="25"/>
      <c r="G22" s="25"/>
      <c r="H22" s="25"/>
      <c r="I22" s="25"/>
      <c r="J22" s="25"/>
      <c r="K22" s="10"/>
      <c r="L22" s="26"/>
    </row>
    <row r="23" spans="1:13">
      <c r="A23" s="31">
        <v>19</v>
      </c>
      <c r="B23" s="25" t="s">
        <v>10</v>
      </c>
      <c r="K23" s="5">
        <v>0.99199999999999999</v>
      </c>
    </row>
    <row r="24" spans="1:13" ht="13.5" thickBot="1">
      <c r="A24" s="31">
        <v>20</v>
      </c>
      <c r="B24" s="5" t="s">
        <v>21</v>
      </c>
      <c r="K24" s="43">
        <f>K21*K23</f>
        <v>1749.8879999999999</v>
      </c>
    </row>
    <row r="25" spans="1:13" ht="13.5" thickTop="1"/>
  </sheetData>
  <mergeCells count="1">
    <mergeCell ref="B5:D5"/>
  </mergeCells>
  <pageMargins left="0.6" right="0.5" top="0.5" bottom="0.5" header="0.18" footer="0.15"/>
  <pageSetup scale="76" fitToHeight="0" orientation="portrait" r:id="rId1"/>
  <headerFooter alignWithMargins="0"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1f6a98d5-4e6a-406f-8258-3f07b61a1b98" value=""/>
  <element uid="c64218ab-b8d1-40b6-a478-cb8be1e10ecc" value=""/>
</sisl>
</file>

<file path=customXml/item2.xml>��< ? x m l   v e r s i o n = " 1 . 0 "   e n c o d i n g = " u t f - 1 6 " ? > < D a t a M a s h u p   s q m i d = " 8 8 a 0 b 4 4 4 - 9 b 8 6 - 4 0 8 c - 8 4 d 9 - 4 3 6 d 7 d 2 b 8 5 7 2 "   x m l n s = " h t t p : / / s c h e m a s . m i c r o s o f t . c o m / D a t a M a s h u p " > A A A A A B c D A A B Q S w M E F A A C A A g A 1 Y Q R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1 Y Q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W E E V E o i k e 4 D g A A A B E A A A A T A B w A R m 9 y b X V s Y X M v U 2 V j d G l v b j E u b S C i G A A o o B Q A A A A A A A A A A A A A A A A A A A A A A A A A A A A r T k 0 u y c z P U w i G 0 I b W A F B L A Q I t A B Q A A g A I A N W E E V H G r a w E p w A A A P g A A A A S A A A A A A A A A A A A A A A A A A A A A A B D b 2 5 m a W c v U G F j a 2 F n Z S 5 4 b W x Q S w E C L Q A U A A I A C A D V h B F R D 8 r p q 6 Q A A A D p A A A A E w A A A A A A A A A A A A A A A A D z A A A A W 0 N v b n R l b n R f V H l w Z X N d L n h t b F B L A Q I t A B Q A A g A I A N W E E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A N s y b Q i 0 0 R r Z 3 Q F l 6 0 9 R 2 A A A A A A I A A A A A A A N m A A D A A A A A E A A A A K Q p F t n A M P R Q 8 a P m v e c c j F k A A A A A B I A A A K A A A A A Q A A A A Q a n 9 I 4 5 S Y B j r A e c 9 O 8 p E 6 l A A A A B / c H 9 S i l r Q k / Y f e Z Z M 9 S h L e + T P l w D s v g 7 p j b N v 6 3 R V C K e G S v m w K v R z c 5 M g V 0 6 Q 7 5 F F K A q S 7 4 o U O x a Y K P t e t a 3 r C V f f n q y j 2 S q G w 7 o V 1 b 0 / Z B Q A A A C 0 + 1 O D M j d W D 2 e / H + e T F 9 I D y E t M l w = = < / D a t a M a s h u p > 
</file>

<file path=customXml/itemProps1.xml><?xml version="1.0" encoding="utf-8"?>
<ds:datastoreItem xmlns:ds="http://schemas.openxmlformats.org/officeDocument/2006/customXml" ds:itemID="{3BCAD06C-E8A8-4CA9-A727-55FEA149DB4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1FFB372-6290-47CB-B6DE-FC31F9ED14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KIUC_AG_1_29</vt:lpstr>
      <vt:lpstr>KIUC_AG_1_29!Print_Area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keywords/>
  <cp:lastModifiedBy>s276749</cp:lastModifiedBy>
  <cp:lastPrinted>2014-05-06T12:53:09Z</cp:lastPrinted>
  <dcterms:created xsi:type="dcterms:W3CDTF">2004-02-25T20:30:39Z</dcterms:created>
  <dcterms:modified xsi:type="dcterms:W3CDTF">2020-08-17T20:43:52Z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e043382b-631c-4c4f-9f10-7c157d56d375</vt:lpwstr>
  </property>
  <property fmtid="{D5CDD505-2E9C-101B-9397-08002B2CF9AE}" pid="3" name="bjSaver">
    <vt:lpwstr>sobnA7OZbd59oFzGLTke91HiSgINkewh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6" name="bjDocumentSecurityLabel">
    <vt:lpwstr>AEP Confidential</vt:lpwstr>
  </property>
  <property fmtid="{D5CDD505-2E9C-101B-9397-08002B2CF9AE}" pid="7" name="Visual Markings Removed">
    <vt:lpwstr>No</vt:lpwstr>
  </property>
  <property fmtid="{D5CDD505-2E9C-101B-9397-08002B2CF9AE}" pid="8" name="bjCentreFooterLabel-first">
    <vt:lpwstr>&amp;"Calibri,Regular"&amp;11&amp;B&amp;K000000AEP CONFIDENTIAL</vt:lpwstr>
  </property>
  <property fmtid="{D5CDD505-2E9C-101B-9397-08002B2CF9AE}" pid="9" name="bjCentreFooterLabel-even">
    <vt:lpwstr>&amp;"Calibri,Regular"&amp;11&amp;B&amp;K000000AEP CONFIDENTIAL</vt:lpwstr>
  </property>
  <property fmtid="{D5CDD505-2E9C-101B-9397-08002B2CF9AE}" pid="10" name="bjCentreFooterLabel">
    <vt:lpwstr>&amp;"Calibri,Regular"&amp;11&amp;B&amp;K000000AEP CONFIDENTIAL</vt:lpwstr>
  </property>
</Properties>
</file>