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b\Regulatory\KY 2020 Base Case\Discovery\Staff Set 3\vaughan\"/>
    </mc:Choice>
  </mc:AlternateContent>
  <bookViews>
    <workbookView xWindow="720" yWindow="360" windowWidth="17952" windowHeight="11532"/>
  </bookViews>
  <sheets>
    <sheet name="ADJ" sheetId="2" r:id="rId1"/>
    <sheet name="Workpaper" sheetId="1" r:id="rId2"/>
  </sheets>
  <definedNames>
    <definedName name="_xlnm.Print_Area" localSheetId="0">ADJ!$A$1:$L$30</definedName>
  </definedNames>
  <calcPr calcId="162913"/>
</workbook>
</file>

<file path=xl/calcChain.xml><?xml version="1.0" encoding="utf-8"?>
<calcChain xmlns="http://schemas.openxmlformats.org/spreadsheetml/2006/main">
  <c r="E10" i="1" l="1"/>
  <c r="F10" i="1"/>
  <c r="D10" i="1" l="1"/>
  <c r="C13" i="1"/>
  <c r="C11" i="1"/>
  <c r="C12" i="1"/>
  <c r="C10" i="1"/>
  <c r="E24" i="1"/>
  <c r="E25" i="1"/>
  <c r="E23" i="1"/>
  <c r="E11" i="1" l="1"/>
  <c r="F11" i="1" s="1"/>
  <c r="D11" i="1"/>
  <c r="D12" i="1"/>
  <c r="E12" i="1" s="1"/>
  <c r="F12" i="1" s="1"/>
  <c r="B13" i="1" l="1"/>
  <c r="D13" i="1" l="1"/>
  <c r="E12" i="2"/>
  <c r="I12" i="2" s="1"/>
  <c r="E13" i="2"/>
  <c r="I13" i="2" s="1"/>
  <c r="E11" i="2"/>
  <c r="I11" i="2" l="1"/>
  <c r="E14" i="2"/>
  <c r="E13" i="1"/>
  <c r="F13" i="1"/>
  <c r="I14" i="2"/>
</calcChain>
</file>

<file path=xl/sharedStrings.xml><?xml version="1.0" encoding="utf-8"?>
<sst xmlns="http://schemas.openxmlformats.org/spreadsheetml/2006/main" count="42" uniqueCount="30">
  <si>
    <t>5757001</t>
  </si>
  <si>
    <t>5614001</t>
  </si>
  <si>
    <t>5618001</t>
  </si>
  <si>
    <t>ADJ</t>
  </si>
  <si>
    <t>Kentucky Power Company</t>
  </si>
  <si>
    <t>LINE   NO.</t>
  </si>
  <si>
    <t>DESCRIPTION</t>
  </si>
  <si>
    <t>KPCO TOTAL COMPANY ADJUSTMENT</t>
  </si>
  <si>
    <t>ALLOCATION METHOD</t>
  </si>
  <si>
    <t>ALLOCATION FACTOR</t>
  </si>
  <si>
    <t>KENTUCKY PSC RETAIL JURISDICTION ADJUSTMENT</t>
  </si>
  <si>
    <t>PJM Admin Fees LSE</t>
  </si>
  <si>
    <t>GP-TRANS</t>
  </si>
  <si>
    <t>Increase PJM Admin Expense</t>
  </si>
  <si>
    <t>Test Year</t>
  </si>
  <si>
    <t>PJM Admin Fees</t>
  </si>
  <si>
    <t>12ME MAR 20</t>
  </si>
  <si>
    <t>TY Admin Fees</t>
  </si>
  <si>
    <t>Annualize  TY</t>
  </si>
  <si>
    <t>FERC approved PJM rate increase</t>
  </si>
  <si>
    <t>Adjust PJM Administrative Fees to the Going Level that Reflects the FERC Approved  Rate Increase</t>
  </si>
  <si>
    <t>Test Year Twelve Months Ended 3/31/2020</t>
  </si>
  <si>
    <t>Jan - Mar</t>
  </si>
  <si>
    <t>Admin Fees</t>
  </si>
  <si>
    <t>Jan-March 2020</t>
  </si>
  <si>
    <t>Jan</t>
  </si>
  <si>
    <t>Feb</t>
  </si>
  <si>
    <t>Mar</t>
  </si>
  <si>
    <t>Going Level</t>
  </si>
  <si>
    <t>PJM Admin Fee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</si>
</sst>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  <numFmt numFmtId="167" formatCode="_(* #,##0.000_);_(* \(#,##0.0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164" fontId="0" fillId="0" borderId="0" xfId="2" applyNumberFormat="1" applyFont="1"/>
    <xf numFmtId="44" fontId="0" fillId="0" borderId="0" xfId="0" applyNumberFormat="1"/>
    <xf numFmtId="164" fontId="0" fillId="0" borderId="0" xfId="0" applyNumberFormat="1" applyBorder="1"/>
    <xf numFmtId="44" fontId="0" fillId="0" borderId="0" xfId="0" applyNumberFormat="1" applyBorder="1"/>
    <xf numFmtId="165" fontId="0" fillId="0" borderId="0" xfId="3" applyNumberFormat="1" applyFont="1"/>
    <xf numFmtId="0" fontId="0" fillId="0" borderId="0" xfId="0"/>
    <xf numFmtId="0" fontId="2" fillId="2" borderId="0" xfId="4" applyFill="1"/>
    <xf numFmtId="0" fontId="2" fillId="2" borderId="0" xfId="4" applyFill="1" applyAlignment="1"/>
    <xf numFmtId="0" fontId="0" fillId="2" borderId="0" xfId="0" applyFill="1"/>
    <xf numFmtId="0" fontId="4" fillId="2" borderId="0" xfId="4" applyFont="1" applyFill="1"/>
    <xf numFmtId="0" fontId="2" fillId="2" borderId="1" xfId="4" applyFill="1" applyBorder="1" applyAlignment="1">
      <alignment horizontal="center" vertical="center" wrapText="1"/>
    </xf>
    <xf numFmtId="0" fontId="2" fillId="3" borderId="3" xfId="4" applyFill="1" applyBorder="1" applyAlignment="1">
      <alignment horizontal="center" vertical="center" wrapText="1"/>
    </xf>
    <xf numFmtId="0" fontId="2" fillId="2" borderId="0" xfId="4" applyFill="1" applyAlignment="1">
      <alignment horizontal="center"/>
    </xf>
    <xf numFmtId="166" fontId="2" fillId="2" borderId="0" xfId="5" applyNumberFormat="1" applyFont="1" applyFill="1" applyAlignment="1"/>
    <xf numFmtId="166" fontId="2" fillId="2" borderId="0" xfId="5" applyNumberFormat="1" applyFont="1" applyFill="1" applyAlignment="1">
      <alignment horizontal="center"/>
    </xf>
    <xf numFmtId="166" fontId="2" fillId="3" borderId="4" xfId="5" applyNumberFormat="1" applyFont="1" applyFill="1" applyBorder="1" applyAlignment="1">
      <alignment horizontal="center"/>
    </xf>
    <xf numFmtId="164" fontId="2" fillId="2" borderId="0" xfId="6" applyNumberFormat="1" applyFont="1" applyFill="1"/>
    <xf numFmtId="0" fontId="2" fillId="3" borderId="4" xfId="4" applyFill="1" applyBorder="1"/>
    <xf numFmtId="0" fontId="5" fillId="2" borderId="0" xfId="4" applyFont="1" applyFill="1"/>
    <xf numFmtId="164" fontId="2" fillId="3" borderId="4" xfId="6" applyNumberFormat="1" applyFont="1" applyFill="1" applyBorder="1"/>
    <xf numFmtId="0" fontId="2" fillId="2" borderId="0" xfId="4" applyFill="1" applyAlignment="1">
      <alignment horizontal="left"/>
    </xf>
    <xf numFmtId="164" fontId="0" fillId="2" borderId="0" xfId="2" applyNumberFormat="1" applyFont="1" applyFill="1"/>
    <xf numFmtId="164" fontId="2" fillId="3" borderId="3" xfId="6" applyNumberFormat="1" applyFont="1" applyFill="1" applyBorder="1"/>
    <xf numFmtId="164" fontId="0" fillId="2" borderId="0" xfId="0" applyNumberFormat="1" applyFill="1"/>
    <xf numFmtId="0" fontId="6" fillId="0" borderId="0" xfId="0" applyFont="1" applyAlignment="1">
      <alignment horizontal="center"/>
    </xf>
    <xf numFmtId="164" fontId="0" fillId="0" borderId="2" xfId="2" applyNumberFormat="1" applyFont="1" applyBorder="1"/>
    <xf numFmtId="164" fontId="0" fillId="2" borderId="1" xfId="2" applyNumberFormat="1" applyFont="1" applyFill="1" applyBorder="1"/>
    <xf numFmtId="167" fontId="2" fillId="2" borderId="0" xfId="1" applyNumberFormat="1" applyFont="1" applyFill="1" applyAlignment="1">
      <alignment horizontal="center"/>
    </xf>
    <xf numFmtId="0" fontId="3" fillId="2" borderId="0" xfId="4" applyFont="1" applyFill="1" applyAlignment="1">
      <alignment horizontal="center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/>
    </xf>
    <xf numFmtId="0" fontId="2" fillId="2" borderId="1" xfId="4" applyFill="1" applyBorder="1" applyAlignment="1">
      <alignment horizontal="center" vertical="center" wrapText="1"/>
    </xf>
  </cellXfs>
  <cellStyles count="7">
    <cellStyle name="Comma" xfId="1" builtinId="3"/>
    <cellStyle name="Comma 6" xfId="5"/>
    <cellStyle name="Currency" xfId="2" builtinId="4"/>
    <cellStyle name="Currency 36" xfId="6"/>
    <cellStyle name="Normal" xfId="0" builtinId="0"/>
    <cellStyle name="Normal 10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3"/>
  <sheetViews>
    <sheetView tabSelected="1" workbookViewId="0">
      <selection activeCell="D18" sqref="D18"/>
    </sheetView>
  </sheetViews>
  <sheetFormatPr defaultColWidth="9.109375" defaultRowHeight="14.4" x14ac:dyDescent="0.3"/>
  <cols>
    <col min="1" max="2" width="9.109375" style="7"/>
    <col min="3" max="3" width="30.5546875" style="7" bestFit="1" customWidth="1"/>
    <col min="4" max="4" width="9.109375" style="7"/>
    <col min="5" max="5" width="13.6640625" style="7" customWidth="1"/>
    <col min="6" max="6" width="9.109375" style="7"/>
    <col min="7" max="7" width="13.33203125" style="7" customWidth="1"/>
    <col min="8" max="8" width="13" style="7" customWidth="1"/>
    <col min="9" max="9" width="18.6640625" style="7" customWidth="1"/>
    <col min="10" max="29" width="9.109375" style="10"/>
    <col min="30" max="16384" width="9.109375" style="7"/>
  </cols>
  <sheetData>
    <row r="1" spans="1:10" x14ac:dyDescent="0.3">
      <c r="A1" s="8"/>
      <c r="B1" s="8"/>
      <c r="C1" s="8"/>
      <c r="D1" s="8"/>
      <c r="E1" s="9"/>
      <c r="F1" s="9"/>
      <c r="G1" s="9"/>
      <c r="H1" s="9"/>
      <c r="I1" s="9"/>
      <c r="J1" s="9"/>
    </row>
    <row r="2" spans="1:10" ht="15.6" x14ac:dyDescent="0.3">
      <c r="A2" s="8"/>
      <c r="B2" s="30" t="s">
        <v>4</v>
      </c>
      <c r="C2" s="30"/>
      <c r="D2" s="30"/>
      <c r="E2" s="30"/>
      <c r="F2" s="30"/>
      <c r="G2" s="30"/>
      <c r="H2" s="30"/>
      <c r="I2" s="9"/>
      <c r="J2" s="9"/>
    </row>
    <row r="3" spans="1:10" ht="48" customHeight="1" x14ac:dyDescent="0.3">
      <c r="A3" s="8"/>
      <c r="B3" s="31" t="s">
        <v>20</v>
      </c>
      <c r="C3" s="31"/>
      <c r="D3" s="31"/>
      <c r="E3" s="31"/>
      <c r="F3" s="31"/>
      <c r="G3" s="31"/>
      <c r="H3" s="31"/>
      <c r="I3" s="9"/>
      <c r="J3" s="9"/>
    </row>
    <row r="4" spans="1:10" x14ac:dyDescent="0.3">
      <c r="A4" s="8"/>
      <c r="B4" s="32" t="s">
        <v>21</v>
      </c>
      <c r="C4" s="32"/>
      <c r="D4" s="32"/>
      <c r="E4" s="32"/>
      <c r="F4" s="32"/>
      <c r="G4" s="32"/>
      <c r="H4" s="11"/>
      <c r="I4" s="8"/>
      <c r="J4" s="8"/>
    </row>
    <row r="5" spans="1:10" x14ac:dyDescent="0.3">
      <c r="A5" s="10"/>
      <c r="B5" s="10"/>
      <c r="C5" s="10"/>
      <c r="D5" s="10"/>
      <c r="E5" s="10"/>
      <c r="F5" s="10"/>
      <c r="G5" s="10"/>
      <c r="H5" s="10"/>
      <c r="I5" s="10"/>
    </row>
    <row r="6" spans="1:10" x14ac:dyDescent="0.3">
      <c r="A6" s="10"/>
      <c r="B6" s="10"/>
      <c r="C6" s="10"/>
      <c r="D6" s="10"/>
      <c r="E6" s="10"/>
      <c r="F6" s="10"/>
      <c r="G6" s="10"/>
      <c r="H6" s="10"/>
      <c r="I6" s="10"/>
    </row>
    <row r="7" spans="1:10" ht="52.8" x14ac:dyDescent="0.3">
      <c r="A7" s="12" t="s">
        <v>5</v>
      </c>
      <c r="B7" s="33" t="s">
        <v>6</v>
      </c>
      <c r="C7" s="33"/>
      <c r="D7" s="33"/>
      <c r="E7" s="12" t="s">
        <v>7</v>
      </c>
      <c r="F7" s="12"/>
      <c r="G7" s="12" t="s">
        <v>8</v>
      </c>
      <c r="H7" s="12" t="s">
        <v>9</v>
      </c>
      <c r="I7" s="13" t="s">
        <v>10</v>
      </c>
      <c r="J7" s="8"/>
    </row>
    <row r="8" spans="1:10" x14ac:dyDescent="0.3">
      <c r="A8" s="14"/>
      <c r="B8" s="14"/>
      <c r="C8" s="14"/>
      <c r="D8" s="8"/>
      <c r="E8" s="15"/>
      <c r="F8" s="16"/>
      <c r="G8" s="16"/>
      <c r="H8" s="16"/>
      <c r="I8" s="17"/>
      <c r="J8" s="8"/>
    </row>
    <row r="9" spans="1:10" x14ac:dyDescent="0.3">
      <c r="A9" s="8"/>
      <c r="B9" s="8"/>
      <c r="C9" s="8"/>
      <c r="D9" s="8"/>
      <c r="E9" s="18"/>
      <c r="F9" s="8"/>
      <c r="G9" s="8"/>
      <c r="H9" s="8"/>
      <c r="I9" s="19"/>
      <c r="J9" s="8"/>
    </row>
    <row r="10" spans="1:10" x14ac:dyDescent="0.3">
      <c r="A10" s="8"/>
      <c r="B10" s="20" t="s">
        <v>15</v>
      </c>
      <c r="C10" s="20"/>
      <c r="D10" s="8"/>
      <c r="E10" s="10"/>
      <c r="F10" s="10"/>
      <c r="G10" s="8"/>
      <c r="H10" s="8"/>
      <c r="I10" s="21"/>
      <c r="J10" s="8"/>
    </row>
    <row r="11" spans="1:10" x14ac:dyDescent="0.3">
      <c r="A11" s="14">
        <v>1</v>
      </c>
      <c r="B11" s="8" t="s">
        <v>0</v>
      </c>
      <c r="C11" s="8" t="s">
        <v>11</v>
      </c>
      <c r="D11" s="8"/>
      <c r="E11" s="23">
        <f>Workpaper!F10</f>
        <v>39745.238999999943</v>
      </c>
      <c r="F11" s="10"/>
      <c r="G11" s="8" t="s">
        <v>12</v>
      </c>
      <c r="H11" s="29">
        <v>0.98499999999999999</v>
      </c>
      <c r="I11" s="21">
        <f>H11*E11</f>
        <v>39149.060414999942</v>
      </c>
      <c r="J11" s="11" t="s">
        <v>13</v>
      </c>
    </row>
    <row r="12" spans="1:10" x14ac:dyDescent="0.3">
      <c r="A12" s="14">
        <v>2</v>
      </c>
      <c r="B12" s="22" t="s">
        <v>1</v>
      </c>
      <c r="C12" s="8" t="s">
        <v>11</v>
      </c>
      <c r="D12" s="8"/>
      <c r="E12" s="23">
        <f>Workpaper!F11</f>
        <v>75040.836999999941</v>
      </c>
      <c r="F12" s="10"/>
      <c r="G12" s="8" t="s">
        <v>12</v>
      </c>
      <c r="H12" s="29">
        <v>0.98499999999999999</v>
      </c>
      <c r="I12" s="21">
        <f>H12*E12</f>
        <v>73915.224444999942</v>
      </c>
      <c r="J12" s="11" t="s">
        <v>13</v>
      </c>
    </row>
    <row r="13" spans="1:10" x14ac:dyDescent="0.3">
      <c r="A13" s="14">
        <v>3</v>
      </c>
      <c r="B13" s="8" t="s">
        <v>2</v>
      </c>
      <c r="C13" s="8" t="s">
        <v>11</v>
      </c>
      <c r="D13" s="8"/>
      <c r="E13" s="28">
        <f>Workpaper!F12</f>
        <v>96823.94</v>
      </c>
      <c r="F13" s="8"/>
      <c r="G13" s="8" t="s">
        <v>12</v>
      </c>
      <c r="H13" s="29">
        <v>0.98499999999999999</v>
      </c>
      <c r="I13" s="24">
        <f t="shared" ref="I13" si="0">H13*E13</f>
        <v>95371.580900000001</v>
      </c>
      <c r="J13" s="11" t="s">
        <v>13</v>
      </c>
    </row>
    <row r="14" spans="1:10" x14ac:dyDescent="0.3">
      <c r="A14" s="10"/>
      <c r="B14" s="10"/>
      <c r="C14" s="10"/>
      <c r="D14" s="10"/>
      <c r="E14" s="25">
        <f>SUM(E11:E13)</f>
        <v>211610.01599999989</v>
      </c>
      <c r="F14" s="10"/>
      <c r="G14" s="10"/>
      <c r="H14" s="10"/>
      <c r="I14" s="25">
        <f>SUM(I11:I13)</f>
        <v>208435.8657599999</v>
      </c>
    </row>
    <row r="15" spans="1:10" x14ac:dyDescent="0.3">
      <c r="B15" s="10"/>
      <c r="C15" s="10"/>
      <c r="D15" s="10"/>
      <c r="E15" s="10"/>
      <c r="F15" s="10"/>
      <c r="G15" s="10"/>
      <c r="H15" s="10"/>
    </row>
    <row r="16" spans="1:10" s="10" customFormat="1" x14ac:dyDescent="0.3"/>
    <row r="17" s="10" customFormat="1" x14ac:dyDescent="0.3"/>
    <row r="18" s="10" customFormat="1" x14ac:dyDescent="0.3"/>
    <row r="19" s="10" customFormat="1" x14ac:dyDescent="0.3"/>
    <row r="20" s="10" customFormat="1" x14ac:dyDescent="0.3"/>
    <row r="21" s="10" customFormat="1" x14ac:dyDescent="0.3"/>
    <row r="22" s="10" customFormat="1" x14ac:dyDescent="0.3"/>
    <row r="23" s="10" customFormat="1" x14ac:dyDescent="0.3"/>
    <row r="24" s="10" customFormat="1" x14ac:dyDescent="0.3"/>
    <row r="25" s="10" customFormat="1" x14ac:dyDescent="0.3"/>
    <row r="26" s="10" customFormat="1" x14ac:dyDescent="0.3"/>
    <row r="27" s="10" customFormat="1" x14ac:dyDescent="0.3"/>
    <row r="28" s="10" customFormat="1" x14ac:dyDescent="0.3"/>
    <row r="29" s="10" customFormat="1" x14ac:dyDescent="0.3"/>
    <row r="30" s="10" customFormat="1" x14ac:dyDescent="0.3"/>
    <row r="31" s="10" customFormat="1" x14ac:dyDescent="0.3"/>
    <row r="32" s="10" customFormat="1" x14ac:dyDescent="0.3"/>
    <row r="33" s="10" customFormat="1" x14ac:dyDescent="0.3"/>
    <row r="34" s="10" customFormat="1" x14ac:dyDescent="0.3"/>
    <row r="35" s="10" customFormat="1" x14ac:dyDescent="0.3"/>
    <row r="36" s="10" customFormat="1" x14ac:dyDescent="0.3"/>
    <row r="37" s="10" customFormat="1" x14ac:dyDescent="0.3"/>
    <row r="38" s="10" customFormat="1" x14ac:dyDescent="0.3"/>
    <row r="39" s="10" customFormat="1" x14ac:dyDescent="0.3"/>
    <row r="40" s="10" customFormat="1" x14ac:dyDescent="0.3"/>
    <row r="41" s="10" customFormat="1" x14ac:dyDescent="0.3"/>
    <row r="42" s="10" customFormat="1" x14ac:dyDescent="0.3"/>
    <row r="43" s="10" customFormat="1" x14ac:dyDescent="0.3"/>
    <row r="44" s="10" customFormat="1" x14ac:dyDescent="0.3"/>
    <row r="45" s="10" customFormat="1" x14ac:dyDescent="0.3"/>
    <row r="46" s="10" customFormat="1" x14ac:dyDescent="0.3"/>
    <row r="47" s="10" customFormat="1" x14ac:dyDescent="0.3"/>
    <row r="48" s="10" customFormat="1" x14ac:dyDescent="0.3"/>
    <row r="49" s="10" customFormat="1" x14ac:dyDescent="0.3"/>
    <row r="50" s="10" customFormat="1" x14ac:dyDescent="0.3"/>
    <row r="51" s="10" customFormat="1" x14ac:dyDescent="0.3"/>
    <row r="52" s="10" customFormat="1" x14ac:dyDescent="0.3"/>
    <row r="53" s="10" customFormat="1" x14ac:dyDescent="0.3"/>
  </sheetData>
  <mergeCells count="4">
    <mergeCell ref="B2:H2"/>
    <mergeCell ref="B3:H3"/>
    <mergeCell ref="B4:G4"/>
    <mergeCell ref="B7:D7"/>
  </mergeCells>
  <pageMargins left="0.7" right="0.7" top="0.75" bottom="0.75" header="0.3" footer="0.3"/>
  <pageSetup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J23" sqref="J23"/>
    </sheetView>
  </sheetViews>
  <sheetFormatPr defaultRowHeight="14.4" x14ac:dyDescent="0.3"/>
  <cols>
    <col min="1" max="1" width="30.6640625" bestFit="1" customWidth="1"/>
    <col min="2" max="2" width="16.109375" customWidth="1"/>
    <col min="3" max="4" width="16.109375" style="7" customWidth="1"/>
    <col min="5" max="5" width="21.109375" customWidth="1"/>
    <col min="6" max="6" width="19.6640625" bestFit="1" customWidth="1"/>
    <col min="7" max="7" width="16.5546875" customWidth="1"/>
    <col min="8" max="8" width="12.5546875" bestFit="1" customWidth="1"/>
  </cols>
  <sheetData>
    <row r="1" spans="1:6" x14ac:dyDescent="0.3">
      <c r="A1" t="s">
        <v>29</v>
      </c>
    </row>
    <row r="7" spans="1:6" x14ac:dyDescent="0.3">
      <c r="B7" s="26" t="s">
        <v>16</v>
      </c>
      <c r="C7" s="26"/>
    </row>
    <row r="8" spans="1:6" x14ac:dyDescent="0.3">
      <c r="B8" s="1" t="s">
        <v>14</v>
      </c>
      <c r="C8" s="1" t="s">
        <v>22</v>
      </c>
    </row>
    <row r="9" spans="1:6" x14ac:dyDescent="0.3">
      <c r="B9" s="1" t="s">
        <v>17</v>
      </c>
      <c r="C9" s="1" t="s">
        <v>23</v>
      </c>
      <c r="D9" s="1" t="s">
        <v>18</v>
      </c>
      <c r="E9" s="1" t="s">
        <v>28</v>
      </c>
      <c r="F9" s="1" t="s">
        <v>3</v>
      </c>
    </row>
    <row r="10" spans="1:6" x14ac:dyDescent="0.3">
      <c r="A10" t="s">
        <v>0</v>
      </c>
      <c r="B10" s="2">
        <v>937019.04</v>
      </c>
      <c r="C10" s="2">
        <f>E23</f>
        <v>238235.19</v>
      </c>
      <c r="D10" s="2">
        <f>(C10/3)*12</f>
        <v>952940.76</v>
      </c>
      <c r="E10" s="2">
        <f>D10*(1+$B$15)</f>
        <v>976764.27899999998</v>
      </c>
      <c r="F10" s="2">
        <f>E10-B10</f>
        <v>39745.238999999943</v>
      </c>
    </row>
    <row r="11" spans="1:6" x14ac:dyDescent="0.3">
      <c r="A11" t="s">
        <v>1</v>
      </c>
      <c r="B11" s="2">
        <v>979743.08</v>
      </c>
      <c r="C11" s="2">
        <f t="shared" ref="C11:C12" si="0">E24</f>
        <v>257264.37000000002</v>
      </c>
      <c r="D11" s="2">
        <f t="shared" ref="D11:D12" si="1">(C11/3)*12</f>
        <v>1029057.4800000001</v>
      </c>
      <c r="E11" s="2">
        <f t="shared" ref="E11" si="2">D11*(1+$B$15)</f>
        <v>1054783.9169999999</v>
      </c>
      <c r="F11" s="2">
        <f t="shared" ref="F11:F12" si="3">E11-B11</f>
        <v>75040.836999999941</v>
      </c>
    </row>
    <row r="12" spans="1:6" x14ac:dyDescent="0.3">
      <c r="A12" t="s">
        <v>2</v>
      </c>
      <c r="B12" s="2">
        <v>290487.07</v>
      </c>
      <c r="C12" s="2">
        <f t="shared" si="0"/>
        <v>94466.1</v>
      </c>
      <c r="D12" s="2">
        <f t="shared" si="1"/>
        <v>377864.4</v>
      </c>
      <c r="E12" s="2">
        <f>D12*(1+$B$15)</f>
        <v>387311.01</v>
      </c>
      <c r="F12" s="2">
        <f t="shared" si="3"/>
        <v>96823.94</v>
      </c>
    </row>
    <row r="13" spans="1:6" x14ac:dyDescent="0.3">
      <c r="B13" s="27">
        <f>SUM(B10:B12)</f>
        <v>2207249.19</v>
      </c>
      <c r="C13" s="27">
        <f>SUM(C10:C12)</f>
        <v>589965.66</v>
      </c>
      <c r="D13" s="27">
        <f>SUM(D10:D12)</f>
        <v>2359862.64</v>
      </c>
      <c r="E13" s="27">
        <f>SUM(E10:E12)</f>
        <v>2418859.2060000002</v>
      </c>
      <c r="F13" s="27">
        <f>SUM(F10:F12)</f>
        <v>211610.01599999989</v>
      </c>
    </row>
    <row r="14" spans="1:6" x14ac:dyDescent="0.3">
      <c r="B14" s="3"/>
      <c r="C14" s="3"/>
      <c r="D14" s="3"/>
    </row>
    <row r="15" spans="1:6" x14ac:dyDescent="0.3">
      <c r="A15" t="s">
        <v>19</v>
      </c>
      <c r="B15" s="6">
        <v>2.5000000000000001E-2</v>
      </c>
      <c r="C15" s="6"/>
      <c r="D15" s="6"/>
    </row>
    <row r="16" spans="1:6" x14ac:dyDescent="0.3">
      <c r="B16" s="5"/>
      <c r="C16" s="5"/>
      <c r="D16" s="5"/>
    </row>
    <row r="17" spans="1:5" x14ac:dyDescent="0.3">
      <c r="B17" s="4"/>
      <c r="C17" s="4"/>
      <c r="D17" s="4"/>
    </row>
    <row r="18" spans="1:5" x14ac:dyDescent="0.3">
      <c r="B18" s="5"/>
      <c r="C18" s="5"/>
      <c r="D18" s="5"/>
    </row>
    <row r="19" spans="1:5" x14ac:dyDescent="0.3">
      <c r="B19" s="5"/>
      <c r="C19" s="5"/>
      <c r="D19" s="5"/>
    </row>
    <row r="20" spans="1:5" x14ac:dyDescent="0.3">
      <c r="B20" s="5"/>
      <c r="C20" s="5"/>
      <c r="D20" s="5"/>
    </row>
    <row r="21" spans="1:5" x14ac:dyDescent="0.3">
      <c r="B21" s="4"/>
      <c r="C21" s="4"/>
      <c r="D21" s="4"/>
    </row>
    <row r="22" spans="1:5" x14ac:dyDescent="0.3">
      <c r="B22" t="s">
        <v>25</v>
      </c>
      <c r="C22" s="7" t="s">
        <v>26</v>
      </c>
      <c r="D22" s="7" t="s">
        <v>27</v>
      </c>
      <c r="E22" t="s">
        <v>24</v>
      </c>
    </row>
    <row r="23" spans="1:5" x14ac:dyDescent="0.3">
      <c r="A23" s="7" t="s">
        <v>0</v>
      </c>
      <c r="B23" s="2">
        <v>81238.28</v>
      </c>
      <c r="C23" s="2">
        <v>80604.149999999994</v>
      </c>
      <c r="D23" s="2">
        <v>76392.759999999995</v>
      </c>
      <c r="E23" s="2">
        <f>SUM(B23:D23)</f>
        <v>238235.19</v>
      </c>
    </row>
    <row r="24" spans="1:5" x14ac:dyDescent="0.3">
      <c r="A24" s="7" t="s">
        <v>1</v>
      </c>
      <c r="B24" s="2">
        <v>91835.74</v>
      </c>
      <c r="C24" s="2">
        <v>84632.28</v>
      </c>
      <c r="D24" s="2">
        <v>80796.350000000006</v>
      </c>
      <c r="E24" s="2">
        <f t="shared" ref="E24:E25" si="4">SUM(B24:D24)</f>
        <v>257264.37000000002</v>
      </c>
    </row>
    <row r="25" spans="1:5" x14ac:dyDescent="0.3">
      <c r="A25" s="7" t="s">
        <v>2</v>
      </c>
      <c r="B25" s="2">
        <v>45714.95</v>
      </c>
      <c r="C25" s="2">
        <v>24948.880000000001</v>
      </c>
      <c r="D25" s="2">
        <v>23802.27</v>
      </c>
      <c r="E25" s="2">
        <f t="shared" si="4"/>
        <v>94466.1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userSelected">
  <element uid="936e22d5-45a7-4cb7-95ab-1aa8c7c88789" value=""/>
</sisl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35A8D66889804D93A541DC7FCD6740" ma:contentTypeVersion="1" ma:contentTypeDescription="Create a new document." ma:contentTypeScope="" ma:versionID="efd721c7cda02a20df6329f4e8d3d67f">
  <xsd:schema xmlns:xsd="http://www.w3.org/2001/XMLSchema" xmlns:xs="http://www.w3.org/2001/XMLSchema" xmlns:p="http://schemas.microsoft.com/office/2006/metadata/properties" xmlns:ns2="a1040523-5304-4b09-b6d4-64a124c994e2" targetNamespace="http://schemas.microsoft.com/office/2006/metadata/properties" ma:root="true" ma:fieldsID="600ce198b5c5104e6f0363384ebebfc8" ns2:_="">
    <xsd:import namespace="a1040523-5304-4b09-b6d4-64a124c994e2"/>
    <xsd:element name="properties">
      <xsd:complexType>
        <xsd:sequence>
          <xsd:element name="documentManagement">
            <xsd:complexType>
              <xsd:all>
                <xsd:element ref="ns2:Operating_x0020_Company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40523-5304-4b09-b6d4-64a124c994e2" elementFormDefault="qualified">
    <xsd:import namespace="http://schemas.microsoft.com/office/2006/documentManagement/types"/>
    <xsd:import namespace="http://schemas.microsoft.com/office/infopath/2007/PartnerControls"/>
    <xsd:element name="Operating_x0020_Company" ma:index="8" ma:displayName="Operating Company" ma:default="AEP Ohio" ma:format="Dropdown" ma:internalName="Operating_x0020_Company">
      <xsd:simpleType>
        <xsd:restriction base="dms:Choice">
          <xsd:enumeration value="AEP Ohio"/>
          <xsd:enumeration value="AEP Texas"/>
          <xsd:enumeration value="Appalachian Power - Tennessee"/>
          <xsd:enumeration value="Appalachian Power - Virginia"/>
          <xsd:enumeration value="Appalachian Power - West Virginia"/>
          <xsd:enumeration value="ETT"/>
          <xsd:enumeration value="FERC"/>
          <xsd:enumeration value="Indiana &amp; Michigan Power - Indiana"/>
          <xsd:enumeration value="Indiana &amp; Michigan Power - Michigan"/>
          <xsd:enumeration value="Kentucky Power"/>
          <xsd:enumeration value="PSO"/>
          <xsd:enumeration value="SWEPCO - Arkansas"/>
          <xsd:enumeration value="SWEPCO - Louisiana"/>
          <xsd:enumeration value="SWEPCO - Texa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erating_x0020_Company xmlns="a1040523-5304-4b09-b6d4-64a124c994e2">Kentucky Power</Operating_x0020_Company>
  </documentManagement>
</p:properties>
</file>

<file path=customXml/itemProps1.xml><?xml version="1.0" encoding="utf-8"?>
<ds:datastoreItem xmlns:ds="http://schemas.openxmlformats.org/officeDocument/2006/customXml" ds:itemID="{0B30797F-D92F-49B1-8D1E-5DF41278623E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181A2ED9-C0DE-492C-AC94-584CFC151987}"/>
</file>

<file path=customXml/itemProps3.xml><?xml version="1.0" encoding="utf-8"?>
<ds:datastoreItem xmlns:ds="http://schemas.openxmlformats.org/officeDocument/2006/customXml" ds:itemID="{F56A1A99-16EA-448F-B3CE-26F1B3A32AAF}"/>
</file>

<file path=customXml/itemProps4.xml><?xml version="1.0" encoding="utf-8"?>
<ds:datastoreItem xmlns:ds="http://schemas.openxmlformats.org/officeDocument/2006/customXml" ds:itemID="{64CCEFE9-2D57-49BD-A576-B32869B087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ADJ</vt:lpstr>
      <vt:lpstr>Workpaper</vt:lpstr>
      <vt:lpstr>ADJ!Print_Area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Alex Vaughan</dc:creator>
  <cp:keywords/>
  <cp:lastModifiedBy>s012197</cp:lastModifiedBy>
  <dcterms:created xsi:type="dcterms:W3CDTF">2017-02-01T16:01:53Z</dcterms:created>
  <dcterms:modified xsi:type="dcterms:W3CDTF">2020-07-26T20:45:16Z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9782721b-84be-4dea-9081-4ca19292a576</vt:lpwstr>
  </property>
  <property fmtid="{D5CDD505-2E9C-101B-9397-08002B2CF9AE}" pid="3" name="bjSaver">
    <vt:lpwstr>N1DSBWDQZIeY/VRw0Xy3fwx0B1BRPR0Y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policy="e9c0b8d7-bdb4-4fd3-b62a-f50327aaefce" origin="userSelected" xmlns="http://www.boldonj</vt:lpwstr>
  </property>
  <property fmtid="{D5CDD505-2E9C-101B-9397-08002B2CF9AE}" pid="5" name="bjDocumentLabelXML-0">
    <vt:lpwstr>ames.com/2008/01/sie/internal/label"&gt;&lt;element uid="936e22d5-45a7-4cb7-95ab-1aa8c7c88789" value="" /&gt;&lt;/sisl&gt;</vt:lpwstr>
  </property>
  <property fmtid="{D5CDD505-2E9C-101B-9397-08002B2CF9AE}" pid="6" name="bjDocumentSecurityLabel">
    <vt:lpwstr>Uncategorized</vt:lpwstr>
  </property>
  <property fmtid="{D5CDD505-2E9C-101B-9397-08002B2CF9AE}" pid="7" name="ContentTypeId">
    <vt:lpwstr>0x0101002135A8D66889804D93A541DC7FCD6740</vt:lpwstr>
  </property>
</Properties>
</file>