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ob\Regulatory\KY 2020 Base Case\Discovery\Staff Set 3\"/>
    </mc:Choice>
  </mc:AlternateContent>
  <bookViews>
    <workbookView xWindow="0" yWindow="0" windowWidth="24000" windowHeight="9600"/>
  </bookViews>
  <sheets>
    <sheet name="Load Loss" sheetId="1" r:id="rId1"/>
    <sheet name="Mitigation" sheetId="2" r:id="rId2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26" i="2" s="1"/>
  <c r="D27" i="2" s="1"/>
  <c r="A18" i="2"/>
  <c r="F16" i="2"/>
  <c r="F14" i="2"/>
  <c r="A14" i="2"/>
  <c r="F12" i="2"/>
  <c r="D9" i="1"/>
  <c r="D11" i="1" s="1"/>
  <c r="D14" i="1" l="1"/>
  <c r="D16" i="1" s="1"/>
</calcChain>
</file>

<file path=xl/sharedStrings.xml><?xml version="1.0" encoding="utf-8"?>
<sst xmlns="http://schemas.openxmlformats.org/spreadsheetml/2006/main" count="45" uniqueCount="43">
  <si>
    <t>Load Loss Impact Workpaper</t>
  </si>
  <si>
    <t>2017 kWh Sales</t>
  </si>
  <si>
    <t>2020 kWh W Sales</t>
  </si>
  <si>
    <t>kWh Delta Between Cases</t>
  </si>
  <si>
    <t>avg realization</t>
  </si>
  <si>
    <t>exibit K column 1 divided by Exhibit I column 1</t>
  </si>
  <si>
    <t>avg lost revenue</t>
  </si>
  <si>
    <t>O&amp;M % from Revenue Adjustements</t>
  </si>
  <si>
    <t>From Section V, used in revenue adjustments</t>
  </si>
  <si>
    <t>variable O&amp;M savings</t>
  </si>
  <si>
    <t xml:space="preserve">Net  Impact of Load Loss - Lost Revenue </t>
  </si>
  <si>
    <t>Kentucky Power Company</t>
  </si>
  <si>
    <t>Case No. 2017-00179</t>
  </si>
  <si>
    <t>Test Year Ended March 31, 2020</t>
  </si>
  <si>
    <r>
      <t xml:space="preserve">Ln </t>
    </r>
    <r>
      <rPr>
        <b/>
        <u/>
        <sz val="10"/>
        <rFont val="Arial"/>
        <family val="2"/>
      </rPr>
      <t>No.</t>
    </r>
  </si>
  <si>
    <t>Reference</t>
  </si>
  <si>
    <t>Amount</t>
  </si>
  <si>
    <r>
      <rPr>
        <b/>
        <sz val="10"/>
        <rFont val="Arial"/>
        <family val="2"/>
      </rPr>
      <t>Cumulative Percentage</t>
    </r>
    <r>
      <rPr>
        <b/>
        <u/>
        <sz val="10"/>
        <rFont val="Arial"/>
        <family val="2"/>
      </rPr>
      <t xml:space="preserve"> Increase</t>
    </r>
  </si>
  <si>
    <t>(1a)</t>
  </si>
  <si>
    <t>Test Year Retail Sales Revenues per Income Statement</t>
  </si>
  <si>
    <t>Section V, Schedule 4, Cell C7</t>
  </si>
  <si>
    <t>(1b)</t>
  </si>
  <si>
    <t>Remove Capacity Charge and SSC Over/Under (Adj 1&amp;7)</t>
  </si>
  <si>
    <t>(1)</t>
  </si>
  <si>
    <t>Test Year Retail Sales Revenues</t>
  </si>
  <si>
    <t xml:space="preserve"> </t>
  </si>
  <si>
    <t>(2)</t>
  </si>
  <si>
    <t xml:space="preserve">Proposed Increase to Revenue Requirement  </t>
  </si>
  <si>
    <t>Section V, Schedule 1, Cell I47</t>
  </si>
  <si>
    <t>Proposed Decrease in Capacity Charge</t>
  </si>
  <si>
    <t>Section II, Exhibit J</t>
  </si>
  <si>
    <t>(4)</t>
  </si>
  <si>
    <t>Proposed Grid Modernization Rider</t>
  </si>
  <si>
    <t>Total Increase  (Ln 2 + Ln 3 + Ln 4)</t>
  </si>
  <si>
    <t>Rev Req with 30BPS higher ROE</t>
  </si>
  <si>
    <t>Year 1 ADFIT Offset</t>
  </si>
  <si>
    <t>Capacity Charge</t>
  </si>
  <si>
    <t>2021 Capacity Charge</t>
  </si>
  <si>
    <t>30BPS of ROE</t>
  </si>
  <si>
    <t>Total Proposed Mitigation</t>
  </si>
  <si>
    <t>`</t>
  </si>
  <si>
    <t>Year 1 Rev Req</t>
  </si>
  <si>
    <t>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</si>
</sst>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&quot;$&quot;* #,##0_);_(&quot;$&quot;* \(#,##0\);_(&quot;$&quot;* &quot;-&quot;??_);_(@_)"/>
    <numFmt numFmtId="167" formatCode="0_);\(0\)"/>
    <numFmt numFmtId="168" formatCode="_(* #,##0.0_);_(* \(#,##0.0\);_(* &quot;-&quot;??_);_(@_)"/>
    <numFmt numFmtId="169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64" fontId="0" fillId="0" borderId="0" xfId="1" applyNumberFormat="1" applyFont="1"/>
    <xf numFmtId="43" fontId="0" fillId="0" borderId="0" xfId="1" applyFont="1"/>
    <xf numFmtId="165" fontId="0" fillId="0" borderId="0" xfId="1" applyNumberFormat="1" applyFont="1"/>
    <xf numFmtId="166" fontId="0" fillId="0" borderId="0" xfId="2" applyNumberFormat="1" applyFont="1"/>
    <xf numFmtId="10" fontId="0" fillId="0" borderId="0" xfId="3" applyNumberFormat="1" applyFont="1"/>
    <xf numFmtId="0" fontId="2" fillId="0" borderId="0" xfId="0" applyFont="1"/>
    <xf numFmtId="166" fontId="2" fillId="0" borderId="0" xfId="2" applyNumberFormat="1" applyFont="1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167" fontId="3" fillId="0" borderId="0" xfId="0" quotePrefix="1" applyNumberFormat="1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6" fontId="3" fillId="0" borderId="0" xfId="4" applyNumberFormat="1" applyFont="1" applyFill="1" applyBorder="1"/>
    <xf numFmtId="166" fontId="3" fillId="0" borderId="0" xfId="4" applyNumberFormat="1" applyFont="1" applyFill="1"/>
    <xf numFmtId="166" fontId="3" fillId="0" borderId="1" xfId="4" applyNumberFormat="1" applyFont="1" applyFill="1" applyBorder="1"/>
    <xf numFmtId="167" fontId="3" fillId="0" borderId="0" xfId="0" applyNumberFormat="1" applyFont="1" applyFill="1" applyAlignment="1">
      <alignment horizontal="center"/>
    </xf>
    <xf numFmtId="10" fontId="3" fillId="0" borderId="0" xfId="3" applyNumberFormat="1" applyFont="1" applyFill="1" applyAlignment="1">
      <alignment horizontal="center"/>
    </xf>
    <xf numFmtId="10" fontId="0" fillId="0" borderId="0" xfId="3" applyNumberFormat="1" applyFont="1" applyFill="1"/>
    <xf numFmtId="168" fontId="0" fillId="0" borderId="0" xfId="1" applyNumberFormat="1" applyFont="1" applyFill="1" applyBorder="1"/>
    <xf numFmtId="43" fontId="0" fillId="0" borderId="0" xfId="0" applyNumberFormat="1" applyFill="1"/>
    <xf numFmtId="0" fontId="3" fillId="0" borderId="0" xfId="0" applyFont="1" applyFill="1" applyAlignment="1">
      <alignment horizontal="center"/>
    </xf>
    <xf numFmtId="37" fontId="0" fillId="0" borderId="0" xfId="0" applyNumberFormat="1" applyFill="1"/>
    <xf numFmtId="169" fontId="0" fillId="0" borderId="0" xfId="4" applyNumberFormat="1" applyFont="1" applyFill="1"/>
    <xf numFmtId="168" fontId="0" fillId="0" borderId="0" xfId="1" applyNumberFormat="1" applyFont="1" applyFill="1"/>
    <xf numFmtId="166" fontId="3" fillId="0" borderId="2" xfId="4" applyNumberFormat="1" applyFont="1" applyFill="1" applyBorder="1"/>
    <xf numFmtId="10" fontId="4" fillId="0" borderId="0" xfId="3" applyNumberFormat="1" applyFont="1" applyFill="1"/>
    <xf numFmtId="166" fontId="0" fillId="0" borderId="0" xfId="4" applyNumberFormat="1" applyFont="1" applyFill="1" applyBorder="1"/>
    <xf numFmtId="169" fontId="0" fillId="0" borderId="0" xfId="4" applyNumberFormat="1" applyFont="1" applyFill="1" applyBorder="1"/>
    <xf numFmtId="166" fontId="0" fillId="0" borderId="1" xfId="4" applyNumberFormat="1" applyFont="1" applyFill="1" applyBorder="1"/>
    <xf numFmtId="0" fontId="3" fillId="2" borderId="0" xfId="0" applyFont="1" applyFill="1"/>
    <xf numFmtId="166" fontId="3" fillId="2" borderId="0" xfId="0" applyNumberFormat="1" applyFont="1" applyFill="1" applyBorder="1"/>
    <xf numFmtId="7" fontId="0" fillId="0" borderId="0" xfId="0" applyNumberFormat="1" applyFill="1" applyBorder="1"/>
    <xf numFmtId="37" fontId="0" fillId="0" borderId="0" xfId="0" applyNumberFormat="1" applyFill="1" applyBorder="1"/>
    <xf numFmtId="10" fontId="0" fillId="0" borderId="0" xfId="3" applyNumberFormat="1" applyFont="1" applyFill="1" applyBorder="1"/>
    <xf numFmtId="5" fontId="0" fillId="0" borderId="0" xfId="0" applyNumberFormat="1" applyFill="1"/>
    <xf numFmtId="7" fontId="0" fillId="0" borderId="0" xfId="0" applyNumberFormat="1" applyFill="1"/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center" wrapText="1"/>
    </xf>
  </cellXfs>
  <cellStyles count="5">
    <cellStyle name="Comma" xfId="1" builtinId="3"/>
    <cellStyle name="Currency" xfId="2" builtinId="4"/>
    <cellStyle name="Currency 2" xf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workbookViewId="0">
      <selection activeCell="C23" sqref="C23"/>
    </sheetView>
  </sheetViews>
  <sheetFormatPr defaultRowHeight="14.4" x14ac:dyDescent="0.3"/>
  <cols>
    <col min="2" max="2" width="17.109375" customWidth="1"/>
    <col min="3" max="3" width="18.6640625" bestFit="1" customWidth="1"/>
    <col min="4" max="4" width="20.109375" style="2" bestFit="1" customWidth="1"/>
    <col min="10" max="10" width="16.88671875" style="3" bestFit="1" customWidth="1"/>
  </cols>
  <sheetData>
    <row r="2" spans="1:5" x14ac:dyDescent="0.3">
      <c r="A2" s="1" t="s">
        <v>0</v>
      </c>
    </row>
    <row r="4" spans="1:5" x14ac:dyDescent="0.3">
      <c r="A4" t="s">
        <v>1</v>
      </c>
      <c r="C4" s="2">
        <v>5711420146</v>
      </c>
    </row>
    <row r="5" spans="1:5" x14ac:dyDescent="0.3">
      <c r="A5" t="s">
        <v>2</v>
      </c>
      <c r="C5" s="2">
        <v>5134715994.8838625</v>
      </c>
    </row>
    <row r="9" spans="1:5" x14ac:dyDescent="0.3">
      <c r="A9" t="s">
        <v>3</v>
      </c>
      <c r="D9" s="2">
        <f>C4-C5</f>
        <v>576704151.1161375</v>
      </c>
    </row>
    <row r="10" spans="1:5" x14ac:dyDescent="0.3">
      <c r="A10" t="s">
        <v>4</v>
      </c>
      <c r="D10" s="4">
        <v>0.10382967024424924</v>
      </c>
      <c r="E10" t="s">
        <v>5</v>
      </c>
    </row>
    <row r="11" spans="1:5" x14ac:dyDescent="0.3">
      <c r="A11" t="s">
        <v>6</v>
      </c>
      <c r="D11" s="5">
        <f>D10*D9</f>
        <v>59879001.838878244</v>
      </c>
    </row>
    <row r="13" spans="1:5" x14ac:dyDescent="0.3">
      <c r="A13" t="s">
        <v>7</v>
      </c>
      <c r="D13" s="6">
        <v>0.67469999999999997</v>
      </c>
      <c r="E13" t="s">
        <v>8</v>
      </c>
    </row>
    <row r="14" spans="1:5" x14ac:dyDescent="0.3">
      <c r="A14" t="s">
        <v>9</v>
      </c>
      <c r="D14" s="5">
        <f>D13*D11</f>
        <v>40400362.540691152</v>
      </c>
    </row>
    <row r="16" spans="1:5" x14ac:dyDescent="0.3">
      <c r="A16" s="7" t="s">
        <v>10</v>
      </c>
      <c r="B16" s="7"/>
      <c r="C16" s="7"/>
      <c r="D16" s="8">
        <f>D11-D14</f>
        <v>19478639.298187092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C9" sqref="C9"/>
    </sheetView>
  </sheetViews>
  <sheetFormatPr defaultColWidth="9.109375" defaultRowHeight="14.4" x14ac:dyDescent="0.3"/>
  <cols>
    <col min="1" max="1" width="5.6640625" style="9" customWidth="1"/>
    <col min="2" max="2" width="57.44140625" style="9" customWidth="1"/>
    <col min="3" max="3" width="28.6640625" style="9" customWidth="1"/>
    <col min="4" max="4" width="19.6640625" style="9" customWidth="1"/>
    <col min="5" max="5" width="0.6640625" style="9" customWidth="1"/>
    <col min="6" max="6" width="27.88671875" style="9" customWidth="1"/>
    <col min="7" max="7" width="9.109375" style="9"/>
    <col min="8" max="8" width="12.6640625" style="9" hidden="1" customWidth="1"/>
    <col min="9" max="9" width="6.5546875" style="9" hidden="1" customWidth="1"/>
    <col min="10" max="11" width="0" style="9" hidden="1" customWidth="1"/>
    <col min="12" max="16384" width="9.109375" style="9"/>
  </cols>
  <sheetData>
    <row r="1" spans="1:13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3">
      <c r="B2" s="42" t="s">
        <v>11</v>
      </c>
      <c r="C2" s="42"/>
      <c r="D2" s="42"/>
      <c r="E2" s="42"/>
      <c r="F2" s="43"/>
      <c r="G2" s="10"/>
      <c r="H2" s="10"/>
      <c r="I2" s="10"/>
      <c r="J2" s="10"/>
      <c r="K2" s="10"/>
      <c r="L2" s="10"/>
      <c r="M2" s="10"/>
    </row>
    <row r="3" spans="1:13" x14ac:dyDescent="0.3">
      <c r="B3" s="42" t="s">
        <v>12</v>
      </c>
      <c r="C3" s="42"/>
      <c r="D3" s="42"/>
      <c r="E3" s="42"/>
      <c r="F3" s="42"/>
      <c r="G3" s="10"/>
      <c r="H3" s="10"/>
      <c r="I3" s="10"/>
      <c r="J3" s="10"/>
      <c r="K3" s="10"/>
      <c r="L3" s="10"/>
      <c r="M3" s="10"/>
    </row>
    <row r="4" spans="1:13" ht="13.2" customHeight="1" x14ac:dyDescent="0.3">
      <c r="B4" s="42" t="s">
        <v>13</v>
      </c>
      <c r="C4" s="44"/>
      <c r="D4" s="44"/>
      <c r="E4" s="44"/>
      <c r="F4" s="44"/>
      <c r="G4" s="10"/>
      <c r="H4" s="10"/>
      <c r="I4" s="10"/>
      <c r="J4" s="10"/>
      <c r="K4" s="10"/>
      <c r="L4" s="10"/>
      <c r="M4" s="10"/>
    </row>
    <row r="5" spans="1:13" x14ac:dyDescent="0.3">
      <c r="B5" s="11"/>
      <c r="C5" s="11"/>
      <c r="D5" s="11"/>
      <c r="E5" s="11"/>
      <c r="F5" s="11"/>
    </row>
    <row r="7" spans="1:13" ht="27" x14ac:dyDescent="0.3">
      <c r="A7" s="12" t="s">
        <v>14</v>
      </c>
      <c r="C7" s="13" t="s">
        <v>15</v>
      </c>
      <c r="D7" s="13" t="s">
        <v>16</v>
      </c>
      <c r="E7" s="13"/>
      <c r="F7" s="14" t="s">
        <v>17</v>
      </c>
    </row>
    <row r="8" spans="1:13" x14ac:dyDescent="0.3">
      <c r="A8" s="15" t="s">
        <v>18</v>
      </c>
      <c r="B8" s="16" t="s">
        <v>19</v>
      </c>
      <c r="C8" s="17" t="s">
        <v>20</v>
      </c>
      <c r="D8" s="18">
        <v>531745981.78999996</v>
      </c>
      <c r="E8" s="19"/>
      <c r="F8" s="17"/>
    </row>
    <row r="9" spans="1:13" x14ac:dyDescent="0.3">
      <c r="A9" s="15" t="s">
        <v>21</v>
      </c>
      <c r="B9" s="16" t="s">
        <v>22</v>
      </c>
      <c r="C9" s="17"/>
      <c r="D9" s="20">
        <v>759841.65</v>
      </c>
      <c r="E9" s="19"/>
      <c r="F9" s="17"/>
    </row>
    <row r="10" spans="1:13" x14ac:dyDescent="0.3">
      <c r="A10" s="15" t="s">
        <v>23</v>
      </c>
      <c r="B10" s="16" t="s">
        <v>24</v>
      </c>
      <c r="C10" s="17"/>
      <c r="D10" s="18">
        <v>532505823.43999994</v>
      </c>
      <c r="E10" s="19"/>
      <c r="F10" s="17"/>
      <c r="G10" s="17" t="s">
        <v>25</v>
      </c>
    </row>
    <row r="11" spans="1:13" x14ac:dyDescent="0.3">
      <c r="A11" s="21"/>
      <c r="D11" s="19"/>
      <c r="E11" s="19"/>
    </row>
    <row r="12" spans="1:13" x14ac:dyDescent="0.3">
      <c r="A12" s="15" t="s">
        <v>26</v>
      </c>
      <c r="B12" s="16" t="s">
        <v>27</v>
      </c>
      <c r="C12" s="17" t="s">
        <v>28</v>
      </c>
      <c r="D12" s="19">
        <v>72558510</v>
      </c>
      <c r="E12" s="19"/>
      <c r="F12" s="22">
        <f>ROUND(D12/D10,4)</f>
        <v>0.1363</v>
      </c>
    </row>
    <row r="13" spans="1:13" x14ac:dyDescent="0.3">
      <c r="A13" s="21"/>
      <c r="D13" s="19"/>
      <c r="E13" s="19"/>
      <c r="F13" s="23"/>
      <c r="H13" s="24"/>
      <c r="I13" s="25"/>
    </row>
    <row r="14" spans="1:13" x14ac:dyDescent="0.3">
      <c r="A14" s="21">
        <f>A12-1</f>
        <v>-3</v>
      </c>
      <c r="B14" s="16" t="s">
        <v>29</v>
      </c>
      <c r="C14" s="17" t="s">
        <v>30</v>
      </c>
      <c r="D14" s="19">
        <v>-6200000</v>
      </c>
      <c r="E14" s="19"/>
      <c r="F14" s="22">
        <f>ROUND((D12+D14)/D10,4)</f>
        <v>0.1246</v>
      </c>
      <c r="H14" s="24"/>
      <c r="I14" s="25"/>
    </row>
    <row r="15" spans="1:13" x14ac:dyDescent="0.3">
      <c r="A15" s="21"/>
      <c r="B15" s="16"/>
      <c r="C15" s="16"/>
      <c r="D15" s="26"/>
      <c r="E15" s="26"/>
      <c r="F15" s="22"/>
      <c r="H15" s="24"/>
      <c r="I15" s="25"/>
    </row>
    <row r="16" spans="1:13" x14ac:dyDescent="0.3">
      <c r="A16" s="15" t="s">
        <v>31</v>
      </c>
      <c r="B16" s="16" t="s">
        <v>32</v>
      </c>
      <c r="C16" s="17" t="s">
        <v>30</v>
      </c>
      <c r="D16" s="19">
        <v>1105045.801336803</v>
      </c>
      <c r="E16" s="19"/>
      <c r="F16" s="22">
        <f>ROUND((D12+D14+D16)/D10,4)</f>
        <v>0.12670000000000001</v>
      </c>
      <c r="H16" s="27"/>
      <c r="I16" s="25"/>
    </row>
    <row r="17" spans="1:9" x14ac:dyDescent="0.3">
      <c r="A17" s="21"/>
      <c r="D17" s="28"/>
      <c r="E17" s="28"/>
      <c r="F17" s="23"/>
      <c r="H17" s="29"/>
      <c r="I17" s="25"/>
    </row>
    <row r="18" spans="1:9" ht="15" thickBot="1" x14ac:dyDescent="0.35">
      <c r="A18" s="21">
        <f>A16-1</f>
        <v>-5</v>
      </c>
      <c r="B18" s="16" t="s">
        <v>33</v>
      </c>
      <c r="D18" s="30">
        <f>D12+D14+D16</f>
        <v>67463555.80133681</v>
      </c>
      <c r="E18" s="18"/>
      <c r="F18" s="31" t="s">
        <v>34</v>
      </c>
      <c r="H18" s="27"/>
      <c r="I18" s="25"/>
    </row>
    <row r="19" spans="1:9" ht="15" thickTop="1" x14ac:dyDescent="0.3">
      <c r="A19" s="21"/>
      <c r="D19" s="28"/>
      <c r="E19" s="28"/>
      <c r="F19" s="23"/>
      <c r="H19" s="29"/>
      <c r="I19" s="25"/>
    </row>
    <row r="20" spans="1:9" x14ac:dyDescent="0.3">
      <c r="D20" s="32"/>
      <c r="E20" s="33"/>
      <c r="F20" s="23"/>
      <c r="H20" s="29"/>
      <c r="I20" s="25"/>
    </row>
    <row r="21" spans="1:9" x14ac:dyDescent="0.3">
      <c r="D21" s="32"/>
      <c r="E21" s="33"/>
      <c r="F21" s="23"/>
      <c r="H21" s="27"/>
      <c r="I21" s="25"/>
    </row>
    <row r="22" spans="1:9" x14ac:dyDescent="0.3">
      <c r="D22" s="33"/>
      <c r="E22" s="33"/>
      <c r="F22" s="23"/>
    </row>
    <row r="23" spans="1:9" x14ac:dyDescent="0.3">
      <c r="D23" s="24"/>
      <c r="E23" s="24"/>
      <c r="F23" s="23"/>
    </row>
    <row r="24" spans="1:9" x14ac:dyDescent="0.3">
      <c r="C24" s="9" t="s">
        <v>35</v>
      </c>
      <c r="D24" s="32">
        <v>65001788.801336803</v>
      </c>
      <c r="E24" s="24"/>
      <c r="F24" s="23" t="s">
        <v>41</v>
      </c>
    </row>
    <row r="25" spans="1:9" x14ac:dyDescent="0.3">
      <c r="C25" s="9" t="s">
        <v>36</v>
      </c>
      <c r="D25" s="32">
        <v>6200000</v>
      </c>
      <c r="E25" s="24"/>
      <c r="F25" s="9" t="s">
        <v>37</v>
      </c>
    </row>
    <row r="26" spans="1:9" x14ac:dyDescent="0.3">
      <c r="C26" s="9" t="s">
        <v>38</v>
      </c>
      <c r="D26" s="34">
        <f>D18-D24</f>
        <v>2461767.0000000075</v>
      </c>
      <c r="E26" s="24"/>
      <c r="F26" s="9" t="s">
        <v>42</v>
      </c>
    </row>
    <row r="27" spans="1:9" x14ac:dyDescent="0.3">
      <c r="C27" s="35" t="s">
        <v>39</v>
      </c>
      <c r="D27" s="36">
        <f>SUM(D24:D26)</f>
        <v>73663555.801336795</v>
      </c>
      <c r="E27" s="37"/>
    </row>
    <row r="28" spans="1:9" x14ac:dyDescent="0.3">
      <c r="D28" s="38"/>
      <c r="E28" s="38"/>
    </row>
    <row r="29" spans="1:9" x14ac:dyDescent="0.3">
      <c r="D29" s="38"/>
      <c r="E29" s="38"/>
    </row>
    <row r="30" spans="1:9" ht="13.2" customHeight="1" x14ac:dyDescent="0.3">
      <c r="B30" s="17" t="s">
        <v>40</v>
      </c>
      <c r="D30" s="39"/>
      <c r="E30" s="39"/>
    </row>
    <row r="31" spans="1:9" ht="13.2" customHeight="1" x14ac:dyDescent="0.3">
      <c r="D31" s="40"/>
      <c r="E31" s="40"/>
    </row>
    <row r="32" spans="1:9" ht="13.2" customHeight="1" x14ac:dyDescent="0.3">
      <c r="D32" s="41"/>
      <c r="E32" s="41"/>
    </row>
    <row r="33" spans="4:6" ht="13.2" customHeight="1" x14ac:dyDescent="0.3">
      <c r="D33" s="40"/>
      <c r="E33" s="40"/>
    </row>
    <row r="34" spans="4:6" ht="13.2" customHeight="1" x14ac:dyDescent="0.3">
      <c r="D34" s="40"/>
      <c r="E34" s="40"/>
    </row>
    <row r="35" spans="4:6" ht="13.2" customHeight="1" x14ac:dyDescent="0.3">
      <c r="D35" s="40"/>
      <c r="E35" s="40"/>
    </row>
    <row r="36" spans="4:6" x14ac:dyDescent="0.3">
      <c r="D36" s="41"/>
      <c r="E36" s="41"/>
    </row>
    <row r="42" spans="4:6" x14ac:dyDescent="0.3">
      <c r="F42" s="9" t="s">
        <v>25</v>
      </c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24B5D470-4ABC-410F-977B-203CC0B0F73A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E797032C-BB09-4B7D-9154-27CB8C1E41CD}"/>
</file>

<file path=customXml/itemProps3.xml><?xml version="1.0" encoding="utf-8"?>
<ds:datastoreItem xmlns:ds="http://schemas.openxmlformats.org/officeDocument/2006/customXml" ds:itemID="{F54269EB-10B3-4049-879D-122EB80B9809}"/>
</file>

<file path=customXml/itemProps4.xml><?xml version="1.0" encoding="utf-8"?>
<ds:datastoreItem xmlns:ds="http://schemas.openxmlformats.org/officeDocument/2006/customXml" ds:itemID="{504ABEC6-CF4C-4581-8DDA-61BBB85E6D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Load Loss</vt:lpstr>
      <vt:lpstr>Mitigation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s207409</dc:creator>
  <cp:keywords/>
  <cp:lastModifiedBy>s012197</cp:lastModifiedBy>
  <dcterms:created xsi:type="dcterms:W3CDTF">2020-07-24T21:05:33Z</dcterms:created>
  <dcterms:modified xsi:type="dcterms:W3CDTF">2020-07-26T20:15:30Z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4e7e87bd-acb6-4594-827c-04c42165f134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N1DSBWDQZIeY/VRw0Xy3fwx0B1BRPR0Y</vt:lpwstr>
  </property>
  <property fmtid="{D5CDD505-2E9C-101B-9397-08002B2CF9AE}" pid="7" name="ContentTypeId">
    <vt:lpwstr>0x0101002135A8D66889804D93A541DC7FCD6740</vt:lpwstr>
  </property>
</Properties>
</file>