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egulatory Accounting Services\Kentucky - Base Cases\2020 KY Rate Case - March 31 Test Year\Data Requests\AG.KIUC Set 1\1_21\"/>
    </mc:Choice>
  </mc:AlternateContent>
  <bookViews>
    <workbookView xWindow="0" yWindow="105" windowWidth="13215" windowHeight="7005"/>
  </bookViews>
  <sheets>
    <sheet name="Liability Reconciliation" sheetId="1" r:id="rId1"/>
    <sheet name="ARO Depreciation" sheetId="3" r:id="rId2"/>
    <sheet name="Test Year Revisions" sheetId="2" r:id="rId3"/>
  </sheets>
  <calcPr calcId="162913"/>
</workbook>
</file>

<file path=xl/calcChain.xml><?xml version="1.0" encoding="utf-8"?>
<calcChain xmlns="http://schemas.openxmlformats.org/spreadsheetml/2006/main">
  <c r="H6" i="1" l="1"/>
  <c r="G6" i="1"/>
  <c r="F6" i="1"/>
  <c r="E6" i="1"/>
  <c r="D6" i="1"/>
  <c r="C6" i="1"/>
  <c r="D5" i="3"/>
  <c r="D4" i="3"/>
  <c r="D3" i="3"/>
  <c r="D2" i="3"/>
  <c r="C6" i="3"/>
  <c r="B6" i="3"/>
  <c r="B13" i="2"/>
  <c r="B14" i="2"/>
  <c r="B15" i="2"/>
  <c r="B6" i="2"/>
  <c r="B7" i="2"/>
  <c r="D6" i="3"/>
</calcChain>
</file>

<file path=xl/sharedStrings.xml><?xml version="1.0" encoding="utf-8"?>
<sst xmlns="http://schemas.openxmlformats.org/spreadsheetml/2006/main" count="31" uniqueCount="29">
  <si>
    <t>ASH#1 Connor Run - KPCo Mitchell</t>
  </si>
  <si>
    <t>ASH#1 Mitchell Ash Pond - KPCo</t>
  </si>
  <si>
    <t>ASH#2 Mitchell Landfill - KPCo</t>
  </si>
  <si>
    <t>ASH#3 Mitchell Ash Pond - KPCo</t>
  </si>
  <si>
    <t>Business Unit</t>
  </si>
  <si>
    <t>ARO Name</t>
  </si>
  <si>
    <t>ARO Liability
4/1/2019</t>
  </si>
  <si>
    <t>Liabilities Incurred</t>
  </si>
  <si>
    <t>Liabilities Settled</t>
  </si>
  <si>
    <t>Accretion</t>
  </si>
  <si>
    <t>Revisions</t>
  </si>
  <si>
    <t>ARO Liability
3/31/20</t>
  </si>
  <si>
    <t>Kentucky Power Company's obligation for the Conner Run Impoundment is dependent on the timing of the closure of the impoundment and decreases each year until June 1, 2027 when the maximum contribution for AEP's obligation would be $5 million. In December 2019, Kentucky Power Company revised its asset retirement obligation based on the assumption that final closure will commence by June 1, 2021. If final closure of the Conner Run impoundment commences by June 1, 2021, AEP will contribute up to a maximum of $18,320,000.</t>
  </si>
  <si>
    <t>AEP' total cost</t>
  </si>
  <si>
    <t>Kentucky Power Company Share</t>
  </si>
  <si>
    <t>Mitchell Plant Share (86.5%)</t>
  </si>
  <si>
    <t>(A)</t>
  </si>
  <si>
    <t>(A) Note that the ARO liability is a present value and will not tie to the estimated cash flows above.</t>
  </si>
  <si>
    <t>Conner Run Impoundment (ASH#1 Connor Run - KPCo Mitchell)</t>
  </si>
  <si>
    <t>Mitchell landfill (ASH#2 Mitchell Landfill - KPCo)</t>
  </si>
  <si>
    <t>Total closure cost</t>
  </si>
  <si>
    <t>Total post closure care (30 years)</t>
  </si>
  <si>
    <t>ARO#1 Conner Run Ash Pond</t>
  </si>
  <si>
    <t>ARO#1 Mitchell Ash Pond</t>
  </si>
  <si>
    <t>ARO#2 Mitchell Landfill</t>
  </si>
  <si>
    <t>Test Year ARO Depreciation</t>
  </si>
  <si>
    <t>ARO#3 Mitchell Ash Pond</t>
  </si>
  <si>
    <t>3/31/19 Reserve</t>
  </si>
  <si>
    <t>3/31/2020 Reserve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</si>
</sst>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9" formatCode="_(* #,##0_);_(* \(#,##0\);_(* &quot;-&quot;??_);_(@_)"/>
    <numFmt numFmtId="171" formatCode="_(&quot;$&quot;* #,##0_);_(&quot;$&quot;* \(#,##0\);_(&quot;$&quot;* &quot;-&quot;??_);_(@_)"/>
  </numFmts>
  <fonts count="4" x14ac:knownFonts="1">
    <font>
      <sz val="10"/>
      <name val="Arial"/>
    </font>
    <font>
      <sz val="10"/>
      <name val="Arial"/>
    </font>
    <font>
      <sz val="10"/>
      <name val="Arial"/>
      <family val="2"/>
    </font>
    <font>
      <b/>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6">
    <xf numFmtId="0" fontId="0" fillId="0" borderId="0" xfId="0"/>
    <xf numFmtId="43" fontId="0" fillId="0" borderId="0" xfId="1" applyFont="1"/>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center"/>
    </xf>
    <xf numFmtId="0" fontId="2" fillId="0" borderId="0" xfId="0" applyFont="1"/>
    <xf numFmtId="169" fontId="0" fillId="0" borderId="0" xfId="1" applyNumberFormat="1" applyFont="1"/>
    <xf numFmtId="0" fontId="3" fillId="0" borderId="0" xfId="0" applyFont="1"/>
    <xf numFmtId="171" fontId="0" fillId="0" borderId="0" xfId="2" applyNumberFormat="1" applyFont="1"/>
    <xf numFmtId="171" fontId="0" fillId="0" borderId="2" xfId="2" applyNumberFormat="1" applyFont="1" applyBorder="1"/>
    <xf numFmtId="171" fontId="0" fillId="0" borderId="1" xfId="2" applyNumberFormat="1" applyFont="1" applyBorder="1"/>
    <xf numFmtId="43" fontId="0" fillId="0" borderId="1" xfId="1" applyFont="1" applyBorder="1"/>
    <xf numFmtId="0" fontId="2" fillId="0" borderId="1" xfId="0" applyFont="1" applyBorder="1"/>
    <xf numFmtId="43" fontId="0" fillId="0" borderId="0" xfId="0" applyNumberFormat="1"/>
    <xf numFmtId="14" fontId="2" fillId="0" borderId="1" xfId="0" applyNumberFormat="1" applyFont="1" applyBorder="1"/>
    <xf numFmtId="0" fontId="2" fillId="0" borderId="0" xfId="0" applyFont="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workbookViewId="0">
      <selection activeCell="F19" sqref="F19"/>
    </sheetView>
  </sheetViews>
  <sheetFormatPr defaultRowHeight="12.75" x14ac:dyDescent="0.2"/>
  <cols>
    <col min="1" max="1" width="11.42578125" bestFit="1" customWidth="1"/>
    <col min="2" max="2" width="29.5703125" bestFit="1" customWidth="1"/>
    <col min="3" max="3" width="13.85546875" bestFit="1" customWidth="1"/>
    <col min="4" max="4" width="15.28515625" bestFit="1" customWidth="1"/>
    <col min="5" max="5" width="14.42578125" bestFit="1" customWidth="1"/>
    <col min="6" max="6" width="11.140625" bestFit="1" customWidth="1"/>
    <col min="7" max="7" width="12.7109375" bestFit="1" customWidth="1"/>
    <col min="8" max="8" width="13.85546875" bestFit="1" customWidth="1"/>
  </cols>
  <sheetData>
    <row r="1" spans="1:8" ht="25.5" x14ac:dyDescent="0.2">
      <c r="A1" s="2" t="s">
        <v>4</v>
      </c>
      <c r="B1" s="2" t="s">
        <v>5</v>
      </c>
      <c r="C1" s="3" t="s">
        <v>6</v>
      </c>
      <c r="D1" s="2" t="s">
        <v>7</v>
      </c>
      <c r="E1" s="2" t="s">
        <v>8</v>
      </c>
      <c r="F1" s="2" t="s">
        <v>9</v>
      </c>
      <c r="G1" s="2" t="s">
        <v>10</v>
      </c>
      <c r="H1" s="3" t="s">
        <v>11</v>
      </c>
    </row>
    <row r="2" spans="1:8" x14ac:dyDescent="0.2">
      <c r="A2" s="4">
        <v>117</v>
      </c>
      <c r="B2" s="5" t="s">
        <v>0</v>
      </c>
      <c r="C2" s="1">
        <v>6987132.3799999999</v>
      </c>
      <c r="D2" s="1">
        <v>0</v>
      </c>
      <c r="E2" s="1">
        <v>0</v>
      </c>
      <c r="F2" s="1">
        <v>347045.89</v>
      </c>
      <c r="G2" s="1">
        <v>232590.83000000002</v>
      </c>
      <c r="H2" s="1">
        <v>7566769.0999999996</v>
      </c>
    </row>
    <row r="3" spans="1:8" x14ac:dyDescent="0.2">
      <c r="A3" s="4">
        <v>117</v>
      </c>
      <c r="B3" t="s">
        <v>1</v>
      </c>
      <c r="C3" s="1">
        <v>884862.78</v>
      </c>
      <c r="D3" s="1">
        <v>0</v>
      </c>
      <c r="E3" s="1">
        <v>0</v>
      </c>
      <c r="F3" s="1">
        <v>45919.86</v>
      </c>
      <c r="G3" s="1">
        <v>0</v>
      </c>
      <c r="H3" s="1">
        <v>930782.64</v>
      </c>
    </row>
    <row r="4" spans="1:8" x14ac:dyDescent="0.2">
      <c r="A4" s="4">
        <v>117</v>
      </c>
      <c r="B4" t="s">
        <v>2</v>
      </c>
      <c r="C4" s="1">
        <v>2598186.91</v>
      </c>
      <c r="D4" s="1">
        <v>0</v>
      </c>
      <c r="E4" s="1">
        <v>0</v>
      </c>
      <c r="F4" s="1">
        <v>139434.87</v>
      </c>
      <c r="G4" s="1">
        <v>1406116.75</v>
      </c>
      <c r="H4" s="1">
        <v>4143738.53</v>
      </c>
    </row>
    <row r="5" spans="1:8" x14ac:dyDescent="0.2">
      <c r="A5" s="4">
        <v>117</v>
      </c>
      <c r="B5" t="s">
        <v>3</v>
      </c>
      <c r="C5" s="11">
        <v>968050.19000000006</v>
      </c>
      <c r="D5" s="11">
        <v>0</v>
      </c>
      <c r="E5" s="11">
        <v>0</v>
      </c>
      <c r="F5" s="11">
        <v>50236.840000000004</v>
      </c>
      <c r="G5" s="11">
        <v>0</v>
      </c>
      <c r="H5" s="11">
        <v>1018287.03</v>
      </c>
    </row>
    <row r="6" spans="1:8" x14ac:dyDescent="0.2">
      <c r="C6" s="13">
        <f t="shared" ref="C6:H6" si="0">SUM(C2:C5)</f>
        <v>11438232.26</v>
      </c>
      <c r="D6" s="13">
        <f t="shared" si="0"/>
        <v>0</v>
      </c>
      <c r="E6" s="13">
        <f t="shared" si="0"/>
        <v>0</v>
      </c>
      <c r="F6" s="13">
        <f t="shared" si="0"/>
        <v>582637.46</v>
      </c>
      <c r="G6" s="13">
        <f t="shared" si="0"/>
        <v>1638707.58</v>
      </c>
      <c r="H6" s="13">
        <f t="shared" si="0"/>
        <v>13659577.299999999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RowHeight="12.75" x14ac:dyDescent="0.2"/>
  <cols>
    <col min="1" max="1" width="25.140625" bestFit="1" customWidth="1"/>
    <col min="2" max="2" width="14.140625" bestFit="1" customWidth="1"/>
    <col min="3" max="3" width="16.140625" bestFit="1" customWidth="1"/>
    <col min="4" max="4" width="24.140625" bestFit="1" customWidth="1"/>
  </cols>
  <sheetData>
    <row r="1" spans="1:4" x14ac:dyDescent="0.2">
      <c r="B1" s="12" t="s">
        <v>27</v>
      </c>
      <c r="C1" s="14" t="s">
        <v>28</v>
      </c>
      <c r="D1" s="12" t="s">
        <v>25</v>
      </c>
    </row>
    <row r="2" spans="1:4" x14ac:dyDescent="0.2">
      <c r="A2" s="5" t="s">
        <v>22</v>
      </c>
      <c r="B2" s="1">
        <v>617625.71</v>
      </c>
      <c r="C2" s="1">
        <v>670594.41</v>
      </c>
      <c r="D2" s="1">
        <f>+C2-B2</f>
        <v>52968.70000000007</v>
      </c>
    </row>
    <row r="3" spans="1:4" x14ac:dyDescent="0.2">
      <c r="A3" s="5" t="s">
        <v>23</v>
      </c>
      <c r="B3" s="1">
        <v>65675.509999999995</v>
      </c>
      <c r="C3" s="1">
        <v>81078.350000000006</v>
      </c>
      <c r="D3" s="1">
        <f>+C3-B3</f>
        <v>15402.840000000011</v>
      </c>
    </row>
    <row r="4" spans="1:4" x14ac:dyDescent="0.2">
      <c r="A4" s="5" t="s">
        <v>24</v>
      </c>
      <c r="B4" s="1">
        <v>271129.26</v>
      </c>
      <c r="C4" s="1">
        <v>380734.52</v>
      </c>
      <c r="D4" s="1">
        <f>+C4-B4</f>
        <v>109605.26000000001</v>
      </c>
    </row>
    <row r="5" spans="1:4" x14ac:dyDescent="0.2">
      <c r="A5" s="5" t="s">
        <v>26</v>
      </c>
      <c r="B5" s="11">
        <v>1350950.47</v>
      </c>
      <c r="C5" s="11">
        <v>1327210.1499999999</v>
      </c>
      <c r="D5" s="11">
        <f>+C5-B5</f>
        <v>-23740.320000000065</v>
      </c>
    </row>
    <row r="6" spans="1:4" x14ac:dyDescent="0.2">
      <c r="B6" s="1">
        <f>SUM(B2:B5)</f>
        <v>2305380.9500000002</v>
      </c>
      <c r="C6" s="1">
        <f>SUM(C2:C5)</f>
        <v>2459617.4299999997</v>
      </c>
      <c r="D6" s="1">
        <f>SUM(D2:D5)</f>
        <v>154236.48000000004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RowHeight="12.75" x14ac:dyDescent="0.2"/>
  <cols>
    <col min="1" max="1" width="28.7109375" customWidth="1"/>
    <col min="2" max="2" width="14.85546875" bestFit="1" customWidth="1"/>
  </cols>
  <sheetData>
    <row r="1" spans="1:12" x14ac:dyDescent="0.2">
      <c r="A1" s="7" t="s">
        <v>18</v>
      </c>
    </row>
    <row r="2" spans="1:12" x14ac:dyDescent="0.2">
      <c r="A2" s="5"/>
    </row>
    <row r="3" spans="1:12" ht="57.6" customHeight="1" x14ac:dyDescent="0.2">
      <c r="A3" s="15" t="s">
        <v>12</v>
      </c>
      <c r="B3" s="15"/>
      <c r="C3" s="15"/>
      <c r="D3" s="15"/>
      <c r="E3" s="15"/>
      <c r="F3" s="15"/>
      <c r="G3" s="15"/>
      <c r="H3" s="15"/>
      <c r="I3" s="15"/>
      <c r="J3" s="15"/>
      <c r="K3" s="15"/>
      <c r="L3" s="15"/>
    </row>
    <row r="5" spans="1:12" x14ac:dyDescent="0.2">
      <c r="A5" s="5" t="s">
        <v>13</v>
      </c>
      <c r="B5" s="8">
        <v>18320000</v>
      </c>
    </row>
    <row r="6" spans="1:12" x14ac:dyDescent="0.2">
      <c r="A6" s="5" t="s">
        <v>15</v>
      </c>
      <c r="B6" s="8">
        <f>+B5*0.865</f>
        <v>15846800</v>
      </c>
    </row>
    <row r="7" spans="1:12" x14ac:dyDescent="0.2">
      <c r="A7" s="5" t="s">
        <v>14</v>
      </c>
      <c r="B7" s="9">
        <f>+B6*0.5</f>
        <v>7923400</v>
      </c>
      <c r="C7" s="5" t="s">
        <v>16</v>
      </c>
    </row>
    <row r="10" spans="1:12" x14ac:dyDescent="0.2">
      <c r="A10" s="7" t="s">
        <v>19</v>
      </c>
    </row>
    <row r="12" spans="1:12" x14ac:dyDescent="0.2">
      <c r="A12" s="5" t="s">
        <v>20</v>
      </c>
      <c r="B12" s="8">
        <v>6176053</v>
      </c>
    </row>
    <row r="13" spans="1:12" x14ac:dyDescent="0.2">
      <c r="A13" s="5" t="s">
        <v>21</v>
      </c>
      <c r="B13" s="10">
        <f>143350*30</f>
        <v>4300500</v>
      </c>
    </row>
    <row r="14" spans="1:12" x14ac:dyDescent="0.2">
      <c r="B14" s="8">
        <f>SUM(B12:B13)</f>
        <v>10476553</v>
      </c>
    </row>
    <row r="15" spans="1:12" x14ac:dyDescent="0.2">
      <c r="A15" s="5" t="s">
        <v>14</v>
      </c>
      <c r="B15" s="9">
        <f>+B14*0.5</f>
        <v>5238276.5</v>
      </c>
      <c r="C15" s="5" t="s">
        <v>16</v>
      </c>
    </row>
    <row r="17" spans="1:2" x14ac:dyDescent="0.2">
      <c r="B17" s="6"/>
    </row>
    <row r="18" spans="1:2" x14ac:dyDescent="0.2">
      <c r="A18" s="5" t="s">
        <v>17</v>
      </c>
      <c r="B18" s="6"/>
    </row>
    <row r="19" spans="1:2" x14ac:dyDescent="0.2">
      <c r="B19" s="6"/>
    </row>
    <row r="20" spans="1:2" x14ac:dyDescent="0.2">
      <c r="B20" s="6"/>
    </row>
    <row r="21" spans="1:2" x14ac:dyDescent="0.2">
      <c r="B21" s="6"/>
    </row>
  </sheetData>
  <mergeCells count="1">
    <mergeCell ref="A3:L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E8D75374-4296-4AEC-A1CF-C74F7DA8671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Liability Reconciliation</vt:lpstr>
      <vt:lpstr>ARO Depreciation</vt:lpstr>
      <vt:lpstr>Test Year 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Susannah M Hannis</dc:creator>
  <cp:keywords/>
  <cp:lastModifiedBy>s213167</cp:lastModifiedBy>
  <dcterms:created xsi:type="dcterms:W3CDTF">2020-08-17T15:50:49Z</dcterms:created>
  <dcterms:modified xsi:type="dcterms:W3CDTF">2020-08-21T13:09:53Z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04e30c83-527e-476f-8719-36c1ed1ae9c6</vt:lpwstr>
  </property>
  <property fmtid="{D5CDD505-2E9C-101B-9397-08002B2CF9AE}" pid="3" name="bjSaver">
    <vt:lpwstr>e22DehJH9ZrF1OvEtWjoNSZo1EBHT+Ur</vt:lpwstr>
  </property>
  <property fmtid="{D5CDD505-2E9C-101B-9397-08002B2CF9AE}" pid="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5" name="bjDocumentLabelXML-0">
    <vt:lpwstr>ames.com/2008/01/sie/internal/label"&gt;&lt;element uid="50c31824-0780-4910-87d1-eaaffd182d42" value="" /&gt;&lt;/sisl&gt;</vt:lpwstr>
  </property>
  <property fmtid="{D5CDD505-2E9C-101B-9397-08002B2CF9AE}" pid="6" name="bjDocumentSecurityLabel">
    <vt:lpwstr>AEP Internal</vt:lpwstr>
  </property>
</Properties>
</file>