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Area" localSheetId="0">Sheet1!$A$2:$G$36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9" i="1"/>
  <c r="D26" i="1"/>
  <c r="A25" i="1"/>
  <c r="D19" i="1"/>
  <c r="A9" i="1"/>
  <c r="A10" i="1" s="1"/>
  <c r="A11" i="1" s="1"/>
  <c r="A12" i="1" s="1"/>
  <c r="A13" i="1" s="1"/>
  <c r="A14" i="1" s="1"/>
  <c r="A15" i="1" s="1"/>
  <c r="A16" i="1" s="1"/>
  <c r="A17" i="1" s="1"/>
  <c r="A19" i="1" s="1"/>
  <c r="D31" i="1" l="1"/>
</calcChain>
</file>

<file path=xl/sharedStrings.xml><?xml version="1.0" encoding="utf-8"?>
<sst xmlns="http://schemas.openxmlformats.org/spreadsheetml/2006/main" count="48" uniqueCount="32">
  <si>
    <t>PPA Rider Base Rate Amounts</t>
  </si>
  <si>
    <t>PPA - Form 5.0</t>
  </si>
  <si>
    <t>12 Months Ended March 31, 2020</t>
  </si>
  <si>
    <t>KPCo KY Retail Jurisdiction</t>
  </si>
  <si>
    <t>Line</t>
  </si>
  <si>
    <t>Account</t>
  </si>
  <si>
    <t>Description</t>
  </si>
  <si>
    <t>Adjusted Test Year Total</t>
  </si>
  <si>
    <t>Classification</t>
  </si>
  <si>
    <t>Point to Point Transmision Revenues</t>
  </si>
  <si>
    <t>Demand</t>
  </si>
  <si>
    <t>RTO Formation Costs</t>
  </si>
  <si>
    <t>PJM Affiliated Trans NITS Cost</t>
  </si>
  <si>
    <t>PJM Affiliated Trans TO Cost</t>
  </si>
  <si>
    <t>Energy</t>
  </si>
  <si>
    <t>Affil PJM Trans Enhancmnt Cost</t>
  </si>
  <si>
    <t>PJM Trans Enhancement Charge</t>
  </si>
  <si>
    <t>PJM NITS Expense - Affiliated</t>
  </si>
  <si>
    <t>Affil PJM Trans Enhncement Exp</t>
  </si>
  <si>
    <t>PJM NITS Expense - Non-Affiliated</t>
  </si>
  <si>
    <t>PJM TO Serv Expense - Affiliated</t>
  </si>
  <si>
    <t>PJM LSE OATT Base Amount</t>
  </si>
  <si>
    <t>PJM LSE OATT Monthly Base Amount</t>
  </si>
  <si>
    <t xml:space="preserve"> </t>
  </si>
  <si>
    <t>Forced Outage Purchase Power Limitation Base Amount - Acct 555</t>
  </si>
  <si>
    <t>CS IRP Credits Base Amount - Acct 44X</t>
  </si>
  <si>
    <t>Non-PJM LSE OATT Monthly Base Amount</t>
  </si>
  <si>
    <t>Total PPA Base Amount</t>
  </si>
  <si>
    <r>
      <t>Monthly PPA Base Amount to be used for Periods less than 12 months (Line</t>
    </r>
    <r>
      <rPr>
        <sz val="11"/>
        <rFont val="Calibri"/>
        <family val="2"/>
        <scheme val="minor"/>
      </rPr>
      <t xml:space="preserve"> 12</t>
    </r>
    <r>
      <rPr>
        <sz val="11"/>
        <color theme="1"/>
        <rFont val="Calibri"/>
        <family val="2"/>
        <scheme val="minor"/>
      </rPr>
      <t>/12)</t>
    </r>
  </si>
  <si>
    <t>Exhibit AEV - 5</t>
  </si>
  <si>
    <t>(13a)</t>
  </si>
  <si>
    <t>(11a)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</si>
</sst>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/>
    <xf numFmtId="164" fontId="0" fillId="2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6" fontId="0" fillId="2" borderId="0" xfId="0" applyNumberFormat="1" applyFill="1"/>
    <xf numFmtId="6" fontId="0" fillId="2" borderId="0" xfId="0" applyNumberFormat="1" applyFill="1" applyBorder="1"/>
    <xf numFmtId="0" fontId="0" fillId="2" borderId="1" xfId="0" applyFill="1" applyBorder="1"/>
    <xf numFmtId="8" fontId="0" fillId="2" borderId="0" xfId="0" applyNumberFormat="1" applyFill="1"/>
    <xf numFmtId="6" fontId="2" fillId="2" borderId="0" xfId="0" applyNumberFormat="1" applyFont="1" applyFill="1"/>
    <xf numFmtId="0" fontId="0" fillId="2" borderId="0" xfId="0" applyFont="1" applyFill="1"/>
    <xf numFmtId="0" fontId="4" fillId="2" borderId="0" xfId="0" applyFont="1" applyFill="1"/>
    <xf numFmtId="166" fontId="0" fillId="2" borderId="0" xfId="2" applyNumberFormat="1" applyFont="1" applyFill="1"/>
    <xf numFmtId="166" fontId="0" fillId="2" borderId="1" xfId="2" applyNumberFormat="1" applyFont="1" applyFill="1" applyBorder="1"/>
    <xf numFmtId="166" fontId="2" fillId="2" borderId="0" xfId="2" applyNumberFormat="1" applyFont="1" applyFill="1"/>
    <xf numFmtId="166" fontId="3" fillId="2" borderId="2" xfId="0" applyNumberFormat="1" applyFont="1" applyFill="1" applyBorder="1"/>
    <xf numFmtId="6" fontId="2" fillId="2" borderId="3" xfId="0" applyNumberFormat="1" applyFont="1" applyFill="1" applyBorder="1"/>
    <xf numFmtId="0" fontId="6" fillId="2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K20" sqref="K20"/>
    </sheetView>
  </sheetViews>
  <sheetFormatPr defaultColWidth="9.109375" defaultRowHeight="14.4" x14ac:dyDescent="0.3"/>
  <cols>
    <col min="1" max="1" width="9.109375" style="3"/>
    <col min="2" max="2" width="41.6640625" style="3" customWidth="1"/>
    <col min="3" max="3" width="34.33203125" style="3" bestFit="1" customWidth="1"/>
    <col min="4" max="4" width="22.88671875" style="3" bestFit="1" customWidth="1"/>
    <col min="5" max="16384" width="9.109375" style="3"/>
  </cols>
  <sheetData>
    <row r="1" spans="1:6" ht="15.6" x14ac:dyDescent="0.3">
      <c r="A1" s="2" t="s">
        <v>29</v>
      </c>
    </row>
    <row r="2" spans="1:6" ht="15.6" x14ac:dyDescent="0.3">
      <c r="A2" s="1"/>
      <c r="B2" s="2" t="s">
        <v>0</v>
      </c>
      <c r="F2" s="4" t="s">
        <v>1</v>
      </c>
    </row>
    <row r="3" spans="1:6" ht="15.6" x14ac:dyDescent="0.3">
      <c r="A3" s="1"/>
      <c r="B3" s="2" t="s">
        <v>2</v>
      </c>
    </row>
    <row r="4" spans="1:6" ht="15.6" x14ac:dyDescent="0.3">
      <c r="A4" s="1"/>
      <c r="B4" s="2" t="s">
        <v>3</v>
      </c>
    </row>
    <row r="5" spans="1:6" x14ac:dyDescent="0.3">
      <c r="A5" s="1"/>
    </row>
    <row r="6" spans="1:6" x14ac:dyDescent="0.3">
      <c r="A6" s="1"/>
    </row>
    <row r="7" spans="1:6" x14ac:dyDescent="0.3">
      <c r="A7" s="5" t="s">
        <v>4</v>
      </c>
      <c r="B7" s="5" t="s">
        <v>5</v>
      </c>
      <c r="C7" s="5" t="s">
        <v>6</v>
      </c>
      <c r="D7" s="5" t="s">
        <v>7</v>
      </c>
      <c r="E7" s="6"/>
      <c r="F7" s="5" t="s">
        <v>8</v>
      </c>
    </row>
    <row r="8" spans="1:6" x14ac:dyDescent="0.3">
      <c r="A8" s="7">
        <v>-1</v>
      </c>
      <c r="B8" s="8">
        <v>4561005</v>
      </c>
      <c r="C8" s="3" t="s">
        <v>9</v>
      </c>
      <c r="D8" s="9">
        <v>-766099.98</v>
      </c>
      <c r="F8" s="3" t="s">
        <v>10</v>
      </c>
    </row>
    <row r="9" spans="1:6" x14ac:dyDescent="0.3">
      <c r="A9" s="7">
        <f>A8-1</f>
        <v>-2</v>
      </c>
      <c r="B9" s="8">
        <v>4561002</v>
      </c>
      <c r="C9" s="3" t="s">
        <v>11</v>
      </c>
      <c r="D9" s="9">
        <v>135211.87</v>
      </c>
      <c r="F9" s="3" t="s">
        <v>10</v>
      </c>
    </row>
    <row r="10" spans="1:6" x14ac:dyDescent="0.3">
      <c r="A10" s="7">
        <f>A9-1</f>
        <v>-3</v>
      </c>
      <c r="B10" s="8">
        <v>4561035</v>
      </c>
      <c r="C10" s="3" t="s">
        <v>12</v>
      </c>
      <c r="D10" s="9">
        <v>41633169.243048489</v>
      </c>
      <c r="F10" s="3" t="s">
        <v>10</v>
      </c>
    </row>
    <row r="11" spans="1:6" x14ac:dyDescent="0.3">
      <c r="A11" s="7">
        <f t="shared" ref="A11:A17" si="0">A10-1</f>
        <v>-4</v>
      </c>
      <c r="B11" s="8">
        <v>4561036</v>
      </c>
      <c r="C11" s="3" t="s">
        <v>13</v>
      </c>
      <c r="D11" s="9">
        <v>175036.01285554259</v>
      </c>
      <c r="F11" s="3" t="s">
        <v>14</v>
      </c>
    </row>
    <row r="12" spans="1:6" x14ac:dyDescent="0.3">
      <c r="A12" s="7">
        <f t="shared" si="0"/>
        <v>-5</v>
      </c>
      <c r="B12" s="8">
        <v>4561060</v>
      </c>
      <c r="C12" s="3" t="s">
        <v>15</v>
      </c>
      <c r="D12" s="9">
        <v>1012416.823731375</v>
      </c>
      <c r="F12" s="3" t="s">
        <v>10</v>
      </c>
    </row>
    <row r="13" spans="1:6" x14ac:dyDescent="0.3">
      <c r="A13" s="7">
        <f t="shared" si="0"/>
        <v>-6</v>
      </c>
      <c r="B13" s="8">
        <v>5650012</v>
      </c>
      <c r="C13" s="3" t="s">
        <v>16</v>
      </c>
      <c r="D13" s="10">
        <v>8898999.1954638269</v>
      </c>
      <c r="F13" s="3" t="s">
        <v>10</v>
      </c>
    </row>
    <row r="14" spans="1:6" x14ac:dyDescent="0.3">
      <c r="A14" s="7">
        <f t="shared" si="0"/>
        <v>-7</v>
      </c>
      <c r="B14" s="8">
        <v>5650016</v>
      </c>
      <c r="C14" s="3" t="s">
        <v>17</v>
      </c>
      <c r="D14" s="10">
        <v>39470780.379406027</v>
      </c>
      <c r="F14" s="3" t="s">
        <v>10</v>
      </c>
    </row>
    <row r="15" spans="1:6" x14ac:dyDescent="0.3">
      <c r="A15" s="7">
        <f t="shared" si="0"/>
        <v>-8</v>
      </c>
      <c r="B15" s="8">
        <v>5650019</v>
      </c>
      <c r="C15" s="3" t="s">
        <v>18</v>
      </c>
      <c r="D15" s="10">
        <v>5829121.7728403695</v>
      </c>
      <c r="F15" s="3" t="s">
        <v>10</v>
      </c>
    </row>
    <row r="16" spans="1:6" x14ac:dyDescent="0.3">
      <c r="A16" s="7">
        <f t="shared" si="0"/>
        <v>-9</v>
      </c>
      <c r="B16" s="8">
        <v>5650021</v>
      </c>
      <c r="C16" s="3" t="s">
        <v>19</v>
      </c>
      <c r="D16" s="10">
        <v>302339.6012114918</v>
      </c>
      <c r="F16" s="3" t="s">
        <v>10</v>
      </c>
    </row>
    <row r="17" spans="1:6" x14ac:dyDescent="0.3">
      <c r="A17" s="7">
        <f t="shared" si="0"/>
        <v>-10</v>
      </c>
      <c r="B17" s="8">
        <v>5650015</v>
      </c>
      <c r="C17" s="3" t="s">
        <v>20</v>
      </c>
      <c r="D17" s="9">
        <v>205519.72225703558</v>
      </c>
      <c r="F17" s="3" t="s">
        <v>14</v>
      </c>
    </row>
    <row r="18" spans="1:6" x14ac:dyDescent="0.3">
      <c r="A18" s="1"/>
      <c r="B18" s="8"/>
      <c r="D18" s="11"/>
    </row>
    <row r="19" spans="1:6" x14ac:dyDescent="0.3">
      <c r="A19" s="7">
        <f>A17-1</f>
        <v>-11</v>
      </c>
      <c r="B19" s="3" t="s">
        <v>21</v>
      </c>
      <c r="D19" s="9">
        <f>SUM(D8:D17)</f>
        <v>96896494.640814155</v>
      </c>
      <c r="F19" s="12"/>
    </row>
    <row r="20" spans="1:6" x14ac:dyDescent="0.3">
      <c r="A20" s="7"/>
      <c r="D20" s="9"/>
      <c r="F20" s="12"/>
    </row>
    <row r="21" spans="1:6" x14ac:dyDescent="0.3">
      <c r="A21" s="7" t="s">
        <v>31</v>
      </c>
      <c r="B21" s="3" t="s">
        <v>22</v>
      </c>
      <c r="D21" s="13">
        <f>ROUND(D19/12,0)</f>
        <v>8074708</v>
      </c>
    </row>
    <row r="22" spans="1:6" x14ac:dyDescent="0.3">
      <c r="A22" s="7" t="s">
        <v>23</v>
      </c>
    </row>
    <row r="23" spans="1:6" x14ac:dyDescent="0.3">
      <c r="A23" s="7">
        <v>-12</v>
      </c>
      <c r="B23" s="14" t="s">
        <v>24</v>
      </c>
      <c r="C23" s="15"/>
      <c r="D23" s="16">
        <v>814208.10916925909</v>
      </c>
      <c r="E23" s="8" t="s">
        <v>23</v>
      </c>
      <c r="F23" s="3" t="s">
        <v>14</v>
      </c>
    </row>
    <row r="24" spans="1:6" x14ac:dyDescent="0.3">
      <c r="A24" s="7" t="s">
        <v>23</v>
      </c>
      <c r="E24" s="8"/>
    </row>
    <row r="25" spans="1:6" x14ac:dyDescent="0.3">
      <c r="A25" s="7">
        <f>A23-1</f>
        <v>-13</v>
      </c>
      <c r="B25" s="3" t="s">
        <v>25</v>
      </c>
      <c r="D25" s="17">
        <v>454996.62102846097</v>
      </c>
      <c r="E25" s="8" t="s">
        <v>23</v>
      </c>
      <c r="F25" s="3" t="s">
        <v>10</v>
      </c>
    </row>
    <row r="26" spans="1:6" x14ac:dyDescent="0.3">
      <c r="A26" s="7" t="s">
        <v>30</v>
      </c>
      <c r="B26" s="3" t="s">
        <v>26</v>
      </c>
      <c r="D26" s="18">
        <f>SUM(D23:D25)/12</f>
        <v>105767.06084981</v>
      </c>
      <c r="E26" s="8"/>
    </row>
    <row r="27" spans="1:6" x14ac:dyDescent="0.3">
      <c r="A27" s="7"/>
      <c r="D27" s="16"/>
      <c r="E27" s="8"/>
    </row>
    <row r="28" spans="1:6" x14ac:dyDescent="0.3">
      <c r="A28" s="7" t="s">
        <v>23</v>
      </c>
    </row>
    <row r="29" spans="1:6" ht="16.2" thickBot="1" x14ac:dyDescent="0.35">
      <c r="A29" s="7">
        <v>-12</v>
      </c>
      <c r="B29" s="2" t="s">
        <v>27</v>
      </c>
      <c r="D29" s="19">
        <f>SUM(D25,D23,D19)</f>
        <v>98165699.371011868</v>
      </c>
    </row>
    <row r="30" spans="1:6" ht="15" thickTop="1" x14ac:dyDescent="0.3">
      <c r="A30" s="7" t="s">
        <v>23</v>
      </c>
    </row>
    <row r="31" spans="1:6" ht="15" thickBot="1" x14ac:dyDescent="0.35">
      <c r="A31" s="7">
        <v>-13</v>
      </c>
      <c r="B31" s="3" t="s">
        <v>28</v>
      </c>
      <c r="D31" s="20">
        <f>D29/12</f>
        <v>8180474.9475843227</v>
      </c>
    </row>
    <row r="32" spans="1:6" ht="15" thickTop="1" x14ac:dyDescent="0.3">
      <c r="A32" s="1"/>
      <c r="B32" s="3" t="s">
        <v>23</v>
      </c>
    </row>
    <row r="33" spans="1:1" x14ac:dyDescent="0.3">
      <c r="A33" s="21"/>
    </row>
  </sheetData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116CE9DE-7896-4609-AFF2-F55CD66943E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A8DA526-53C9-4C98-B441-D73CBB37F8BE}"/>
</file>

<file path=customXml/itemProps3.xml><?xml version="1.0" encoding="utf-8"?>
<ds:datastoreItem xmlns:ds="http://schemas.openxmlformats.org/officeDocument/2006/customXml" ds:itemID="{936BCB21-294B-44D6-8444-EFD4BF33F9D1}"/>
</file>

<file path=customXml/itemProps4.xml><?xml version="1.0" encoding="utf-8"?>
<ds:datastoreItem xmlns:ds="http://schemas.openxmlformats.org/officeDocument/2006/customXml" ds:itemID="{9E7144E3-8DDA-4AC7-B16F-74BC3EE35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s207409</dc:creator>
  <cp:keywords/>
  <cp:lastModifiedBy>s012197</cp:lastModifiedBy>
  <dcterms:created xsi:type="dcterms:W3CDTF">2020-06-18T15:37:51Z</dcterms:created>
  <dcterms:modified xsi:type="dcterms:W3CDTF">2020-07-26T20:32:46Z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0e6d62a3-3e37-41ab-b45b-9548f6b3e44f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  <property fmtid="{D5CDD505-2E9C-101B-9397-08002B2CF9AE}" pid="7" name="ContentTypeId">
    <vt:lpwstr>0x0101002135A8D66889804D93A541DC7FCD6740</vt:lpwstr>
  </property>
</Properties>
</file>