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Andy\Documents\A Renewables &amp; Conservation\Net Metering\2020 Net Metering\KPC Rate Case &amp; NM 2020-00174\"/>
    </mc:Choice>
  </mc:AlternateContent>
  <xr:revisionPtr revIDLastSave="0" documentId="13_ncr:1_{DD10EB78-FD6B-4EC7-A08D-FF7EE3D9725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 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0" i="4" l="1"/>
  <c r="F70" i="4"/>
  <c r="D72" i="4"/>
  <c r="I68" i="4"/>
  <c r="C83" i="4" l="1"/>
  <c r="M51" i="4"/>
  <c r="Q51" i="4"/>
  <c r="U51" i="4"/>
  <c r="Y51" i="4"/>
  <c r="AC51" i="4"/>
  <c r="AG51" i="4"/>
  <c r="AK51" i="4"/>
  <c r="AO51" i="4"/>
  <c r="AS51" i="4"/>
  <c r="AW51" i="4"/>
  <c r="BA51" i="4"/>
  <c r="I51" i="4"/>
  <c r="E64" i="4" s="1"/>
  <c r="I69" i="4" l="1"/>
  <c r="C78" i="4"/>
  <c r="D78" i="4" s="1"/>
  <c r="F78" i="4" s="1"/>
  <c r="G78" i="4" s="1"/>
  <c r="BB51" i="4"/>
  <c r="F68" i="4" l="1"/>
  <c r="F69" i="4" s="1"/>
  <c r="Q50" i="4"/>
  <c r="U50" i="4"/>
  <c r="Y50" i="4"/>
  <c r="AC50" i="4"/>
  <c r="AG50" i="4"/>
  <c r="AK50" i="4"/>
  <c r="AO50" i="4"/>
  <c r="AS50" i="4"/>
  <c r="AW50" i="4"/>
  <c r="BA50" i="4"/>
  <c r="M50" i="4"/>
  <c r="I50" i="4"/>
  <c r="BB50" i="4" s="1"/>
  <c r="E61" i="4" l="1"/>
  <c r="E59" i="4"/>
  <c r="E54" i="4"/>
  <c r="E53" i="4" l="1"/>
  <c r="E56" i="4"/>
  <c r="AB49" i="4"/>
  <c r="AV44" i="4"/>
  <c r="T38" i="4"/>
  <c r="E55" i="4" l="1"/>
  <c r="E57" i="4"/>
</calcChain>
</file>

<file path=xl/sharedStrings.xml><?xml version="1.0" encoding="utf-8"?>
<sst xmlns="http://schemas.openxmlformats.org/spreadsheetml/2006/main" count="426" uniqueCount="118">
  <si>
    <t>15</t>
  </si>
  <si>
    <t>R</t>
  </si>
  <si>
    <t>22</t>
  </si>
  <si>
    <t>215</t>
  </si>
  <si>
    <t>C</t>
  </si>
  <si>
    <t>240</t>
  </si>
  <si>
    <t>Tariff</t>
  </si>
  <si>
    <t>Class</t>
  </si>
  <si>
    <t>Residential</t>
  </si>
  <si>
    <t>GS Sec</t>
  </si>
  <si>
    <t>LGS Sec</t>
  </si>
  <si>
    <t>211</t>
  </si>
  <si>
    <t>Average Residential Install</t>
  </si>
  <si>
    <t>Average Commercial Install</t>
  </si>
  <si>
    <t>Residential Customers</t>
  </si>
  <si>
    <t>Commercial Customers</t>
  </si>
  <si>
    <t>Total Installs in Service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</si>
  <si>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</si>
  <si>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</si>
  <si>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</si>
  <si>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</si>
  <si>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</si>
  <si>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</si>
  <si>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</si>
  <si>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</si>
  <si>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</si>
  <si>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</si>
  <si>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</si>
  <si>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</si>
  <si>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Billed ($)</t>
  </si>
  <si>
    <t>Billed (kWh)</t>
  </si>
  <si>
    <t>Delv (kWh)</t>
  </si>
  <si>
    <t>Rcvd (kWh)</t>
  </si>
  <si>
    <t>N/A</t>
  </si>
  <si>
    <t>Customer 1</t>
  </si>
  <si>
    <t>Customer2</t>
  </si>
  <si>
    <t>Customer 3</t>
  </si>
  <si>
    <t>Customer 4</t>
  </si>
  <si>
    <t>Customer 5</t>
  </si>
  <si>
    <t>Customer 6</t>
  </si>
  <si>
    <t>Customer 7</t>
  </si>
  <si>
    <t>Customer 8</t>
  </si>
  <si>
    <t>Customer 9</t>
  </si>
  <si>
    <t>Customer 10</t>
  </si>
  <si>
    <t>Customer 11</t>
  </si>
  <si>
    <t>Customer 12</t>
  </si>
  <si>
    <t>Customer 13</t>
  </si>
  <si>
    <t>Customer 14</t>
  </si>
  <si>
    <t>Customer 15</t>
  </si>
  <si>
    <t>Customer 16</t>
  </si>
  <si>
    <t>Customer 17</t>
  </si>
  <si>
    <t>Customer 18</t>
  </si>
  <si>
    <t>Customer 19</t>
  </si>
  <si>
    <t>Customer 20</t>
  </si>
  <si>
    <t>Customer 21</t>
  </si>
  <si>
    <t>Customer 22</t>
  </si>
  <si>
    <t>Customer 23</t>
  </si>
  <si>
    <t>Customer 24</t>
  </si>
  <si>
    <t>Customer 25</t>
  </si>
  <si>
    <t>Customer 26</t>
  </si>
  <si>
    <t>Customer 27</t>
  </si>
  <si>
    <t>Customer 28</t>
  </si>
  <si>
    <t>Customer 29</t>
  </si>
  <si>
    <t>Customer 30</t>
  </si>
  <si>
    <t>Customer 31</t>
  </si>
  <si>
    <t>Customer 32</t>
  </si>
  <si>
    <t>Customer 33</t>
  </si>
  <si>
    <t>Customer 34</t>
  </si>
  <si>
    <t>Customer 35</t>
  </si>
  <si>
    <t>Customer 36</t>
  </si>
  <si>
    <t>Customer 37</t>
  </si>
  <si>
    <t>Customer 38</t>
  </si>
  <si>
    <t>Customer 39</t>
  </si>
  <si>
    <t>Customer 40</t>
  </si>
  <si>
    <t>Customer 41</t>
  </si>
  <si>
    <t>Customer 42</t>
  </si>
  <si>
    <t>Customer 43</t>
  </si>
  <si>
    <t>Customer 44</t>
  </si>
  <si>
    <t>Customer 45</t>
  </si>
  <si>
    <t>Customer 46</t>
  </si>
  <si>
    <t>Customer</t>
  </si>
  <si>
    <t>Tariff Descr</t>
  </si>
  <si>
    <t>Capacity kW (AC)</t>
  </si>
  <si>
    <t>NMS ACCOUNTS AS OF END OF TEST YEAR</t>
  </si>
  <si>
    <t>TOTAL RCVD</t>
  </si>
  <si>
    <t>Total Exported Solar (Rcvd), test year, kWh</t>
  </si>
  <si>
    <t>KPC proposed NMII Credit for Excess Generation</t>
  </si>
  <si>
    <t>per kwh</t>
  </si>
  <si>
    <t>Overpayment to NM customers (alleged by KPC), rate per kWh</t>
  </si>
  <si>
    <t>Total Overpayment for NM, test year</t>
  </si>
  <si>
    <t>per year</t>
  </si>
  <si>
    <t xml:space="preserve">Utility Name </t>
  </si>
  <si>
    <t>Annual Cost per Customer</t>
  </si>
  <si>
    <t>Monthly Cost per Customer</t>
  </si>
  <si>
    <t>Total Excess Generation per Month</t>
  </si>
  <si>
    <t>Residential Class Excess Generation per Month</t>
  </si>
  <si>
    <t>Total Instalied  Capacity kW (AC)</t>
  </si>
  <si>
    <t>Total Residential Class Exported Solar (Rcvd), test year, kWh</t>
  </si>
  <si>
    <t>FINANCIAL IMPACT OF RESIDENTIAL NM on ALL RESIDENTIAL RATEPAYERS</t>
  </si>
  <si>
    <t>Method 1 uses  current Res Retail rate and proposed NMII credit.</t>
  </si>
  <si>
    <t># of Residential Customers in 2018</t>
  </si>
  <si>
    <t>Kentucky Power Company</t>
  </si>
  <si>
    <t>Residential NM Solar Energy “Sold Back” in Test Year (KWH)</t>
  </si>
  <si>
    <t>NMII payment</t>
  </si>
  <si>
    <t>Difference</t>
  </si>
  <si>
    <t>ResRate proposed</t>
  </si>
  <si>
    <t xml:space="preserve">Table 1 - Potential Financial Impact of Net Metering on KPC's Residential Ratepayers for Test Year (April 2019 to March 2020),  Assuming Distributed Solar Has No Value Beyond KPC's Avoided Cost Rate. </t>
  </si>
  <si>
    <r>
      <t>Value of NM "Subsidy" @ $0.086/kWh</t>
    </r>
    <r>
      <rPr>
        <vertAlign val="superscript"/>
        <sz val="11"/>
        <color rgb="FF000000"/>
        <rFont val="Calibri"/>
        <family val="2"/>
      </rPr>
      <t>1</t>
    </r>
  </si>
  <si>
    <t>1.  "Value of NM "Subsidy" @ $0.086/kWh" is based on the difference between KPC's proposed new Residential Rate ($0.12265/kWh) and NMII solar compensation rate ($0.03659/kWh), which is their claimed avoided cost rate.</t>
  </si>
  <si>
    <t xml:space="preserve">Note:  "Rcvd"=customer export </t>
  </si>
  <si>
    <t>NM Overpayment Estimate</t>
  </si>
  <si>
    <t>Method 1 - 2020 RES rates</t>
  </si>
  <si>
    <t>Method 2 - Proposed RES Rates</t>
  </si>
  <si>
    <t>Total Cost per residential ratepayer</t>
  </si>
  <si>
    <t>Number of Residential Ratepayers in 2018</t>
  </si>
  <si>
    <t xml:space="preserve">KPC Residential retail rate </t>
  </si>
  <si>
    <t>Method 2 uses proposed Residential retail rates and proposed NMII credit.</t>
  </si>
  <si>
    <t>Source: Excel file:  KPCO_R_KPSC_4_82_Attachment1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</si>
</sst>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0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_(&quot;$&quot;* #,##0_);_(&quot;$&quot;* \(#,##0\);_(&quot;$&quot;* &quot;-&quot;??_);_(@_)"/>
    <numFmt numFmtId="169" formatCode="_(&quot;$&quot;* #,##0.00000_);_(&quot;$&quot;* \(#,##0.000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vertAlign val="superscript"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Border="1"/>
    <xf numFmtId="49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Border="1" applyAlignment="1">
      <alignment horizontal="center"/>
    </xf>
    <xf numFmtId="2" fontId="0" fillId="0" borderId="0" xfId="0" applyNumberFormat="1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0" xfId="0" applyFont="1" applyBorder="1"/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44" fontId="3" fillId="0" borderId="13" xfId="1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44" fontId="3" fillId="0" borderId="16" xfId="1" applyFont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44" fontId="3" fillId="0" borderId="13" xfId="1" applyFont="1" applyFill="1" applyBorder="1" applyAlignment="1">
      <alignment horizontal="center"/>
    </xf>
    <xf numFmtId="44" fontId="3" fillId="0" borderId="16" xfId="1" applyFont="1" applyFill="1" applyBorder="1" applyAlignment="1">
      <alignment horizontal="center"/>
    </xf>
    <xf numFmtId="44" fontId="3" fillId="0" borderId="18" xfId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4" fontId="3" fillId="0" borderId="21" xfId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165" fontId="3" fillId="0" borderId="13" xfId="1" applyNumberFormat="1" applyFont="1" applyBorder="1" applyAlignment="1">
      <alignment horizontal="center"/>
    </xf>
    <xf numFmtId="165" fontId="3" fillId="0" borderId="13" xfId="1" applyNumberFormat="1" applyFont="1" applyFill="1" applyBorder="1" applyAlignment="1">
      <alignment horizontal="center"/>
    </xf>
    <xf numFmtId="165" fontId="3" fillId="0" borderId="16" xfId="1" applyNumberFormat="1" applyFont="1" applyBorder="1" applyAlignment="1">
      <alignment horizontal="center"/>
    </xf>
    <xf numFmtId="165" fontId="3" fillId="0" borderId="21" xfId="1" applyNumberFormat="1" applyFont="1" applyFill="1" applyBorder="1" applyAlignment="1">
      <alignment horizontal="center"/>
    </xf>
    <xf numFmtId="165" fontId="3" fillId="0" borderId="16" xfId="1" applyNumberFormat="1" applyFont="1" applyFill="1" applyBorder="1" applyAlignment="1">
      <alignment horizontal="center"/>
    </xf>
    <xf numFmtId="165" fontId="3" fillId="0" borderId="18" xfId="1" applyNumberFormat="1" applyFont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3" fillId="0" borderId="21" xfId="1" applyNumberFormat="1" applyFont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0" fillId="0" borderId="13" xfId="0" applyNumberFormat="1" applyBorder="1"/>
    <xf numFmtId="44" fontId="3" fillId="0" borderId="21" xfId="1" applyFont="1" applyBorder="1" applyAlignment="1">
      <alignment horizontal="center"/>
    </xf>
    <xf numFmtId="44" fontId="3" fillId="0" borderId="18" xfId="1" applyFont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43" fontId="0" fillId="0" borderId="0" xfId="2" applyFont="1" applyFill="1" applyBorder="1"/>
    <xf numFmtId="166" fontId="0" fillId="0" borderId="0" xfId="2" applyNumberFormat="1" applyFont="1" applyFill="1" applyBorder="1"/>
    <xf numFmtId="165" fontId="3" fillId="0" borderId="1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44" fontId="0" fillId="0" borderId="0" xfId="1" applyFont="1" applyBorder="1"/>
    <xf numFmtId="167" fontId="0" fillId="0" borderId="0" xfId="1" applyNumberFormat="1" applyFont="1" applyFill="1" applyBorder="1"/>
    <xf numFmtId="168" fontId="0" fillId="0" borderId="0" xfId="1" applyNumberFormat="1" applyFont="1" applyBorder="1"/>
    <xf numFmtId="167" fontId="0" fillId="0" borderId="0" xfId="0" applyNumberFormat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3" borderId="0" xfId="0" applyFill="1" applyBorder="1"/>
    <xf numFmtId="165" fontId="3" fillId="0" borderId="23" xfId="1" applyNumberFormat="1" applyFont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165" fontId="3" fillId="0" borderId="26" xfId="1" applyNumberFormat="1" applyFont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44" fontId="3" fillId="0" borderId="23" xfId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4" xfId="0" applyFill="1" applyBorder="1"/>
    <xf numFmtId="165" fontId="3" fillId="2" borderId="14" xfId="1" applyNumberFormat="1" applyFont="1" applyFill="1" applyBorder="1" applyAlignment="1"/>
    <xf numFmtId="0" fontId="0" fillId="3" borderId="14" xfId="0" applyFill="1" applyBorder="1"/>
    <xf numFmtId="165" fontId="3" fillId="3" borderId="14" xfId="1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7" fontId="1" fillId="0" borderId="0" xfId="1" applyNumberFormat="1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6" fontId="1" fillId="3" borderId="0" xfId="2" applyNumberFormat="1" applyFont="1" applyFill="1" applyBorder="1"/>
    <xf numFmtId="0" fontId="1" fillId="3" borderId="0" xfId="0" applyFont="1" applyFill="1" applyBorder="1"/>
    <xf numFmtId="168" fontId="0" fillId="0" borderId="14" xfId="1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/>
    <xf numFmtId="44" fontId="0" fillId="0" borderId="14" xfId="0" applyNumberFormat="1" applyFont="1" applyBorder="1"/>
    <xf numFmtId="167" fontId="0" fillId="0" borderId="14" xfId="0" applyNumberFormat="1" applyFont="1" applyBorder="1"/>
    <xf numFmtId="0" fontId="1" fillId="0" borderId="0" xfId="0" applyFont="1" applyBorder="1" applyAlignment="1"/>
    <xf numFmtId="0" fontId="0" fillId="4" borderId="14" xfId="0" applyFill="1" applyBorder="1"/>
    <xf numFmtId="0" fontId="1" fillId="4" borderId="14" xfId="0" applyFont="1" applyFill="1" applyBorder="1"/>
    <xf numFmtId="0" fontId="5" fillId="0" borderId="0" xfId="0" applyFont="1" applyBorder="1"/>
    <xf numFmtId="169" fontId="0" fillId="4" borderId="14" xfId="1" applyNumberFormat="1" applyFont="1" applyFill="1" applyBorder="1"/>
    <xf numFmtId="169" fontId="1" fillId="4" borderId="14" xfId="1" applyNumberFormat="1" applyFont="1" applyFill="1" applyBorder="1"/>
    <xf numFmtId="0" fontId="6" fillId="0" borderId="14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3" fillId="0" borderId="6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169" fontId="0" fillId="0" borderId="0" xfId="1" applyNumberFormat="1" applyFont="1" applyFill="1" applyBorder="1"/>
    <xf numFmtId="3" fontId="0" fillId="0" borderId="0" xfId="0" applyNumberForma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3"/>
  <sheetViews>
    <sheetView tabSelected="1" zoomScaleNormal="100" workbookViewId="0">
      <selection activeCell="C74" sqref="C74"/>
    </sheetView>
  </sheetViews>
  <sheetFormatPr defaultRowHeight="15" x14ac:dyDescent="0.25"/>
  <cols>
    <col min="1" max="1" width="14.85546875" style="8" customWidth="1"/>
    <col min="2" max="2" width="13" style="8" customWidth="1"/>
    <col min="3" max="3" width="12.42578125" style="8" customWidth="1"/>
    <col min="4" max="4" width="15" style="8" customWidth="1"/>
    <col min="5" max="5" width="16.140625" style="5" bestFit="1" customWidth="1"/>
    <col min="6" max="6" width="11.5703125" style="5" bestFit="1" customWidth="1"/>
    <col min="7" max="7" width="12.42578125" style="5" bestFit="1" customWidth="1"/>
    <col min="8" max="8" width="11.28515625" style="5" bestFit="1" customWidth="1"/>
    <col min="9" max="9" width="11.5703125" style="5" bestFit="1" customWidth="1"/>
    <col min="10" max="10" width="10.140625" style="5" bestFit="1" customWidth="1"/>
    <col min="11" max="11" width="12.42578125" style="5" bestFit="1" customWidth="1"/>
    <col min="12" max="12" width="11.28515625" style="5" bestFit="1" customWidth="1"/>
    <col min="13" max="13" width="11.5703125" style="5" bestFit="1" customWidth="1"/>
    <col min="14" max="14" width="10.140625" style="5" bestFit="1" customWidth="1"/>
    <col min="15" max="15" width="12.42578125" style="5" bestFit="1" customWidth="1"/>
    <col min="16" max="16" width="11.28515625" style="5" bestFit="1" customWidth="1"/>
    <col min="17" max="17" width="11.5703125" style="5" bestFit="1" customWidth="1"/>
    <col min="18" max="18" width="10.140625" style="5" bestFit="1" customWidth="1"/>
    <col min="19" max="19" width="12.42578125" style="5" bestFit="1" customWidth="1"/>
    <col min="20" max="20" width="11.28515625" style="5" bestFit="1" customWidth="1"/>
    <col min="21" max="21" width="11.5703125" style="5" bestFit="1" customWidth="1"/>
    <col min="22" max="22" width="10.140625" style="5" bestFit="1" customWidth="1"/>
    <col min="23" max="23" width="12.42578125" style="5" bestFit="1" customWidth="1"/>
    <col min="24" max="24" width="11.28515625" style="5" bestFit="1" customWidth="1"/>
    <col min="25" max="25" width="11.5703125" style="5" bestFit="1" customWidth="1"/>
    <col min="26" max="26" width="12.7109375" style="5" bestFit="1" customWidth="1"/>
    <col min="27" max="27" width="12.42578125" style="5" bestFit="1" customWidth="1"/>
    <col min="28" max="28" width="11.28515625" style="5" bestFit="1" customWidth="1"/>
    <col min="29" max="29" width="11.5703125" style="5" bestFit="1" customWidth="1"/>
    <col min="30" max="30" width="12.7109375" style="5" bestFit="1" customWidth="1"/>
    <col min="31" max="31" width="12.42578125" style="5" bestFit="1" customWidth="1"/>
    <col min="32" max="32" width="11.28515625" style="5" bestFit="1" customWidth="1"/>
    <col min="33" max="34" width="11.5703125" style="5" bestFit="1" customWidth="1"/>
    <col min="35" max="35" width="12.42578125" style="5" bestFit="1" customWidth="1"/>
    <col min="36" max="36" width="11.28515625" style="5" bestFit="1" customWidth="1"/>
    <col min="37" max="38" width="11.5703125" style="5" bestFit="1" customWidth="1"/>
    <col min="39" max="39" width="12.42578125" style="5" bestFit="1" customWidth="1"/>
    <col min="40" max="40" width="11.28515625" style="5" bestFit="1" customWidth="1"/>
    <col min="41" max="42" width="11.5703125" style="5" bestFit="1" customWidth="1"/>
    <col min="43" max="43" width="12.42578125" style="5" bestFit="1" customWidth="1"/>
    <col min="44" max="44" width="11.28515625" style="5" bestFit="1" customWidth="1"/>
    <col min="45" max="46" width="11.5703125" style="5" bestFit="1" customWidth="1"/>
    <col min="47" max="47" width="12.42578125" style="5" bestFit="1" customWidth="1"/>
    <col min="48" max="48" width="11.28515625" style="5" bestFit="1" customWidth="1"/>
    <col min="49" max="50" width="11.5703125" style="5" bestFit="1" customWidth="1"/>
    <col min="51" max="51" width="12.42578125" style="5" bestFit="1" customWidth="1"/>
    <col min="52" max="52" width="11.28515625" style="5" bestFit="1" customWidth="1"/>
    <col min="53" max="53" width="11.5703125" style="5" bestFit="1" customWidth="1"/>
    <col min="54" max="16384" width="9.140625" style="5"/>
  </cols>
  <sheetData>
    <row r="1" spans="1:53" ht="15.75" thickBot="1" x14ac:dyDescent="0.3">
      <c r="A1" s="12" t="s">
        <v>83</v>
      </c>
      <c r="D1" s="56" t="s">
        <v>117</v>
      </c>
    </row>
    <row r="2" spans="1:53" ht="16.5" thickBot="1" x14ac:dyDescent="0.3">
      <c r="A2" s="5" t="s">
        <v>109</v>
      </c>
      <c r="F2" s="108" t="s">
        <v>17</v>
      </c>
      <c r="G2" s="106"/>
      <c r="H2" s="106"/>
      <c r="I2" s="109"/>
      <c r="J2" s="105" t="s">
        <v>18</v>
      </c>
      <c r="K2" s="106"/>
      <c r="L2" s="106"/>
      <c r="M2" s="109"/>
      <c r="N2" s="105" t="s">
        <v>19</v>
      </c>
      <c r="O2" s="106"/>
      <c r="P2" s="106"/>
      <c r="Q2" s="107"/>
      <c r="R2" s="108" t="s">
        <v>20</v>
      </c>
      <c r="S2" s="106"/>
      <c r="T2" s="106"/>
      <c r="U2" s="109"/>
      <c r="V2" s="105" t="s">
        <v>21</v>
      </c>
      <c r="W2" s="106"/>
      <c r="X2" s="106"/>
      <c r="Y2" s="107"/>
      <c r="Z2" s="108" t="s">
        <v>22</v>
      </c>
      <c r="AA2" s="106"/>
      <c r="AB2" s="106"/>
      <c r="AC2" s="109"/>
      <c r="AD2" s="105" t="s">
        <v>23</v>
      </c>
      <c r="AE2" s="106"/>
      <c r="AF2" s="106"/>
      <c r="AG2" s="107"/>
      <c r="AH2" s="108" t="s">
        <v>24</v>
      </c>
      <c r="AI2" s="106"/>
      <c r="AJ2" s="106"/>
      <c r="AK2" s="109"/>
      <c r="AL2" s="105" t="s">
        <v>25</v>
      </c>
      <c r="AM2" s="106"/>
      <c r="AN2" s="106"/>
      <c r="AO2" s="107"/>
      <c r="AP2" s="108" t="s">
        <v>26</v>
      </c>
      <c r="AQ2" s="106"/>
      <c r="AR2" s="106"/>
      <c r="AS2" s="109"/>
      <c r="AT2" s="105" t="s">
        <v>27</v>
      </c>
      <c r="AU2" s="106"/>
      <c r="AV2" s="106"/>
      <c r="AW2" s="107"/>
      <c r="AX2" s="108" t="s">
        <v>28</v>
      </c>
      <c r="AY2" s="106"/>
      <c r="AZ2" s="106"/>
      <c r="BA2" s="109"/>
    </row>
    <row r="3" spans="1:53" ht="16.5" thickBot="1" x14ac:dyDescent="0.3">
      <c r="A3" s="11" t="s">
        <v>80</v>
      </c>
      <c r="B3" s="11" t="s">
        <v>6</v>
      </c>
      <c r="C3" s="11" t="s">
        <v>81</v>
      </c>
      <c r="D3" s="11" t="s">
        <v>7</v>
      </c>
      <c r="E3" s="10" t="s">
        <v>82</v>
      </c>
      <c r="F3" s="13" t="s">
        <v>29</v>
      </c>
      <c r="G3" s="14" t="s">
        <v>30</v>
      </c>
      <c r="H3" s="14" t="s">
        <v>31</v>
      </c>
      <c r="I3" s="15" t="s">
        <v>32</v>
      </c>
      <c r="J3" s="16" t="s">
        <v>29</v>
      </c>
      <c r="K3" s="14" t="s">
        <v>30</v>
      </c>
      <c r="L3" s="14" t="s">
        <v>31</v>
      </c>
      <c r="M3" s="15" t="s">
        <v>32</v>
      </c>
      <c r="N3" s="16" t="s">
        <v>29</v>
      </c>
      <c r="O3" s="14" t="s">
        <v>30</v>
      </c>
      <c r="P3" s="14" t="s">
        <v>31</v>
      </c>
      <c r="Q3" s="17" t="s">
        <v>32</v>
      </c>
      <c r="R3" s="13" t="s">
        <v>29</v>
      </c>
      <c r="S3" s="14" t="s">
        <v>30</v>
      </c>
      <c r="T3" s="14" t="s">
        <v>31</v>
      </c>
      <c r="U3" s="15" t="s">
        <v>32</v>
      </c>
      <c r="V3" s="16" t="s">
        <v>29</v>
      </c>
      <c r="W3" s="14" t="s">
        <v>30</v>
      </c>
      <c r="X3" s="14" t="s">
        <v>31</v>
      </c>
      <c r="Y3" s="17" t="s">
        <v>32</v>
      </c>
      <c r="Z3" s="13" t="s">
        <v>29</v>
      </c>
      <c r="AA3" s="14" t="s">
        <v>30</v>
      </c>
      <c r="AB3" s="14" t="s">
        <v>31</v>
      </c>
      <c r="AC3" s="15" t="s">
        <v>32</v>
      </c>
      <c r="AD3" s="16" t="s">
        <v>29</v>
      </c>
      <c r="AE3" s="14" t="s">
        <v>30</v>
      </c>
      <c r="AF3" s="14" t="s">
        <v>31</v>
      </c>
      <c r="AG3" s="17" t="s">
        <v>32</v>
      </c>
      <c r="AH3" s="13" t="s">
        <v>29</v>
      </c>
      <c r="AI3" s="14" t="s">
        <v>30</v>
      </c>
      <c r="AJ3" s="14" t="s">
        <v>31</v>
      </c>
      <c r="AK3" s="15" t="s">
        <v>32</v>
      </c>
      <c r="AL3" s="16" t="s">
        <v>29</v>
      </c>
      <c r="AM3" s="14" t="s">
        <v>30</v>
      </c>
      <c r="AN3" s="14" t="s">
        <v>31</v>
      </c>
      <c r="AO3" s="17" t="s">
        <v>32</v>
      </c>
      <c r="AP3" s="13" t="s">
        <v>29</v>
      </c>
      <c r="AQ3" s="14" t="s">
        <v>30</v>
      </c>
      <c r="AR3" s="14" t="s">
        <v>31</v>
      </c>
      <c r="AS3" s="15" t="s">
        <v>32</v>
      </c>
      <c r="AT3" s="16" t="s">
        <v>29</v>
      </c>
      <c r="AU3" s="14" t="s">
        <v>30</v>
      </c>
      <c r="AV3" s="14" t="s">
        <v>31</v>
      </c>
      <c r="AW3" s="17" t="s">
        <v>32</v>
      </c>
      <c r="AX3" s="13" t="s">
        <v>29</v>
      </c>
      <c r="AY3" s="14" t="s">
        <v>30</v>
      </c>
      <c r="AZ3" s="14" t="s">
        <v>31</v>
      </c>
      <c r="BA3" s="15" t="s">
        <v>32</v>
      </c>
    </row>
    <row r="4" spans="1:53" ht="15.75" x14ac:dyDescent="0.25">
      <c r="A4" s="2" t="s">
        <v>34</v>
      </c>
      <c r="B4" s="2" t="s">
        <v>0</v>
      </c>
      <c r="C4" s="2" t="s">
        <v>8</v>
      </c>
      <c r="D4" s="2" t="s">
        <v>1</v>
      </c>
      <c r="E4" s="4">
        <v>3.8</v>
      </c>
      <c r="F4" s="36">
        <v>56.62</v>
      </c>
      <c r="G4" s="19">
        <v>182</v>
      </c>
      <c r="H4" s="19">
        <v>353</v>
      </c>
      <c r="I4" s="20">
        <v>171</v>
      </c>
      <c r="J4" s="38">
        <v>37.93</v>
      </c>
      <c r="K4" s="23">
        <v>0</v>
      </c>
      <c r="L4" s="23">
        <v>221</v>
      </c>
      <c r="M4" s="24">
        <v>447</v>
      </c>
      <c r="N4" s="38">
        <v>37.840000000000003</v>
      </c>
      <c r="O4" s="23">
        <v>0</v>
      </c>
      <c r="P4" s="23">
        <v>262</v>
      </c>
      <c r="Q4" s="25">
        <v>417</v>
      </c>
      <c r="R4" s="36">
        <v>38.229999999999997</v>
      </c>
      <c r="S4" s="19">
        <v>0</v>
      </c>
      <c r="T4" s="19">
        <v>385</v>
      </c>
      <c r="U4" s="20">
        <v>316</v>
      </c>
      <c r="V4" s="38">
        <v>38</v>
      </c>
      <c r="W4" s="19">
        <v>0</v>
      </c>
      <c r="X4" s="19">
        <v>404</v>
      </c>
      <c r="Y4" s="22">
        <v>385</v>
      </c>
      <c r="Z4" s="18">
        <v>38.19</v>
      </c>
      <c r="AA4" s="19">
        <v>0</v>
      </c>
      <c r="AB4" s="19">
        <v>312</v>
      </c>
      <c r="AC4" s="20">
        <v>384</v>
      </c>
      <c r="AD4" s="21">
        <v>37.770000000000003</v>
      </c>
      <c r="AE4" s="19">
        <v>0</v>
      </c>
      <c r="AF4" s="19">
        <v>348</v>
      </c>
      <c r="AG4" s="22">
        <v>248</v>
      </c>
      <c r="AH4" s="18">
        <v>49.2</v>
      </c>
      <c r="AI4" s="19">
        <v>99</v>
      </c>
      <c r="AJ4" s="19">
        <v>457</v>
      </c>
      <c r="AK4" s="20">
        <v>93</v>
      </c>
      <c r="AL4" s="21">
        <v>92.77</v>
      </c>
      <c r="AM4" s="19">
        <v>508</v>
      </c>
      <c r="AN4" s="19">
        <v>522</v>
      </c>
      <c r="AO4" s="22">
        <v>14</v>
      </c>
      <c r="AP4" s="18">
        <v>83.33</v>
      </c>
      <c r="AQ4" s="23">
        <v>402</v>
      </c>
      <c r="AR4" s="23">
        <v>459</v>
      </c>
      <c r="AS4" s="24">
        <v>57</v>
      </c>
      <c r="AT4" s="21">
        <v>85.94</v>
      </c>
      <c r="AU4" s="23">
        <v>463</v>
      </c>
      <c r="AV4" s="23">
        <v>482</v>
      </c>
      <c r="AW4" s="25">
        <v>19</v>
      </c>
      <c r="AX4" s="18">
        <v>77.27</v>
      </c>
      <c r="AY4" s="23">
        <v>391</v>
      </c>
      <c r="AZ4" s="23">
        <v>470</v>
      </c>
      <c r="BA4" s="24">
        <v>79</v>
      </c>
    </row>
    <row r="5" spans="1:53" ht="15.75" x14ac:dyDescent="0.25">
      <c r="A5" s="51" t="s">
        <v>35</v>
      </c>
      <c r="B5" s="3">
        <v>22</v>
      </c>
      <c r="C5" s="2" t="s">
        <v>8</v>
      </c>
      <c r="D5" s="3" t="s">
        <v>1</v>
      </c>
      <c r="E5" s="1">
        <v>7</v>
      </c>
      <c r="F5" s="36">
        <v>219.95</v>
      </c>
      <c r="G5" s="19">
        <v>1865</v>
      </c>
      <c r="H5" s="19">
        <v>2101</v>
      </c>
      <c r="I5" s="20">
        <v>236</v>
      </c>
      <c r="J5" s="38">
        <v>197.67</v>
      </c>
      <c r="K5" s="19">
        <v>1566</v>
      </c>
      <c r="L5" s="19">
        <v>1842</v>
      </c>
      <c r="M5" s="20">
        <v>276</v>
      </c>
      <c r="N5" s="38">
        <v>373.46</v>
      </c>
      <c r="O5" s="19">
        <v>3118</v>
      </c>
      <c r="P5" s="19">
        <v>3266</v>
      </c>
      <c r="Q5" s="22">
        <v>148</v>
      </c>
      <c r="R5" s="36">
        <v>223.32</v>
      </c>
      <c r="S5" s="19">
        <v>1795</v>
      </c>
      <c r="T5" s="19">
        <v>2071</v>
      </c>
      <c r="U5" s="20">
        <v>276</v>
      </c>
      <c r="V5" s="38">
        <v>360.98</v>
      </c>
      <c r="W5" s="19">
        <v>3020</v>
      </c>
      <c r="X5" s="19">
        <v>3143</v>
      </c>
      <c r="Y5" s="22">
        <v>123</v>
      </c>
      <c r="Z5" s="18">
        <v>218.29</v>
      </c>
      <c r="AA5" s="19">
        <v>1741</v>
      </c>
      <c r="AB5" s="19">
        <v>2028</v>
      </c>
      <c r="AC5" s="20">
        <v>287</v>
      </c>
      <c r="AD5" s="21">
        <v>280.24</v>
      </c>
      <c r="AE5" s="19">
        <v>2451</v>
      </c>
      <c r="AF5" s="19">
        <v>2639</v>
      </c>
      <c r="AG5" s="22">
        <v>188</v>
      </c>
      <c r="AH5" s="18">
        <v>150.97</v>
      </c>
      <c r="AI5" s="19">
        <v>1189</v>
      </c>
      <c r="AJ5" s="19">
        <v>1449</v>
      </c>
      <c r="AK5" s="20">
        <v>260</v>
      </c>
      <c r="AL5" s="21">
        <v>381.59</v>
      </c>
      <c r="AM5" s="19">
        <v>3339</v>
      </c>
      <c r="AN5" s="19">
        <v>3401</v>
      </c>
      <c r="AO5" s="22">
        <v>62</v>
      </c>
      <c r="AP5" s="18">
        <v>393.7</v>
      </c>
      <c r="AQ5" s="19">
        <v>3336</v>
      </c>
      <c r="AR5" s="19">
        <v>3376</v>
      </c>
      <c r="AS5" s="20">
        <v>40</v>
      </c>
      <c r="AT5" s="21">
        <v>321.47000000000003</v>
      </c>
      <c r="AU5" s="19">
        <v>2859</v>
      </c>
      <c r="AV5" s="19">
        <v>2888</v>
      </c>
      <c r="AW5" s="22">
        <v>29</v>
      </c>
      <c r="AX5" s="18">
        <v>324.94</v>
      </c>
      <c r="AY5" s="19">
        <v>2930</v>
      </c>
      <c r="AZ5" s="19">
        <v>3005</v>
      </c>
      <c r="BA5" s="20">
        <v>75</v>
      </c>
    </row>
    <row r="6" spans="1:53" ht="15.75" x14ac:dyDescent="0.25">
      <c r="A6" s="2" t="s">
        <v>36</v>
      </c>
      <c r="B6" s="2" t="s">
        <v>0</v>
      </c>
      <c r="C6" s="2" t="s">
        <v>8</v>
      </c>
      <c r="D6" s="2" t="s">
        <v>1</v>
      </c>
      <c r="E6" s="4">
        <v>7.4</v>
      </c>
      <c r="F6" s="36">
        <v>101.87</v>
      </c>
      <c r="G6" s="19">
        <v>810</v>
      </c>
      <c r="H6" s="19">
        <v>1067</v>
      </c>
      <c r="I6" s="20">
        <v>257</v>
      </c>
      <c r="J6" s="38">
        <v>73.069999999999993</v>
      </c>
      <c r="K6" s="23">
        <v>506</v>
      </c>
      <c r="L6" s="23">
        <v>746</v>
      </c>
      <c r="M6" s="24">
        <v>240</v>
      </c>
      <c r="N6" s="36">
        <v>108.59</v>
      </c>
      <c r="O6" s="23">
        <v>830</v>
      </c>
      <c r="P6" s="23">
        <v>1047</v>
      </c>
      <c r="Q6" s="25">
        <v>217</v>
      </c>
      <c r="R6" s="36">
        <v>163.51</v>
      </c>
      <c r="S6" s="19">
        <v>1317</v>
      </c>
      <c r="T6" s="19">
        <v>1458</v>
      </c>
      <c r="U6" s="20">
        <v>141</v>
      </c>
      <c r="V6" s="36">
        <v>163.13999999999999</v>
      </c>
      <c r="W6" s="19">
        <v>1327</v>
      </c>
      <c r="X6" s="19">
        <v>1475</v>
      </c>
      <c r="Y6" s="22">
        <v>148</v>
      </c>
      <c r="Z6" s="18">
        <v>153.38</v>
      </c>
      <c r="AA6" s="19">
        <v>1220</v>
      </c>
      <c r="AB6" s="19">
        <v>1338</v>
      </c>
      <c r="AC6" s="20">
        <v>118</v>
      </c>
      <c r="AD6" s="18">
        <v>121.66</v>
      </c>
      <c r="AE6" s="19">
        <v>1009</v>
      </c>
      <c r="AF6" s="19">
        <v>1125</v>
      </c>
      <c r="AG6" s="22">
        <v>116</v>
      </c>
      <c r="AH6" s="18">
        <v>96.94</v>
      </c>
      <c r="AI6" s="19">
        <v>740</v>
      </c>
      <c r="AJ6" s="19">
        <v>887</v>
      </c>
      <c r="AK6" s="20">
        <v>147</v>
      </c>
      <c r="AL6" s="18">
        <v>176.34</v>
      </c>
      <c r="AM6" s="19">
        <v>1508</v>
      </c>
      <c r="AN6" s="19">
        <v>1565</v>
      </c>
      <c r="AO6" s="22">
        <v>57</v>
      </c>
      <c r="AP6" s="18">
        <v>263.64</v>
      </c>
      <c r="AQ6" s="23">
        <v>2249</v>
      </c>
      <c r="AR6" s="23">
        <v>2261</v>
      </c>
      <c r="AS6" s="24">
        <v>12</v>
      </c>
      <c r="AT6" s="21">
        <v>301.20999999999998</v>
      </c>
      <c r="AU6" s="23">
        <v>2738</v>
      </c>
      <c r="AV6" s="23">
        <v>2745</v>
      </c>
      <c r="AW6" s="25">
        <v>7</v>
      </c>
      <c r="AX6" s="18">
        <v>210.84</v>
      </c>
      <c r="AY6" s="23">
        <v>1906</v>
      </c>
      <c r="AZ6" s="23">
        <v>1954</v>
      </c>
      <c r="BA6" s="24">
        <v>48</v>
      </c>
    </row>
    <row r="7" spans="1:53" ht="15.75" x14ac:dyDescent="0.25">
      <c r="A7" s="51" t="s">
        <v>37</v>
      </c>
      <c r="B7" s="2" t="s">
        <v>2</v>
      </c>
      <c r="C7" s="2" t="s">
        <v>8</v>
      </c>
      <c r="D7" s="2" t="s">
        <v>1</v>
      </c>
      <c r="E7" s="4">
        <v>21</v>
      </c>
      <c r="F7" s="36" t="s">
        <v>33</v>
      </c>
      <c r="G7" s="19">
        <v>0</v>
      </c>
      <c r="H7" s="19">
        <v>0</v>
      </c>
      <c r="I7" s="20">
        <v>0</v>
      </c>
      <c r="J7" s="38" t="s">
        <v>33</v>
      </c>
      <c r="K7" s="23">
        <v>0</v>
      </c>
      <c r="L7" s="23">
        <v>0</v>
      </c>
      <c r="M7" s="24">
        <v>0</v>
      </c>
      <c r="N7" s="36" t="s">
        <v>33</v>
      </c>
      <c r="O7" s="23">
        <v>0</v>
      </c>
      <c r="P7" s="23">
        <v>0</v>
      </c>
      <c r="Q7" s="25">
        <v>0</v>
      </c>
      <c r="R7" s="36" t="s">
        <v>33</v>
      </c>
      <c r="S7" s="19">
        <v>0</v>
      </c>
      <c r="T7" s="19">
        <v>0</v>
      </c>
      <c r="U7" s="20">
        <v>0</v>
      </c>
      <c r="V7" s="36" t="s">
        <v>33</v>
      </c>
      <c r="W7" s="19">
        <v>0</v>
      </c>
      <c r="X7" s="19">
        <v>0</v>
      </c>
      <c r="Y7" s="22">
        <v>0</v>
      </c>
      <c r="Z7" s="18" t="s">
        <v>33</v>
      </c>
      <c r="AA7" s="19">
        <v>0</v>
      </c>
      <c r="AB7" s="19">
        <v>0</v>
      </c>
      <c r="AC7" s="20">
        <v>0</v>
      </c>
      <c r="AD7" s="21" t="s">
        <v>33</v>
      </c>
      <c r="AE7" s="19">
        <v>0</v>
      </c>
      <c r="AF7" s="19">
        <v>0</v>
      </c>
      <c r="AG7" s="22">
        <v>0</v>
      </c>
      <c r="AH7" s="18" t="s">
        <v>33</v>
      </c>
      <c r="AI7" s="19">
        <v>0</v>
      </c>
      <c r="AJ7" s="19">
        <v>0</v>
      </c>
      <c r="AK7" s="20">
        <v>0</v>
      </c>
      <c r="AL7" s="21" t="s">
        <v>33</v>
      </c>
      <c r="AM7" s="19">
        <v>0</v>
      </c>
      <c r="AN7" s="19">
        <v>0</v>
      </c>
      <c r="AO7" s="22">
        <v>0</v>
      </c>
      <c r="AP7" s="18">
        <v>417.68</v>
      </c>
      <c r="AQ7" s="23">
        <v>3678</v>
      </c>
      <c r="AR7" s="23">
        <v>3678</v>
      </c>
      <c r="AS7" s="24">
        <v>0</v>
      </c>
      <c r="AT7" s="21">
        <v>343.16</v>
      </c>
      <c r="AU7" s="23">
        <v>3167</v>
      </c>
      <c r="AV7" s="23">
        <v>3167</v>
      </c>
      <c r="AW7" s="25">
        <v>0</v>
      </c>
      <c r="AX7" s="18">
        <v>262.95</v>
      </c>
      <c r="AY7" s="23">
        <v>2389</v>
      </c>
      <c r="AZ7" s="23">
        <v>2707</v>
      </c>
      <c r="BA7" s="24">
        <v>318</v>
      </c>
    </row>
    <row r="8" spans="1:53" ht="15.75" x14ac:dyDescent="0.25">
      <c r="A8" s="2" t="s">
        <v>38</v>
      </c>
      <c r="B8" s="2" t="s">
        <v>2</v>
      </c>
      <c r="C8" s="2" t="s">
        <v>8</v>
      </c>
      <c r="D8" s="2" t="s">
        <v>1</v>
      </c>
      <c r="E8" s="4">
        <v>5.6</v>
      </c>
      <c r="F8" s="36" t="s">
        <v>33</v>
      </c>
      <c r="G8" s="19">
        <v>0</v>
      </c>
      <c r="H8" s="19">
        <v>0</v>
      </c>
      <c r="I8" s="20">
        <v>0</v>
      </c>
      <c r="J8" s="38" t="s">
        <v>33</v>
      </c>
      <c r="K8" s="23">
        <v>0</v>
      </c>
      <c r="L8" s="23">
        <v>0</v>
      </c>
      <c r="M8" s="24">
        <v>0</v>
      </c>
      <c r="N8" s="36" t="s">
        <v>33</v>
      </c>
      <c r="O8" s="23">
        <v>0</v>
      </c>
      <c r="P8" s="23">
        <v>0</v>
      </c>
      <c r="Q8" s="24">
        <v>0</v>
      </c>
      <c r="R8" s="36" t="s">
        <v>33</v>
      </c>
      <c r="S8" s="19">
        <v>0</v>
      </c>
      <c r="T8" s="19">
        <v>0</v>
      </c>
      <c r="U8" s="20">
        <v>0</v>
      </c>
      <c r="V8" s="36" t="s">
        <v>33</v>
      </c>
      <c r="W8" s="19">
        <v>0</v>
      </c>
      <c r="X8" s="19">
        <v>0</v>
      </c>
      <c r="Y8" s="20">
        <v>0</v>
      </c>
      <c r="Z8" s="18" t="s">
        <v>33</v>
      </c>
      <c r="AA8" s="19">
        <v>0</v>
      </c>
      <c r="AB8" s="19">
        <v>0</v>
      </c>
      <c r="AC8" s="20">
        <v>0</v>
      </c>
      <c r="AD8" s="50">
        <v>302.2</v>
      </c>
      <c r="AE8" s="29">
        <v>2657</v>
      </c>
      <c r="AF8" s="29">
        <v>2657</v>
      </c>
      <c r="AG8" s="30">
        <v>0</v>
      </c>
      <c r="AH8" s="49">
        <v>125.15</v>
      </c>
      <c r="AI8" s="29">
        <v>958</v>
      </c>
      <c r="AJ8" s="29">
        <v>958</v>
      </c>
      <c r="AK8" s="32">
        <v>0</v>
      </c>
      <c r="AL8" s="50">
        <v>264.08999999999997</v>
      </c>
      <c r="AM8" s="29">
        <v>2263</v>
      </c>
      <c r="AN8" s="29">
        <v>2340</v>
      </c>
      <c r="AO8" s="30">
        <v>77</v>
      </c>
      <c r="AP8" s="49">
        <v>345.07</v>
      </c>
      <c r="AQ8" s="33">
        <v>2908</v>
      </c>
      <c r="AR8" s="33">
        <v>2948</v>
      </c>
      <c r="AS8" s="34">
        <v>40</v>
      </c>
      <c r="AT8" s="50">
        <v>274.17</v>
      </c>
      <c r="AU8" s="33">
        <v>2419</v>
      </c>
      <c r="AV8" s="33">
        <v>2481</v>
      </c>
      <c r="AW8" s="35">
        <v>62</v>
      </c>
      <c r="AX8" s="49">
        <v>270.93</v>
      </c>
      <c r="AY8" s="33">
        <v>2417</v>
      </c>
      <c r="AZ8" s="33">
        <v>2536</v>
      </c>
      <c r="BA8" s="34">
        <v>119</v>
      </c>
    </row>
    <row r="9" spans="1:53" ht="15.75" x14ac:dyDescent="0.25">
      <c r="A9" s="51" t="s">
        <v>39</v>
      </c>
      <c r="B9" s="2" t="s">
        <v>0</v>
      </c>
      <c r="C9" s="2" t="s">
        <v>8</v>
      </c>
      <c r="D9" s="2" t="s">
        <v>1</v>
      </c>
      <c r="E9" s="4">
        <v>15.2</v>
      </c>
      <c r="F9" s="36" t="s">
        <v>33</v>
      </c>
      <c r="G9" s="19">
        <v>0</v>
      </c>
      <c r="H9" s="19">
        <v>0</v>
      </c>
      <c r="I9" s="20">
        <v>0</v>
      </c>
      <c r="J9" s="38" t="s">
        <v>33</v>
      </c>
      <c r="K9" s="19">
        <v>0</v>
      </c>
      <c r="L9" s="19">
        <v>0</v>
      </c>
      <c r="M9" s="20">
        <v>0</v>
      </c>
      <c r="N9" s="38" t="s">
        <v>33</v>
      </c>
      <c r="O9" s="19">
        <v>0</v>
      </c>
      <c r="P9" s="19">
        <v>0</v>
      </c>
      <c r="Q9" s="22">
        <v>0</v>
      </c>
      <c r="R9" s="36" t="s">
        <v>33</v>
      </c>
      <c r="S9" s="19">
        <v>0</v>
      </c>
      <c r="T9" s="19">
        <v>0</v>
      </c>
      <c r="U9" s="20">
        <v>0</v>
      </c>
      <c r="V9" s="38" t="s">
        <v>33</v>
      </c>
      <c r="W9" s="19">
        <v>0</v>
      </c>
      <c r="X9" s="19">
        <v>0</v>
      </c>
      <c r="Y9" s="22">
        <v>0</v>
      </c>
      <c r="Z9" s="18" t="s">
        <v>33</v>
      </c>
      <c r="AA9" s="19">
        <v>0</v>
      </c>
      <c r="AB9" s="19">
        <v>0</v>
      </c>
      <c r="AC9" s="20">
        <v>0</v>
      </c>
      <c r="AD9" s="27">
        <v>16.34</v>
      </c>
      <c r="AE9" s="19">
        <v>0</v>
      </c>
      <c r="AF9" s="19">
        <v>444</v>
      </c>
      <c r="AG9" s="22">
        <v>529</v>
      </c>
      <c r="AH9" s="26">
        <v>36.47</v>
      </c>
      <c r="AI9" s="19">
        <v>180</v>
      </c>
      <c r="AJ9" s="19">
        <v>1404</v>
      </c>
      <c r="AK9" s="20">
        <v>1139</v>
      </c>
      <c r="AL9" s="27">
        <v>43.79</v>
      </c>
      <c r="AM9" s="19">
        <v>265</v>
      </c>
      <c r="AN9" s="19">
        <v>1101</v>
      </c>
      <c r="AO9" s="22">
        <v>836</v>
      </c>
      <c r="AP9" s="26">
        <v>136.88</v>
      </c>
      <c r="AQ9" s="23">
        <v>1103</v>
      </c>
      <c r="AR9" s="23">
        <v>1703</v>
      </c>
      <c r="AS9" s="24">
        <v>600</v>
      </c>
      <c r="AT9" s="27">
        <v>297.08999999999997</v>
      </c>
      <c r="AU9" s="23">
        <v>2647</v>
      </c>
      <c r="AV9" s="23">
        <v>2895</v>
      </c>
      <c r="AW9" s="25">
        <v>248</v>
      </c>
      <c r="AX9" s="26">
        <v>301.94</v>
      </c>
      <c r="AY9" s="23">
        <v>2601</v>
      </c>
      <c r="AZ9" s="23">
        <v>2828</v>
      </c>
      <c r="BA9" s="24">
        <v>227</v>
      </c>
    </row>
    <row r="10" spans="1:53" ht="15.75" x14ac:dyDescent="0.25">
      <c r="A10" s="2" t="s">
        <v>40</v>
      </c>
      <c r="B10" s="2" t="s">
        <v>2</v>
      </c>
      <c r="C10" s="2" t="s">
        <v>8</v>
      </c>
      <c r="D10" s="2" t="s">
        <v>1</v>
      </c>
      <c r="E10" s="4">
        <v>7.6</v>
      </c>
      <c r="F10" s="36">
        <v>16.61</v>
      </c>
      <c r="G10" s="19">
        <v>0</v>
      </c>
      <c r="H10" s="19">
        <v>378</v>
      </c>
      <c r="I10" s="20">
        <v>620</v>
      </c>
      <c r="J10" s="38">
        <v>16.84</v>
      </c>
      <c r="K10" s="23">
        <v>0</v>
      </c>
      <c r="L10" s="23">
        <v>540</v>
      </c>
      <c r="M10" s="24">
        <v>512</v>
      </c>
      <c r="N10" s="36">
        <v>16.940000000000001</v>
      </c>
      <c r="O10" s="23">
        <v>39</v>
      </c>
      <c r="P10" s="23">
        <v>651</v>
      </c>
      <c r="Q10" s="25">
        <v>612</v>
      </c>
      <c r="R10" s="36">
        <v>18.88</v>
      </c>
      <c r="S10" s="19">
        <v>16</v>
      </c>
      <c r="T10" s="19">
        <v>787</v>
      </c>
      <c r="U10" s="20">
        <v>596</v>
      </c>
      <c r="V10" s="38">
        <v>16.829999999999998</v>
      </c>
      <c r="W10" s="19">
        <v>0</v>
      </c>
      <c r="X10" s="19">
        <v>770</v>
      </c>
      <c r="Y10" s="22">
        <v>950</v>
      </c>
      <c r="Z10" s="18">
        <v>16.72</v>
      </c>
      <c r="AA10" s="19">
        <v>0</v>
      </c>
      <c r="AB10" s="19">
        <v>720</v>
      </c>
      <c r="AC10" s="20">
        <v>786</v>
      </c>
      <c r="AD10" s="21">
        <v>16.600000000000001</v>
      </c>
      <c r="AE10" s="19">
        <v>0</v>
      </c>
      <c r="AF10" s="19">
        <v>660</v>
      </c>
      <c r="AG10" s="22">
        <v>804</v>
      </c>
      <c r="AH10" s="18">
        <v>16.63</v>
      </c>
      <c r="AI10" s="19">
        <v>0</v>
      </c>
      <c r="AJ10" s="19">
        <v>446</v>
      </c>
      <c r="AK10" s="20">
        <v>560</v>
      </c>
      <c r="AL10" s="21">
        <v>16.93</v>
      </c>
      <c r="AM10" s="19">
        <v>0</v>
      </c>
      <c r="AN10" s="19">
        <v>641</v>
      </c>
      <c r="AO10" s="22">
        <v>394</v>
      </c>
      <c r="AP10" s="18">
        <v>20.46</v>
      </c>
      <c r="AQ10" s="23">
        <v>32</v>
      </c>
      <c r="AR10" s="23">
        <v>682</v>
      </c>
      <c r="AS10" s="24">
        <v>393</v>
      </c>
      <c r="AT10" s="21">
        <v>17.52</v>
      </c>
      <c r="AU10" s="23">
        <v>9</v>
      </c>
      <c r="AV10" s="23">
        <v>370</v>
      </c>
      <c r="AW10" s="25">
        <v>361</v>
      </c>
      <c r="AX10" s="18">
        <v>16.52</v>
      </c>
      <c r="AY10" s="23">
        <v>0</v>
      </c>
      <c r="AZ10" s="23">
        <v>770</v>
      </c>
      <c r="BA10" s="24">
        <v>862</v>
      </c>
    </row>
    <row r="11" spans="1:53" ht="15.75" x14ac:dyDescent="0.25">
      <c r="A11" s="51" t="s">
        <v>41</v>
      </c>
      <c r="B11" s="2" t="s">
        <v>0</v>
      </c>
      <c r="C11" s="2" t="s">
        <v>8</v>
      </c>
      <c r="D11" s="2" t="s">
        <v>1</v>
      </c>
      <c r="E11" s="4">
        <v>10</v>
      </c>
      <c r="F11" s="36" t="s">
        <v>33</v>
      </c>
      <c r="G11" s="19">
        <v>0</v>
      </c>
      <c r="H11" s="19">
        <v>0</v>
      </c>
      <c r="I11" s="20">
        <v>0</v>
      </c>
      <c r="J11" s="38" t="s">
        <v>33</v>
      </c>
      <c r="K11" s="23">
        <v>0</v>
      </c>
      <c r="L11" s="23">
        <v>0</v>
      </c>
      <c r="M11" s="24">
        <v>0</v>
      </c>
      <c r="N11" s="38" t="s">
        <v>33</v>
      </c>
      <c r="O11" s="23">
        <v>0</v>
      </c>
      <c r="P11" s="23">
        <v>0</v>
      </c>
      <c r="Q11" s="25">
        <v>0</v>
      </c>
      <c r="R11" s="36" t="s">
        <v>33</v>
      </c>
      <c r="S11" s="19">
        <v>0</v>
      </c>
      <c r="T11" s="19">
        <v>0</v>
      </c>
      <c r="U11" s="20">
        <v>0</v>
      </c>
      <c r="V11" s="38">
        <v>228.53</v>
      </c>
      <c r="W11" s="19">
        <v>1918</v>
      </c>
      <c r="X11" s="19">
        <v>1918</v>
      </c>
      <c r="Y11" s="22">
        <v>0</v>
      </c>
      <c r="Z11" s="18">
        <v>57.94</v>
      </c>
      <c r="AA11" s="19">
        <v>371</v>
      </c>
      <c r="AB11" s="19">
        <v>1095</v>
      </c>
      <c r="AC11" s="20">
        <v>724</v>
      </c>
      <c r="AD11" s="21">
        <v>22.39</v>
      </c>
      <c r="AE11" s="19">
        <v>60</v>
      </c>
      <c r="AF11" s="19">
        <v>773</v>
      </c>
      <c r="AG11" s="22">
        <v>713</v>
      </c>
      <c r="AH11" s="18">
        <v>140.34</v>
      </c>
      <c r="AI11" s="19">
        <v>1137</v>
      </c>
      <c r="AJ11" s="19">
        <v>1748</v>
      </c>
      <c r="AK11" s="20">
        <v>611</v>
      </c>
      <c r="AL11" s="21">
        <v>275.70999999999998</v>
      </c>
      <c r="AM11" s="19">
        <v>2445</v>
      </c>
      <c r="AN11" s="19">
        <v>2766</v>
      </c>
      <c r="AO11" s="22">
        <v>321</v>
      </c>
      <c r="AP11" s="18">
        <v>336.78</v>
      </c>
      <c r="AQ11" s="23">
        <v>2915</v>
      </c>
      <c r="AR11" s="23">
        <v>3240</v>
      </c>
      <c r="AS11" s="24">
        <v>325</v>
      </c>
      <c r="AT11" s="21">
        <v>285.27</v>
      </c>
      <c r="AU11" s="23">
        <v>2586</v>
      </c>
      <c r="AV11" s="23">
        <v>2739</v>
      </c>
      <c r="AW11" s="25">
        <v>153</v>
      </c>
      <c r="AX11" s="18">
        <v>214.11</v>
      </c>
      <c r="AY11" s="23">
        <v>1938</v>
      </c>
      <c r="AZ11" s="23">
        <v>2348</v>
      </c>
      <c r="BA11" s="24">
        <v>410</v>
      </c>
    </row>
    <row r="12" spans="1:53" ht="15.75" x14ac:dyDescent="0.25">
      <c r="A12" s="2" t="s">
        <v>42</v>
      </c>
      <c r="B12" s="2" t="s">
        <v>0</v>
      </c>
      <c r="C12" s="2" t="s">
        <v>8</v>
      </c>
      <c r="D12" s="2" t="s">
        <v>1</v>
      </c>
      <c r="E12" s="4">
        <v>7</v>
      </c>
      <c r="F12" s="36">
        <v>15.66</v>
      </c>
      <c r="G12" s="19">
        <v>0</v>
      </c>
      <c r="H12" s="19">
        <v>397</v>
      </c>
      <c r="I12" s="20">
        <v>713</v>
      </c>
      <c r="J12" s="38">
        <v>15.87</v>
      </c>
      <c r="K12" s="23">
        <v>0</v>
      </c>
      <c r="L12" s="23">
        <v>221</v>
      </c>
      <c r="M12" s="24">
        <v>842</v>
      </c>
      <c r="N12" s="38">
        <v>15.97</v>
      </c>
      <c r="O12" s="23">
        <v>0</v>
      </c>
      <c r="P12" s="23">
        <v>544</v>
      </c>
      <c r="Q12" s="25">
        <v>749</v>
      </c>
      <c r="R12" s="36">
        <v>16.079999999999998</v>
      </c>
      <c r="S12" s="19">
        <v>0</v>
      </c>
      <c r="T12" s="19">
        <v>946</v>
      </c>
      <c r="U12" s="20">
        <v>581</v>
      </c>
      <c r="V12" s="38">
        <v>15.86</v>
      </c>
      <c r="W12" s="19">
        <v>0</v>
      </c>
      <c r="X12" s="19">
        <v>896</v>
      </c>
      <c r="Y12" s="22">
        <v>591</v>
      </c>
      <c r="Z12" s="18">
        <v>15.76</v>
      </c>
      <c r="AA12" s="19">
        <v>0</v>
      </c>
      <c r="AB12" s="19">
        <v>298</v>
      </c>
      <c r="AC12" s="20">
        <v>804</v>
      </c>
      <c r="AD12" s="21">
        <v>15.62</v>
      </c>
      <c r="AE12" s="19">
        <v>0</v>
      </c>
      <c r="AF12" s="19">
        <v>383</v>
      </c>
      <c r="AG12" s="22">
        <v>681</v>
      </c>
      <c r="AH12" s="18">
        <v>15.68</v>
      </c>
      <c r="AI12" s="19">
        <v>0</v>
      </c>
      <c r="AJ12" s="19">
        <v>441</v>
      </c>
      <c r="AK12" s="20">
        <v>445</v>
      </c>
      <c r="AL12" s="21">
        <v>15.96</v>
      </c>
      <c r="AM12" s="19">
        <v>0</v>
      </c>
      <c r="AN12" s="19">
        <v>164</v>
      </c>
      <c r="AO12" s="22">
        <v>283</v>
      </c>
      <c r="AP12" s="18">
        <v>15.85</v>
      </c>
      <c r="AQ12" s="23">
        <v>0</v>
      </c>
      <c r="AR12" s="23">
        <v>143</v>
      </c>
      <c r="AS12" s="24">
        <v>280</v>
      </c>
      <c r="AT12" s="21">
        <v>15.61</v>
      </c>
      <c r="AU12" s="23">
        <v>0</v>
      </c>
      <c r="AV12" s="23">
        <v>205</v>
      </c>
      <c r="AW12" s="25">
        <v>222</v>
      </c>
      <c r="AX12" s="18">
        <v>15.57</v>
      </c>
      <c r="AY12" s="23">
        <v>0</v>
      </c>
      <c r="AZ12" s="23">
        <v>129</v>
      </c>
      <c r="BA12" s="24">
        <v>381</v>
      </c>
    </row>
    <row r="13" spans="1:53" ht="15.75" x14ac:dyDescent="0.25">
      <c r="A13" s="51" t="s">
        <v>43</v>
      </c>
      <c r="B13" s="2" t="s">
        <v>0</v>
      </c>
      <c r="C13" s="2" t="s">
        <v>8</v>
      </c>
      <c r="D13" s="2" t="s">
        <v>1</v>
      </c>
      <c r="E13" s="4">
        <v>3.8</v>
      </c>
      <c r="F13" s="36">
        <v>16.13</v>
      </c>
      <c r="G13" s="19">
        <v>0</v>
      </c>
      <c r="H13" s="19">
        <v>230</v>
      </c>
      <c r="I13" s="20">
        <v>392</v>
      </c>
      <c r="J13" s="38">
        <v>16.350000000000001</v>
      </c>
      <c r="K13" s="23">
        <v>0</v>
      </c>
      <c r="L13" s="23">
        <v>177</v>
      </c>
      <c r="M13" s="24">
        <v>416</v>
      </c>
      <c r="N13" s="36">
        <v>16.45</v>
      </c>
      <c r="O13" s="23">
        <v>0</v>
      </c>
      <c r="P13" s="23">
        <v>238</v>
      </c>
      <c r="Q13" s="25">
        <v>435</v>
      </c>
      <c r="R13" s="36">
        <v>16.559999999999999</v>
      </c>
      <c r="S13" s="19">
        <v>0</v>
      </c>
      <c r="T13" s="19">
        <v>217</v>
      </c>
      <c r="U13" s="20">
        <v>441</v>
      </c>
      <c r="V13" s="36">
        <v>16.34</v>
      </c>
      <c r="W13" s="19">
        <v>0</v>
      </c>
      <c r="X13" s="19">
        <v>218</v>
      </c>
      <c r="Y13" s="22">
        <v>455</v>
      </c>
      <c r="Z13" s="18">
        <v>16.23</v>
      </c>
      <c r="AA13" s="19">
        <v>0</v>
      </c>
      <c r="AB13" s="19">
        <v>256</v>
      </c>
      <c r="AC13" s="20">
        <v>407</v>
      </c>
      <c r="AD13" s="18">
        <v>16.14</v>
      </c>
      <c r="AE13" s="19">
        <v>0</v>
      </c>
      <c r="AF13" s="19">
        <v>276</v>
      </c>
      <c r="AG13" s="20">
        <v>278</v>
      </c>
      <c r="AH13" s="18">
        <v>16.149999999999999</v>
      </c>
      <c r="AI13" s="19">
        <v>0</v>
      </c>
      <c r="AJ13" s="19">
        <v>314</v>
      </c>
      <c r="AK13" s="20">
        <v>174</v>
      </c>
      <c r="AL13" s="18">
        <v>16.440000000000001</v>
      </c>
      <c r="AM13" s="19">
        <v>0</v>
      </c>
      <c r="AN13" s="19">
        <v>460</v>
      </c>
      <c r="AO13" s="20">
        <v>88</v>
      </c>
      <c r="AP13" s="18">
        <v>16.329999999999998</v>
      </c>
      <c r="AQ13" s="23">
        <v>0</v>
      </c>
      <c r="AR13" s="23">
        <v>422</v>
      </c>
      <c r="AS13" s="24">
        <v>112</v>
      </c>
      <c r="AT13" s="50">
        <v>16.079999999999998</v>
      </c>
      <c r="AU13" s="33">
        <v>0</v>
      </c>
      <c r="AV13" s="23">
        <v>372</v>
      </c>
      <c r="AW13" s="35">
        <v>100</v>
      </c>
      <c r="AX13" s="49">
        <v>16.04</v>
      </c>
      <c r="AY13" s="33">
        <v>0</v>
      </c>
      <c r="AZ13" s="33">
        <v>279</v>
      </c>
      <c r="BA13" s="34">
        <v>193</v>
      </c>
    </row>
    <row r="14" spans="1:53" ht="15.75" x14ac:dyDescent="0.25">
      <c r="A14" s="2" t="s">
        <v>44</v>
      </c>
      <c r="B14" s="2" t="s">
        <v>2</v>
      </c>
      <c r="C14" s="2" t="s">
        <v>8</v>
      </c>
      <c r="D14" s="2" t="s">
        <v>1</v>
      </c>
      <c r="E14" s="4">
        <v>3.8</v>
      </c>
      <c r="F14" s="36">
        <v>111.08</v>
      </c>
      <c r="G14" s="19">
        <v>897</v>
      </c>
      <c r="H14" s="19">
        <v>1138</v>
      </c>
      <c r="I14" s="20">
        <v>241</v>
      </c>
      <c r="J14" s="38">
        <v>34.74</v>
      </c>
      <c r="K14" s="23">
        <v>164</v>
      </c>
      <c r="L14" s="23">
        <v>461</v>
      </c>
      <c r="M14" s="24">
        <v>297</v>
      </c>
      <c r="N14" s="38">
        <v>31.33</v>
      </c>
      <c r="O14" s="23">
        <v>134</v>
      </c>
      <c r="P14" s="23">
        <v>402</v>
      </c>
      <c r="Q14" s="25">
        <v>268</v>
      </c>
      <c r="R14" s="36">
        <v>42.77</v>
      </c>
      <c r="S14" s="19">
        <v>235</v>
      </c>
      <c r="T14" s="19">
        <v>478</v>
      </c>
      <c r="U14" s="20">
        <v>243</v>
      </c>
      <c r="V14" s="38">
        <v>32.26</v>
      </c>
      <c r="W14" s="19">
        <v>144</v>
      </c>
      <c r="X14" s="19">
        <v>389</v>
      </c>
      <c r="Y14" s="22">
        <v>245</v>
      </c>
      <c r="Z14" s="18">
        <v>37.380000000000003</v>
      </c>
      <c r="AA14" s="19">
        <v>188</v>
      </c>
      <c r="AB14" s="19">
        <v>445</v>
      </c>
      <c r="AC14" s="20">
        <v>257</v>
      </c>
      <c r="AD14" s="21">
        <v>37.74</v>
      </c>
      <c r="AE14" s="19">
        <v>207</v>
      </c>
      <c r="AF14" s="19">
        <v>434</v>
      </c>
      <c r="AG14" s="22">
        <v>227</v>
      </c>
      <c r="AH14" s="18">
        <v>105.35</v>
      </c>
      <c r="AI14" s="19">
        <v>815</v>
      </c>
      <c r="AJ14" s="19">
        <v>996</v>
      </c>
      <c r="AK14" s="20">
        <v>181</v>
      </c>
      <c r="AL14" s="21">
        <v>199.54</v>
      </c>
      <c r="AM14" s="19">
        <v>1727</v>
      </c>
      <c r="AN14" s="19">
        <v>1785</v>
      </c>
      <c r="AO14" s="22">
        <v>58</v>
      </c>
      <c r="AP14" s="18">
        <v>170.4</v>
      </c>
      <c r="AQ14" s="23">
        <v>1403</v>
      </c>
      <c r="AR14" s="23">
        <v>1493</v>
      </c>
      <c r="AS14" s="24">
        <v>90</v>
      </c>
      <c r="AT14" s="21">
        <v>215.53</v>
      </c>
      <c r="AU14" s="23">
        <v>1920</v>
      </c>
      <c r="AV14" s="23">
        <v>1945</v>
      </c>
      <c r="AW14" s="25">
        <v>25</v>
      </c>
      <c r="AX14" s="18">
        <v>183.97</v>
      </c>
      <c r="AY14" s="23">
        <v>1643</v>
      </c>
      <c r="AZ14" s="23">
        <v>1734</v>
      </c>
      <c r="BA14" s="24">
        <v>91</v>
      </c>
    </row>
    <row r="15" spans="1:53" ht="15.75" x14ac:dyDescent="0.25">
      <c r="A15" s="51" t="s">
        <v>45</v>
      </c>
      <c r="B15" s="2" t="s">
        <v>2</v>
      </c>
      <c r="C15" s="2" t="s">
        <v>8</v>
      </c>
      <c r="D15" s="2" t="s">
        <v>1</v>
      </c>
      <c r="E15" s="4">
        <v>7.7</v>
      </c>
      <c r="F15" s="36" t="s">
        <v>33</v>
      </c>
      <c r="G15" s="19">
        <v>0</v>
      </c>
      <c r="H15" s="19">
        <v>0</v>
      </c>
      <c r="I15" s="20">
        <v>0</v>
      </c>
      <c r="J15" s="38" t="s">
        <v>33</v>
      </c>
      <c r="K15" s="23">
        <v>0</v>
      </c>
      <c r="L15" s="23">
        <v>0</v>
      </c>
      <c r="M15" s="24">
        <v>0</v>
      </c>
      <c r="N15" s="36" t="s">
        <v>33</v>
      </c>
      <c r="O15" s="23">
        <v>0</v>
      </c>
      <c r="P15" s="23">
        <v>0</v>
      </c>
      <c r="Q15" s="25">
        <v>0</v>
      </c>
      <c r="R15" s="36">
        <v>119.86</v>
      </c>
      <c r="S15" s="19">
        <v>0</v>
      </c>
      <c r="T15" s="19">
        <v>0</v>
      </c>
      <c r="U15" s="20">
        <v>0</v>
      </c>
      <c r="V15" s="36" t="s">
        <v>33</v>
      </c>
      <c r="W15" s="19">
        <v>0</v>
      </c>
      <c r="X15" s="19">
        <v>0</v>
      </c>
      <c r="Y15" s="22">
        <v>0</v>
      </c>
      <c r="Z15" s="18">
        <v>151.13</v>
      </c>
      <c r="AA15" s="19">
        <v>996</v>
      </c>
      <c r="AB15" s="19">
        <v>996</v>
      </c>
      <c r="AC15" s="20">
        <v>0</v>
      </c>
      <c r="AD15" s="21">
        <v>39.909999999999997</v>
      </c>
      <c r="AE15" s="19">
        <v>228</v>
      </c>
      <c r="AF15" s="19">
        <v>813</v>
      </c>
      <c r="AG15" s="22">
        <v>585</v>
      </c>
      <c r="AH15" s="18">
        <v>21.95</v>
      </c>
      <c r="AI15" s="19">
        <v>53</v>
      </c>
      <c r="AJ15" s="19">
        <v>619</v>
      </c>
      <c r="AK15" s="20">
        <v>566</v>
      </c>
      <c r="AL15" s="21">
        <v>47.19</v>
      </c>
      <c r="AM15" s="19">
        <v>290</v>
      </c>
      <c r="AN15" s="19">
        <v>616</v>
      </c>
      <c r="AO15" s="22">
        <v>326</v>
      </c>
      <c r="AP15" s="18">
        <v>59.76</v>
      </c>
      <c r="AQ15" s="23">
        <v>396</v>
      </c>
      <c r="AR15" s="23">
        <v>652</v>
      </c>
      <c r="AS15" s="24">
        <v>256</v>
      </c>
      <c r="AT15" s="21">
        <v>55.34</v>
      </c>
      <c r="AU15" s="23">
        <v>379</v>
      </c>
      <c r="AV15" s="23">
        <v>613</v>
      </c>
      <c r="AW15" s="25">
        <v>234</v>
      </c>
      <c r="AX15" s="18">
        <v>23.7</v>
      </c>
      <c r="AY15" s="23">
        <v>75</v>
      </c>
      <c r="AZ15" s="23">
        <v>527</v>
      </c>
      <c r="BA15" s="24">
        <v>452</v>
      </c>
    </row>
    <row r="16" spans="1:53" ht="15.75" x14ac:dyDescent="0.25">
      <c r="A16" s="2" t="s">
        <v>46</v>
      </c>
      <c r="B16" s="2" t="s">
        <v>0</v>
      </c>
      <c r="C16" s="2" t="s">
        <v>8</v>
      </c>
      <c r="D16" s="2" t="s">
        <v>1</v>
      </c>
      <c r="E16" s="4">
        <v>11.3</v>
      </c>
      <c r="F16" s="44">
        <v>30.25</v>
      </c>
      <c r="G16" s="29">
        <v>125</v>
      </c>
      <c r="H16" s="29">
        <v>1041</v>
      </c>
      <c r="I16" s="32">
        <v>916</v>
      </c>
      <c r="J16" s="41">
        <v>16.84</v>
      </c>
      <c r="K16" s="29">
        <v>0</v>
      </c>
      <c r="L16" s="29">
        <v>843</v>
      </c>
      <c r="M16" s="32">
        <v>603</v>
      </c>
      <c r="N16" s="44">
        <v>16.940000000000001</v>
      </c>
      <c r="O16" s="29">
        <v>0</v>
      </c>
      <c r="P16" s="29">
        <v>751</v>
      </c>
      <c r="Q16" s="30">
        <v>841</v>
      </c>
      <c r="R16" s="44">
        <v>17.059999999999999</v>
      </c>
      <c r="S16" s="29">
        <v>0</v>
      </c>
      <c r="T16" s="29">
        <v>941</v>
      </c>
      <c r="U16" s="32">
        <v>801</v>
      </c>
      <c r="V16" s="44">
        <v>46.6</v>
      </c>
      <c r="W16" s="29">
        <v>261</v>
      </c>
      <c r="X16" s="29">
        <v>940</v>
      </c>
      <c r="Y16" s="30">
        <v>666</v>
      </c>
      <c r="Z16" s="49">
        <v>40.46</v>
      </c>
      <c r="AA16" s="29">
        <v>205</v>
      </c>
      <c r="AB16" s="29">
        <v>984</v>
      </c>
      <c r="AC16" s="32">
        <v>779</v>
      </c>
      <c r="AD16" s="50">
        <v>32.94</v>
      </c>
      <c r="AE16" s="29">
        <v>152</v>
      </c>
      <c r="AF16" s="29">
        <v>812</v>
      </c>
      <c r="AG16" s="30">
        <v>660</v>
      </c>
      <c r="AH16" s="49">
        <v>36.82</v>
      </c>
      <c r="AI16" s="29">
        <v>179</v>
      </c>
      <c r="AJ16" s="29">
        <v>868</v>
      </c>
      <c r="AK16" s="32">
        <v>689</v>
      </c>
      <c r="AL16" s="50">
        <v>200.08</v>
      </c>
      <c r="AM16" s="29">
        <v>1677</v>
      </c>
      <c r="AN16" s="29">
        <v>2125</v>
      </c>
      <c r="AO16" s="30">
        <v>448</v>
      </c>
      <c r="AP16" s="49">
        <v>198.07</v>
      </c>
      <c r="AQ16" s="29">
        <v>1603</v>
      </c>
      <c r="AR16" s="29">
        <v>2037</v>
      </c>
      <c r="AS16" s="32">
        <v>434</v>
      </c>
      <c r="AT16" s="50">
        <v>193.15</v>
      </c>
      <c r="AU16" s="29">
        <v>1652</v>
      </c>
      <c r="AV16" s="29">
        <v>1833</v>
      </c>
      <c r="AW16" s="30">
        <v>181</v>
      </c>
      <c r="AX16" s="49">
        <v>160.86000000000001</v>
      </c>
      <c r="AY16" s="29">
        <v>1371</v>
      </c>
      <c r="AZ16" s="29">
        <v>1816</v>
      </c>
      <c r="BA16" s="32">
        <v>445</v>
      </c>
    </row>
    <row r="17" spans="1:53" ht="15.75" x14ac:dyDescent="0.25">
      <c r="A17" s="51" t="s">
        <v>47</v>
      </c>
      <c r="B17" s="2" t="s">
        <v>2</v>
      </c>
      <c r="C17" s="2" t="s">
        <v>8</v>
      </c>
      <c r="D17" s="2" t="s">
        <v>1</v>
      </c>
      <c r="E17" s="4">
        <v>10</v>
      </c>
      <c r="F17" s="36">
        <v>76.89</v>
      </c>
      <c r="G17" s="19">
        <v>574</v>
      </c>
      <c r="H17" s="19">
        <v>1329</v>
      </c>
      <c r="I17" s="20">
        <v>755</v>
      </c>
      <c r="J17" s="38">
        <v>16.350000000000001</v>
      </c>
      <c r="K17" s="23">
        <v>0</v>
      </c>
      <c r="L17" s="23">
        <v>690</v>
      </c>
      <c r="M17" s="24">
        <v>878</v>
      </c>
      <c r="N17" s="38">
        <v>16.45</v>
      </c>
      <c r="O17" s="23">
        <v>0</v>
      </c>
      <c r="P17" s="23">
        <v>623</v>
      </c>
      <c r="Q17" s="25">
        <v>884</v>
      </c>
      <c r="R17" s="36">
        <v>16.559999999999999</v>
      </c>
      <c r="S17" s="19">
        <v>0</v>
      </c>
      <c r="T17" s="19">
        <v>975</v>
      </c>
      <c r="U17" s="20">
        <v>842</v>
      </c>
      <c r="V17" s="38">
        <v>16.34</v>
      </c>
      <c r="W17" s="19">
        <v>0</v>
      </c>
      <c r="X17" s="19">
        <v>1016</v>
      </c>
      <c r="Y17" s="22">
        <v>735</v>
      </c>
      <c r="Z17" s="18">
        <v>17.02</v>
      </c>
      <c r="AA17" s="19">
        <v>7</v>
      </c>
      <c r="AB17" s="19">
        <v>831</v>
      </c>
      <c r="AC17" s="20">
        <v>789</v>
      </c>
      <c r="AD17" s="21">
        <v>17.05</v>
      </c>
      <c r="AE17" s="19">
        <v>9</v>
      </c>
      <c r="AF17" s="19">
        <v>706</v>
      </c>
      <c r="AG17" s="22">
        <v>697</v>
      </c>
      <c r="AH17" s="18">
        <v>92</v>
      </c>
      <c r="AI17" s="19">
        <v>693</v>
      </c>
      <c r="AJ17" s="19">
        <v>1343</v>
      </c>
      <c r="AK17" s="20">
        <v>650</v>
      </c>
      <c r="AL17" s="21">
        <v>288.01</v>
      </c>
      <c r="AM17" s="19">
        <v>2561</v>
      </c>
      <c r="AN17" s="19">
        <v>2842</v>
      </c>
      <c r="AO17" s="22">
        <v>281</v>
      </c>
      <c r="AP17" s="18">
        <v>320.02999999999997</v>
      </c>
      <c r="AQ17" s="23">
        <v>2765</v>
      </c>
      <c r="AR17" s="23">
        <v>3007</v>
      </c>
      <c r="AS17" s="24">
        <v>242</v>
      </c>
      <c r="AT17" s="21">
        <v>291.72000000000003</v>
      </c>
      <c r="AU17" s="23">
        <v>2654</v>
      </c>
      <c r="AV17" s="23">
        <v>2773</v>
      </c>
      <c r="AW17" s="25">
        <v>119</v>
      </c>
      <c r="AX17" s="18">
        <v>232.31</v>
      </c>
      <c r="AY17" s="23">
        <v>2116</v>
      </c>
      <c r="AZ17" s="23">
        <v>2522</v>
      </c>
      <c r="BA17" s="24">
        <v>406</v>
      </c>
    </row>
    <row r="18" spans="1:53" ht="15.75" x14ac:dyDescent="0.25">
      <c r="A18" s="2" t="s">
        <v>48</v>
      </c>
      <c r="B18" s="2" t="s">
        <v>2</v>
      </c>
      <c r="C18" s="2" t="s">
        <v>8</v>
      </c>
      <c r="D18" s="2" t="s">
        <v>1</v>
      </c>
      <c r="E18" s="4">
        <v>7.6</v>
      </c>
      <c r="F18" s="36" t="s">
        <v>33</v>
      </c>
      <c r="G18" s="19">
        <v>0</v>
      </c>
      <c r="H18" s="19">
        <v>0</v>
      </c>
      <c r="I18" s="20">
        <v>0</v>
      </c>
      <c r="J18" s="38" t="s">
        <v>33</v>
      </c>
      <c r="K18" s="23">
        <v>0</v>
      </c>
      <c r="L18" s="23">
        <v>0</v>
      </c>
      <c r="M18" s="24">
        <v>0</v>
      </c>
      <c r="N18" s="38" t="s">
        <v>33</v>
      </c>
      <c r="O18" s="23">
        <v>0</v>
      </c>
      <c r="P18" s="23">
        <v>0</v>
      </c>
      <c r="Q18" s="25">
        <v>0</v>
      </c>
      <c r="R18" s="36" t="s">
        <v>33</v>
      </c>
      <c r="S18" s="19">
        <v>0</v>
      </c>
      <c r="T18" s="19">
        <v>0</v>
      </c>
      <c r="U18" s="20">
        <v>0</v>
      </c>
      <c r="V18" s="38">
        <v>396.42</v>
      </c>
      <c r="W18" s="19">
        <v>3240</v>
      </c>
      <c r="X18" s="19">
        <v>3240</v>
      </c>
      <c r="Y18" s="22">
        <v>0</v>
      </c>
      <c r="Z18" s="18">
        <v>415.87</v>
      </c>
      <c r="AA18" s="19">
        <v>3360</v>
      </c>
      <c r="AB18" s="19">
        <v>3560</v>
      </c>
      <c r="AC18" s="20">
        <v>200</v>
      </c>
      <c r="AD18" s="21">
        <v>209.43</v>
      </c>
      <c r="AE18" s="19">
        <v>1640</v>
      </c>
      <c r="AF18" s="19">
        <v>2000</v>
      </c>
      <c r="AG18" s="22">
        <v>360</v>
      </c>
      <c r="AH18" s="18">
        <v>238.84</v>
      </c>
      <c r="AI18" s="19">
        <v>1840</v>
      </c>
      <c r="AJ18" s="19">
        <v>2000</v>
      </c>
      <c r="AK18" s="20">
        <v>160</v>
      </c>
      <c r="AL18" s="21">
        <v>361.27</v>
      </c>
      <c r="AM18" s="19">
        <v>3040</v>
      </c>
      <c r="AN18" s="19">
        <v>3040</v>
      </c>
      <c r="AO18" s="22">
        <v>0</v>
      </c>
      <c r="AP18" s="18">
        <v>334.03</v>
      </c>
      <c r="AQ18" s="23">
        <v>2680</v>
      </c>
      <c r="AR18" s="23">
        <v>2720</v>
      </c>
      <c r="AS18" s="24">
        <v>40</v>
      </c>
      <c r="AT18" s="21">
        <v>342.13</v>
      </c>
      <c r="AU18" s="23">
        <v>2920</v>
      </c>
      <c r="AV18" s="23">
        <v>2960</v>
      </c>
      <c r="AW18" s="25">
        <v>40</v>
      </c>
      <c r="AX18" s="18">
        <v>237.63</v>
      </c>
      <c r="AY18" s="23">
        <v>1960</v>
      </c>
      <c r="AZ18" s="23">
        <v>2080</v>
      </c>
      <c r="BA18" s="24">
        <v>120</v>
      </c>
    </row>
    <row r="19" spans="1:53" ht="15.75" x14ac:dyDescent="0.25">
      <c r="A19" s="51" t="s">
        <v>49</v>
      </c>
      <c r="B19" s="2" t="s">
        <v>2</v>
      </c>
      <c r="C19" s="2" t="s">
        <v>8</v>
      </c>
      <c r="D19" s="2" t="s">
        <v>1</v>
      </c>
      <c r="E19" s="4">
        <v>7.6</v>
      </c>
      <c r="F19" s="36" t="s">
        <v>33</v>
      </c>
      <c r="G19" s="19">
        <v>0</v>
      </c>
      <c r="H19" s="19">
        <v>0</v>
      </c>
      <c r="I19" s="20">
        <v>0</v>
      </c>
      <c r="J19" s="38" t="s">
        <v>33</v>
      </c>
      <c r="K19" s="19">
        <v>0</v>
      </c>
      <c r="L19" s="19">
        <v>0</v>
      </c>
      <c r="M19" s="20">
        <v>0</v>
      </c>
      <c r="N19" s="36" t="s">
        <v>33</v>
      </c>
      <c r="O19" s="23">
        <v>0</v>
      </c>
      <c r="P19" s="23">
        <v>0</v>
      </c>
      <c r="Q19" s="25">
        <v>0</v>
      </c>
      <c r="R19" s="36" t="s">
        <v>33</v>
      </c>
      <c r="S19" s="19">
        <v>0</v>
      </c>
      <c r="T19" s="19">
        <v>0</v>
      </c>
      <c r="U19" s="20">
        <v>0</v>
      </c>
      <c r="V19" s="38" t="s">
        <v>33</v>
      </c>
      <c r="W19" s="19">
        <v>0</v>
      </c>
      <c r="X19" s="19">
        <v>0</v>
      </c>
      <c r="Y19" s="22">
        <v>0</v>
      </c>
      <c r="Z19" s="18" t="s">
        <v>33</v>
      </c>
      <c r="AA19" s="19">
        <v>0</v>
      </c>
      <c r="AB19" s="19">
        <v>0</v>
      </c>
      <c r="AC19" s="20">
        <v>0</v>
      </c>
      <c r="AD19" s="21">
        <v>123.88</v>
      </c>
      <c r="AE19" s="19">
        <v>1190</v>
      </c>
      <c r="AF19" s="19">
        <v>1190</v>
      </c>
      <c r="AG19" s="22">
        <v>161</v>
      </c>
      <c r="AH19" s="18">
        <v>26.7</v>
      </c>
      <c r="AI19" s="19">
        <v>97</v>
      </c>
      <c r="AJ19" s="19">
        <v>703</v>
      </c>
      <c r="AK19" s="20">
        <v>606</v>
      </c>
      <c r="AL19" s="21">
        <v>139.97999999999999</v>
      </c>
      <c r="AM19" s="19">
        <v>1165</v>
      </c>
      <c r="AN19" s="19">
        <v>1481</v>
      </c>
      <c r="AO19" s="22">
        <v>316</v>
      </c>
      <c r="AP19" s="18">
        <v>69.05</v>
      </c>
      <c r="AQ19" s="23">
        <v>479</v>
      </c>
      <c r="AR19" s="23">
        <v>925</v>
      </c>
      <c r="AS19" s="24">
        <v>446</v>
      </c>
      <c r="AT19" s="21">
        <v>70.819999999999993</v>
      </c>
      <c r="AU19" s="23">
        <v>525</v>
      </c>
      <c r="AV19" s="23">
        <v>890</v>
      </c>
      <c r="AW19" s="25">
        <v>365</v>
      </c>
      <c r="AX19" s="18">
        <v>38.11</v>
      </c>
      <c r="AY19" s="23">
        <v>216</v>
      </c>
      <c r="AZ19" s="23">
        <v>656</v>
      </c>
      <c r="BA19" s="24">
        <v>440</v>
      </c>
    </row>
    <row r="20" spans="1:53" ht="15.75" x14ac:dyDescent="0.25">
      <c r="A20" s="2" t="s">
        <v>50</v>
      </c>
      <c r="B20" s="3">
        <v>15</v>
      </c>
      <c r="C20" s="2" t="s">
        <v>8</v>
      </c>
      <c r="D20" s="2" t="s">
        <v>1</v>
      </c>
      <c r="E20" s="1">
        <v>5</v>
      </c>
      <c r="F20" s="37">
        <v>16.13</v>
      </c>
      <c r="G20" s="19">
        <v>0</v>
      </c>
      <c r="H20" s="19">
        <v>338</v>
      </c>
      <c r="I20" s="20">
        <v>541</v>
      </c>
      <c r="J20" s="40">
        <v>16.350000000000001</v>
      </c>
      <c r="K20" s="19">
        <v>0</v>
      </c>
      <c r="L20" s="19">
        <v>283</v>
      </c>
      <c r="M20" s="20">
        <v>515</v>
      </c>
      <c r="N20" s="37">
        <v>16.45</v>
      </c>
      <c r="O20" s="19">
        <v>0</v>
      </c>
      <c r="P20" s="19">
        <v>305</v>
      </c>
      <c r="Q20" s="22">
        <v>479</v>
      </c>
      <c r="R20" s="37">
        <v>16.559999999999999</v>
      </c>
      <c r="S20" s="19">
        <v>0</v>
      </c>
      <c r="T20" s="19">
        <v>476</v>
      </c>
      <c r="U20" s="20">
        <v>389</v>
      </c>
      <c r="V20" s="37">
        <v>16.34</v>
      </c>
      <c r="W20" s="19">
        <v>0</v>
      </c>
      <c r="X20" s="19">
        <v>414</v>
      </c>
      <c r="Y20" s="22">
        <v>376</v>
      </c>
      <c r="Z20" s="26">
        <v>16.23</v>
      </c>
      <c r="AA20" s="19">
        <v>0</v>
      </c>
      <c r="AB20" s="19">
        <v>434</v>
      </c>
      <c r="AC20" s="20">
        <v>438</v>
      </c>
      <c r="AD20" s="27">
        <v>16.12</v>
      </c>
      <c r="AE20" s="19">
        <v>0</v>
      </c>
      <c r="AF20" s="19">
        <v>366</v>
      </c>
      <c r="AG20" s="22">
        <v>354</v>
      </c>
      <c r="AH20" s="26">
        <v>16.149999999999999</v>
      </c>
      <c r="AI20" s="19">
        <v>0</v>
      </c>
      <c r="AJ20" s="19">
        <v>466</v>
      </c>
      <c r="AK20" s="20">
        <v>350</v>
      </c>
      <c r="AL20" s="27">
        <v>47.19</v>
      </c>
      <c r="AM20" s="19">
        <v>290</v>
      </c>
      <c r="AN20" s="19">
        <v>847</v>
      </c>
      <c r="AO20" s="22">
        <v>197</v>
      </c>
      <c r="AP20" s="26">
        <v>87.12</v>
      </c>
      <c r="AQ20" s="19">
        <v>644</v>
      </c>
      <c r="AR20" s="19">
        <v>844</v>
      </c>
      <c r="AS20" s="20">
        <v>200</v>
      </c>
      <c r="AT20" s="27">
        <v>71.31</v>
      </c>
      <c r="AU20" s="19">
        <v>531</v>
      </c>
      <c r="AV20" s="19">
        <v>599</v>
      </c>
      <c r="AW20" s="22">
        <v>68</v>
      </c>
      <c r="AX20" s="26">
        <v>37.78</v>
      </c>
      <c r="AY20" s="19">
        <v>213</v>
      </c>
      <c r="AZ20" s="19">
        <v>538</v>
      </c>
      <c r="BA20" s="20">
        <v>325</v>
      </c>
    </row>
    <row r="21" spans="1:53" ht="15.75" x14ac:dyDescent="0.25">
      <c r="A21" s="51" t="s">
        <v>51</v>
      </c>
      <c r="B21" s="2" t="s">
        <v>0</v>
      </c>
      <c r="C21" s="2" t="s">
        <v>8</v>
      </c>
      <c r="D21" s="2" t="s">
        <v>1</v>
      </c>
      <c r="E21" s="4">
        <v>3.8</v>
      </c>
      <c r="F21" s="37">
        <v>16.13</v>
      </c>
      <c r="G21" s="19">
        <v>0</v>
      </c>
      <c r="H21" s="19">
        <v>246</v>
      </c>
      <c r="I21" s="20">
        <v>447</v>
      </c>
      <c r="J21" s="40">
        <v>16.350000000000001</v>
      </c>
      <c r="K21" s="19">
        <v>0</v>
      </c>
      <c r="L21" s="19">
        <v>82</v>
      </c>
      <c r="M21" s="20">
        <v>529</v>
      </c>
      <c r="N21" s="40">
        <v>16.45</v>
      </c>
      <c r="O21" s="19">
        <v>0</v>
      </c>
      <c r="P21" s="19">
        <v>114</v>
      </c>
      <c r="Q21" s="22">
        <v>496</v>
      </c>
      <c r="R21" s="37">
        <v>16.559999999999999</v>
      </c>
      <c r="S21" s="19">
        <v>0</v>
      </c>
      <c r="T21" s="19">
        <v>98</v>
      </c>
      <c r="U21" s="20">
        <v>464</v>
      </c>
      <c r="V21" s="40">
        <v>16.34</v>
      </c>
      <c r="W21" s="19">
        <v>0</v>
      </c>
      <c r="X21" s="19">
        <v>152</v>
      </c>
      <c r="Y21" s="22">
        <v>531</v>
      </c>
      <c r="Z21" s="26">
        <v>16.23</v>
      </c>
      <c r="AA21" s="19">
        <v>0</v>
      </c>
      <c r="AB21" s="19">
        <v>90</v>
      </c>
      <c r="AC21" s="20">
        <v>485</v>
      </c>
      <c r="AD21" s="27">
        <v>3.22</v>
      </c>
      <c r="AE21" s="19">
        <v>0</v>
      </c>
      <c r="AF21" s="19">
        <v>10</v>
      </c>
      <c r="AG21" s="22">
        <v>95</v>
      </c>
      <c r="AH21" s="26">
        <v>12.38</v>
      </c>
      <c r="AI21" s="19">
        <v>0</v>
      </c>
      <c r="AJ21" s="19">
        <v>40</v>
      </c>
      <c r="AK21" s="20">
        <v>293</v>
      </c>
      <c r="AL21" s="27">
        <v>16.149999999999999</v>
      </c>
      <c r="AM21" s="19">
        <v>0</v>
      </c>
      <c r="AN21" s="19">
        <v>133</v>
      </c>
      <c r="AO21" s="22">
        <v>275</v>
      </c>
      <c r="AP21" s="26">
        <v>16.440000000000001</v>
      </c>
      <c r="AQ21" s="19">
        <v>0</v>
      </c>
      <c r="AR21" s="19">
        <v>118</v>
      </c>
      <c r="AS21" s="20">
        <v>147</v>
      </c>
      <c r="AT21" s="27">
        <v>16.329999999999998</v>
      </c>
      <c r="AU21" s="19">
        <v>0</v>
      </c>
      <c r="AV21" s="19">
        <v>101</v>
      </c>
      <c r="AW21" s="22">
        <v>184</v>
      </c>
      <c r="AX21" s="26">
        <v>16.079999999999998</v>
      </c>
      <c r="AY21" s="19">
        <v>0</v>
      </c>
      <c r="AZ21" s="19">
        <v>196</v>
      </c>
      <c r="BA21" s="20">
        <v>217</v>
      </c>
    </row>
    <row r="22" spans="1:53" ht="15.75" x14ac:dyDescent="0.25">
      <c r="A22" s="2" t="s">
        <v>52</v>
      </c>
      <c r="B22" s="2" t="s">
        <v>0</v>
      </c>
      <c r="C22" s="2" t="s">
        <v>8</v>
      </c>
      <c r="D22" s="2" t="s">
        <v>1</v>
      </c>
      <c r="E22" s="4">
        <v>10</v>
      </c>
      <c r="F22" s="44" t="s">
        <v>33</v>
      </c>
      <c r="G22" s="29">
        <v>0</v>
      </c>
      <c r="H22" s="29">
        <v>0</v>
      </c>
      <c r="I22" s="32">
        <v>0</v>
      </c>
      <c r="J22" s="41" t="s">
        <v>33</v>
      </c>
      <c r="K22" s="29">
        <v>0</v>
      </c>
      <c r="L22" s="29">
        <v>0</v>
      </c>
      <c r="M22" s="32">
        <v>0</v>
      </c>
      <c r="N22" s="41" t="s">
        <v>33</v>
      </c>
      <c r="O22" s="33">
        <v>0</v>
      </c>
      <c r="P22" s="33">
        <v>0</v>
      </c>
      <c r="Q22" s="35">
        <v>0</v>
      </c>
      <c r="R22" s="44" t="s">
        <v>33</v>
      </c>
      <c r="S22" s="29">
        <v>0</v>
      </c>
      <c r="T22" s="29">
        <v>0</v>
      </c>
      <c r="U22" s="32">
        <v>0</v>
      </c>
      <c r="V22" s="41">
        <v>223.76</v>
      </c>
      <c r="W22" s="29">
        <v>1875</v>
      </c>
      <c r="X22" s="29">
        <v>1875</v>
      </c>
      <c r="Y22" s="30">
        <v>0</v>
      </c>
      <c r="Z22" s="49">
        <v>105.25</v>
      </c>
      <c r="AA22" s="29">
        <v>792</v>
      </c>
      <c r="AB22" s="29">
        <v>1280</v>
      </c>
      <c r="AC22" s="32">
        <v>488</v>
      </c>
      <c r="AD22" s="50">
        <v>16.100000000000001</v>
      </c>
      <c r="AE22" s="29">
        <v>0</v>
      </c>
      <c r="AF22" s="29">
        <v>733</v>
      </c>
      <c r="AG22" s="30">
        <v>1191</v>
      </c>
      <c r="AH22" s="49">
        <v>16.149999999999999</v>
      </c>
      <c r="AI22" s="29">
        <v>0</v>
      </c>
      <c r="AJ22" s="29">
        <v>367</v>
      </c>
      <c r="AK22" s="32">
        <v>1168</v>
      </c>
      <c r="AL22" s="50">
        <v>16.440000000000001</v>
      </c>
      <c r="AM22" s="29">
        <v>0</v>
      </c>
      <c r="AN22" s="29">
        <v>752</v>
      </c>
      <c r="AO22" s="30">
        <v>891</v>
      </c>
      <c r="AP22" s="49">
        <v>16.329999999999998</v>
      </c>
      <c r="AQ22" s="33">
        <v>0</v>
      </c>
      <c r="AR22" s="33">
        <v>643</v>
      </c>
      <c r="AS22" s="34">
        <v>777</v>
      </c>
      <c r="AT22" s="50">
        <v>16.079999999999998</v>
      </c>
      <c r="AU22" s="33">
        <v>0</v>
      </c>
      <c r="AV22" s="33">
        <v>655</v>
      </c>
      <c r="AW22" s="35">
        <v>456</v>
      </c>
      <c r="AX22" s="49">
        <v>16.04</v>
      </c>
      <c r="AY22" s="33">
        <v>0</v>
      </c>
      <c r="AZ22" s="33">
        <v>601</v>
      </c>
      <c r="BA22" s="34">
        <v>898</v>
      </c>
    </row>
    <row r="23" spans="1:53" ht="15.75" x14ac:dyDescent="0.25">
      <c r="A23" s="51" t="s">
        <v>53</v>
      </c>
      <c r="B23" s="2" t="s">
        <v>2</v>
      </c>
      <c r="C23" s="2" t="s">
        <v>8</v>
      </c>
      <c r="D23" s="2" t="s">
        <v>1</v>
      </c>
      <c r="E23" s="4">
        <v>9.6</v>
      </c>
      <c r="F23" s="36" t="s">
        <v>33</v>
      </c>
      <c r="G23" s="19">
        <v>0</v>
      </c>
      <c r="H23" s="19">
        <v>0</v>
      </c>
      <c r="I23" s="20">
        <v>0</v>
      </c>
      <c r="J23" s="38" t="s">
        <v>33</v>
      </c>
      <c r="K23" s="19">
        <v>0</v>
      </c>
      <c r="L23" s="19">
        <v>0</v>
      </c>
      <c r="M23" s="20">
        <v>0</v>
      </c>
      <c r="N23" s="36" t="s">
        <v>33</v>
      </c>
      <c r="O23" s="23">
        <v>0</v>
      </c>
      <c r="P23" s="23">
        <v>0</v>
      </c>
      <c r="Q23" s="25">
        <v>0</v>
      </c>
      <c r="R23" s="36" t="s">
        <v>33</v>
      </c>
      <c r="S23" s="19">
        <v>0</v>
      </c>
      <c r="T23" s="19">
        <v>0</v>
      </c>
      <c r="U23" s="20">
        <v>0</v>
      </c>
      <c r="V23" s="36" t="s">
        <v>33</v>
      </c>
      <c r="W23" s="19">
        <v>0</v>
      </c>
      <c r="X23" s="19">
        <v>0</v>
      </c>
      <c r="Y23" s="22">
        <v>0</v>
      </c>
      <c r="Z23" s="18">
        <v>139.51</v>
      </c>
      <c r="AA23" s="19">
        <v>999</v>
      </c>
      <c r="AB23" s="19">
        <v>999</v>
      </c>
      <c r="AC23" s="20">
        <v>0</v>
      </c>
      <c r="AD23" s="21">
        <v>54.36</v>
      </c>
      <c r="AE23" s="19">
        <v>264</v>
      </c>
      <c r="AF23" s="19">
        <v>771</v>
      </c>
      <c r="AG23" s="22">
        <v>507</v>
      </c>
      <c r="AH23" s="18">
        <v>27.29</v>
      </c>
      <c r="AI23" s="19">
        <v>0</v>
      </c>
      <c r="AJ23" s="19">
        <v>522</v>
      </c>
      <c r="AK23" s="20">
        <v>680</v>
      </c>
      <c r="AL23" s="21">
        <v>127.15</v>
      </c>
      <c r="AM23" s="19">
        <v>938</v>
      </c>
      <c r="AN23" s="19">
        <v>1601</v>
      </c>
      <c r="AO23" s="22">
        <v>505</v>
      </c>
      <c r="AP23" s="18">
        <v>123.57</v>
      </c>
      <c r="AQ23" s="23">
        <v>875</v>
      </c>
      <c r="AR23" s="23">
        <v>1278</v>
      </c>
      <c r="AS23" s="24">
        <v>403</v>
      </c>
      <c r="AT23" s="21">
        <v>120.05</v>
      </c>
      <c r="AU23" s="23">
        <v>902</v>
      </c>
      <c r="AV23" s="23">
        <v>1198</v>
      </c>
      <c r="AW23" s="25">
        <v>296</v>
      </c>
      <c r="AX23" s="18">
        <v>113.03</v>
      </c>
      <c r="AY23" s="23">
        <v>845</v>
      </c>
      <c r="AZ23" s="23">
        <v>1210</v>
      </c>
      <c r="BA23" s="24">
        <v>365</v>
      </c>
    </row>
    <row r="24" spans="1:53" ht="15.75" x14ac:dyDescent="0.25">
      <c r="A24" s="2" t="s">
        <v>54</v>
      </c>
      <c r="B24" s="2" t="s">
        <v>0</v>
      </c>
      <c r="C24" s="2" t="s">
        <v>8</v>
      </c>
      <c r="D24" s="2" t="s">
        <v>1</v>
      </c>
      <c r="E24" s="1">
        <v>5</v>
      </c>
      <c r="F24" s="37" t="s">
        <v>33</v>
      </c>
      <c r="G24" s="19">
        <v>0</v>
      </c>
      <c r="H24" s="19">
        <v>0</v>
      </c>
      <c r="I24" s="20">
        <v>0</v>
      </c>
      <c r="J24" s="40" t="s">
        <v>33</v>
      </c>
      <c r="K24" s="19">
        <v>0</v>
      </c>
      <c r="L24" s="19">
        <v>0</v>
      </c>
      <c r="M24" s="20">
        <v>0</v>
      </c>
      <c r="N24" s="37">
        <v>148.63999999999999</v>
      </c>
      <c r="O24" s="23">
        <v>1231</v>
      </c>
      <c r="P24" s="23">
        <v>1231</v>
      </c>
      <c r="Q24" s="25">
        <v>0</v>
      </c>
      <c r="R24" s="37">
        <v>75.989999999999995</v>
      </c>
      <c r="S24" s="19">
        <v>553</v>
      </c>
      <c r="T24" s="19">
        <v>830</v>
      </c>
      <c r="U24" s="20">
        <v>277</v>
      </c>
      <c r="V24" s="40">
        <v>98.67</v>
      </c>
      <c r="W24" s="19">
        <v>771</v>
      </c>
      <c r="X24" s="19">
        <v>1056</v>
      </c>
      <c r="Y24" s="22">
        <v>285</v>
      </c>
      <c r="Z24" s="26">
        <v>79.27</v>
      </c>
      <c r="AA24" s="19">
        <v>582</v>
      </c>
      <c r="AB24" s="19">
        <v>978</v>
      </c>
      <c r="AC24" s="20">
        <v>396</v>
      </c>
      <c r="AD24" s="27">
        <v>59.46</v>
      </c>
      <c r="AE24" s="19">
        <v>433</v>
      </c>
      <c r="AF24" s="19">
        <v>799</v>
      </c>
      <c r="AG24" s="22">
        <v>366</v>
      </c>
      <c r="AH24" s="26">
        <v>15.68</v>
      </c>
      <c r="AI24" s="19">
        <v>0</v>
      </c>
      <c r="AJ24" s="19">
        <v>418</v>
      </c>
      <c r="AK24" s="20">
        <v>483</v>
      </c>
      <c r="AL24" s="27">
        <v>32.119999999999997</v>
      </c>
      <c r="AM24" s="19">
        <v>157</v>
      </c>
      <c r="AN24" s="19">
        <v>567</v>
      </c>
      <c r="AO24" s="22">
        <v>345</v>
      </c>
      <c r="AP24" s="26">
        <v>63.18</v>
      </c>
      <c r="AQ24" s="23">
        <v>445</v>
      </c>
      <c r="AR24" s="23">
        <v>661</v>
      </c>
      <c r="AS24" s="24">
        <v>216</v>
      </c>
      <c r="AT24" s="27">
        <v>25.94</v>
      </c>
      <c r="AU24" s="23">
        <v>103</v>
      </c>
      <c r="AV24" s="23">
        <v>388</v>
      </c>
      <c r="AW24" s="25">
        <v>285</v>
      </c>
      <c r="AX24" s="26">
        <v>29.94</v>
      </c>
      <c r="AY24" s="23">
        <v>145</v>
      </c>
      <c r="AZ24" s="23">
        <v>402</v>
      </c>
      <c r="BA24" s="24">
        <v>257</v>
      </c>
    </row>
    <row r="25" spans="1:53" ht="15.75" x14ac:dyDescent="0.25">
      <c r="A25" s="51" t="s">
        <v>55</v>
      </c>
      <c r="B25" s="2" t="s">
        <v>2</v>
      </c>
      <c r="C25" s="2" t="s">
        <v>8</v>
      </c>
      <c r="D25" s="2" t="s">
        <v>1</v>
      </c>
      <c r="E25" s="4">
        <v>4.4000000000000004</v>
      </c>
      <c r="F25" s="36" t="s">
        <v>33</v>
      </c>
      <c r="G25" s="19">
        <v>0</v>
      </c>
      <c r="H25" s="19">
        <v>0</v>
      </c>
      <c r="I25" s="20">
        <v>0</v>
      </c>
      <c r="J25" s="38" t="s">
        <v>33</v>
      </c>
      <c r="K25" s="19">
        <v>0</v>
      </c>
      <c r="L25" s="19">
        <v>0</v>
      </c>
      <c r="M25" s="20">
        <v>0</v>
      </c>
      <c r="N25" s="36" t="s">
        <v>33</v>
      </c>
      <c r="O25" s="23">
        <v>0</v>
      </c>
      <c r="P25" s="23">
        <v>0</v>
      </c>
      <c r="Q25" s="25">
        <v>0</v>
      </c>
      <c r="R25" s="36" t="s">
        <v>33</v>
      </c>
      <c r="S25" s="19">
        <v>0</v>
      </c>
      <c r="T25" s="19">
        <v>0</v>
      </c>
      <c r="U25" s="20">
        <v>0</v>
      </c>
      <c r="V25" s="36">
        <v>103.74</v>
      </c>
      <c r="W25" s="19">
        <v>790</v>
      </c>
      <c r="X25" s="19">
        <v>988</v>
      </c>
      <c r="Y25" s="22">
        <v>198</v>
      </c>
      <c r="Z25" s="18">
        <v>85.71</v>
      </c>
      <c r="AA25" s="19">
        <v>618</v>
      </c>
      <c r="AB25" s="19">
        <v>819</v>
      </c>
      <c r="AC25" s="20">
        <v>201</v>
      </c>
      <c r="AD25" s="21">
        <v>101.56</v>
      </c>
      <c r="AE25" s="19">
        <v>817</v>
      </c>
      <c r="AF25" s="19">
        <v>967</v>
      </c>
      <c r="AG25" s="22">
        <v>150</v>
      </c>
      <c r="AH25" s="18">
        <v>146.47999999999999</v>
      </c>
      <c r="AI25" s="19">
        <v>1193</v>
      </c>
      <c r="AJ25" s="19">
        <v>1340</v>
      </c>
      <c r="AK25" s="20">
        <v>147</v>
      </c>
      <c r="AL25" s="21">
        <v>208.36</v>
      </c>
      <c r="AM25" s="19">
        <v>1810</v>
      </c>
      <c r="AN25" s="19">
        <v>1895</v>
      </c>
      <c r="AO25" s="22">
        <v>85</v>
      </c>
      <c r="AP25" s="18">
        <v>204.89</v>
      </c>
      <c r="AQ25" s="23">
        <v>1715</v>
      </c>
      <c r="AR25" s="23">
        <v>1808</v>
      </c>
      <c r="AS25" s="24">
        <v>93</v>
      </c>
      <c r="AT25" s="21">
        <v>193.98</v>
      </c>
      <c r="AU25" s="23">
        <v>1709</v>
      </c>
      <c r="AV25" s="23">
        <v>1761</v>
      </c>
      <c r="AW25" s="25">
        <v>52</v>
      </c>
      <c r="AX25" s="18">
        <v>141.05000000000001</v>
      </c>
      <c r="AY25" s="23">
        <v>1223</v>
      </c>
      <c r="AZ25" s="23">
        <v>1381</v>
      </c>
      <c r="BA25" s="24">
        <v>158</v>
      </c>
    </row>
    <row r="26" spans="1:53" ht="15.75" x14ac:dyDescent="0.25">
      <c r="A26" s="2" t="s">
        <v>56</v>
      </c>
      <c r="B26" s="2" t="s">
        <v>0</v>
      </c>
      <c r="C26" s="2" t="s">
        <v>8</v>
      </c>
      <c r="D26" s="2" t="s">
        <v>1</v>
      </c>
      <c r="E26" s="4">
        <v>15.2</v>
      </c>
      <c r="F26" s="36" t="s">
        <v>33</v>
      </c>
      <c r="G26" s="19">
        <v>0</v>
      </c>
      <c r="H26" s="19">
        <v>0</v>
      </c>
      <c r="I26" s="20">
        <v>0</v>
      </c>
      <c r="J26" s="38" t="s">
        <v>33</v>
      </c>
      <c r="K26" s="19">
        <v>0</v>
      </c>
      <c r="L26" s="19">
        <v>0</v>
      </c>
      <c r="M26" s="20">
        <v>0</v>
      </c>
      <c r="N26" s="36" t="s">
        <v>33</v>
      </c>
      <c r="O26" s="23">
        <v>0</v>
      </c>
      <c r="P26" s="23">
        <v>0</v>
      </c>
      <c r="Q26" s="25">
        <v>0</v>
      </c>
      <c r="R26" s="36" t="s">
        <v>33</v>
      </c>
      <c r="S26" s="19">
        <v>0</v>
      </c>
      <c r="T26" s="19">
        <v>0</v>
      </c>
      <c r="U26" s="20">
        <v>0</v>
      </c>
      <c r="V26" s="38">
        <v>119.74</v>
      </c>
      <c r="W26" s="19">
        <v>903</v>
      </c>
      <c r="X26" s="19">
        <v>903</v>
      </c>
      <c r="Y26" s="22">
        <v>0</v>
      </c>
      <c r="Z26" s="18">
        <v>83.4</v>
      </c>
      <c r="AA26" s="19">
        <v>576</v>
      </c>
      <c r="AB26" s="19">
        <v>576</v>
      </c>
      <c r="AC26" s="20">
        <v>0</v>
      </c>
      <c r="AD26" s="21">
        <v>26.86</v>
      </c>
      <c r="AE26" s="19">
        <v>96</v>
      </c>
      <c r="AF26" s="19">
        <v>320</v>
      </c>
      <c r="AG26" s="22">
        <v>224</v>
      </c>
      <c r="AH26" s="18">
        <v>16.63</v>
      </c>
      <c r="AI26" s="19">
        <v>0</v>
      </c>
      <c r="AJ26" s="19">
        <v>273</v>
      </c>
      <c r="AK26" s="20">
        <v>336</v>
      </c>
      <c r="AL26" s="21">
        <v>16.93</v>
      </c>
      <c r="AM26" s="19">
        <v>0</v>
      </c>
      <c r="AN26" s="19">
        <v>255</v>
      </c>
      <c r="AO26" s="22">
        <v>261</v>
      </c>
      <c r="AP26" s="18">
        <v>33.5</v>
      </c>
      <c r="AQ26" s="23">
        <v>152</v>
      </c>
      <c r="AR26" s="23">
        <v>373</v>
      </c>
      <c r="AS26" s="24">
        <v>221</v>
      </c>
      <c r="AT26" s="21">
        <v>32.700000000000003</v>
      </c>
      <c r="AU26" s="23">
        <v>152</v>
      </c>
      <c r="AV26" s="23">
        <v>373</v>
      </c>
      <c r="AW26" s="25">
        <v>221</v>
      </c>
      <c r="AX26" s="18">
        <v>27.88</v>
      </c>
      <c r="AY26" s="23">
        <v>108</v>
      </c>
      <c r="AZ26" s="23">
        <v>313</v>
      </c>
      <c r="BA26" s="24">
        <v>205</v>
      </c>
    </row>
    <row r="27" spans="1:53" ht="15.75" x14ac:dyDescent="0.25">
      <c r="A27" s="51" t="s">
        <v>57</v>
      </c>
      <c r="B27" s="2" t="s">
        <v>2</v>
      </c>
      <c r="C27" s="2" t="s">
        <v>8</v>
      </c>
      <c r="D27" s="2" t="s">
        <v>1</v>
      </c>
      <c r="E27" s="4">
        <v>20</v>
      </c>
      <c r="F27" s="36" t="s">
        <v>33</v>
      </c>
      <c r="G27" s="19">
        <v>0</v>
      </c>
      <c r="H27" s="19">
        <v>0</v>
      </c>
      <c r="I27" s="20">
        <v>0</v>
      </c>
      <c r="J27" s="38" t="s">
        <v>33</v>
      </c>
      <c r="K27" s="19">
        <v>0</v>
      </c>
      <c r="L27" s="19">
        <v>0</v>
      </c>
      <c r="M27" s="20">
        <v>0</v>
      </c>
      <c r="N27" s="36" t="s">
        <v>33</v>
      </c>
      <c r="O27" s="23">
        <v>0</v>
      </c>
      <c r="P27" s="23">
        <v>0</v>
      </c>
      <c r="Q27" s="25">
        <v>0</v>
      </c>
      <c r="R27" s="36" t="s">
        <v>33</v>
      </c>
      <c r="S27" s="19">
        <v>0</v>
      </c>
      <c r="T27" s="19">
        <v>0</v>
      </c>
      <c r="U27" s="20">
        <v>0</v>
      </c>
      <c r="V27" s="38" t="s">
        <v>33</v>
      </c>
      <c r="W27" s="19">
        <v>0</v>
      </c>
      <c r="X27" s="19">
        <v>0</v>
      </c>
      <c r="Y27" s="22">
        <v>0</v>
      </c>
      <c r="Z27" s="18" t="s">
        <v>33</v>
      </c>
      <c r="AA27" s="19">
        <v>0</v>
      </c>
      <c r="AB27" s="19">
        <v>0</v>
      </c>
      <c r="AC27" s="20">
        <v>0</v>
      </c>
      <c r="AD27" s="21" t="s">
        <v>33</v>
      </c>
      <c r="AE27" s="19">
        <v>0</v>
      </c>
      <c r="AF27" s="19">
        <v>0</v>
      </c>
      <c r="AG27" s="22">
        <v>0</v>
      </c>
      <c r="AH27" s="18" t="s">
        <v>33</v>
      </c>
      <c r="AI27" s="19">
        <v>0</v>
      </c>
      <c r="AJ27" s="19">
        <v>0</v>
      </c>
      <c r="AK27" s="20">
        <v>0</v>
      </c>
      <c r="AL27" s="21" t="s">
        <v>33</v>
      </c>
      <c r="AM27" s="19">
        <v>0</v>
      </c>
      <c r="AN27" s="19">
        <v>0</v>
      </c>
      <c r="AO27" s="22">
        <v>0</v>
      </c>
      <c r="AP27" s="18">
        <v>314.77999999999997</v>
      </c>
      <c r="AQ27" s="23">
        <v>2721</v>
      </c>
      <c r="AR27" s="23">
        <v>2760</v>
      </c>
      <c r="AS27" s="24">
        <v>39</v>
      </c>
      <c r="AT27" s="21">
        <v>222.04</v>
      </c>
      <c r="AU27" s="23">
        <v>1987</v>
      </c>
      <c r="AV27" s="23">
        <v>2216</v>
      </c>
      <c r="AW27" s="25">
        <v>229</v>
      </c>
      <c r="AX27" s="18">
        <v>136.63999999999999</v>
      </c>
      <c r="AY27" s="23">
        <v>1180</v>
      </c>
      <c r="AZ27" s="23">
        <v>1994</v>
      </c>
      <c r="BA27" s="24">
        <v>814</v>
      </c>
    </row>
    <row r="28" spans="1:53" ht="15.75" x14ac:dyDescent="0.25">
      <c r="A28" s="2" t="s">
        <v>58</v>
      </c>
      <c r="B28" s="2" t="s">
        <v>0</v>
      </c>
      <c r="C28" s="2" t="s">
        <v>8</v>
      </c>
      <c r="D28" s="2" t="s">
        <v>1</v>
      </c>
      <c r="E28" s="4">
        <v>15.2</v>
      </c>
      <c r="F28" s="36" t="s">
        <v>33</v>
      </c>
      <c r="G28" s="19">
        <v>0</v>
      </c>
      <c r="H28" s="19">
        <v>0</v>
      </c>
      <c r="I28" s="20">
        <v>0</v>
      </c>
      <c r="J28" s="38" t="s">
        <v>33</v>
      </c>
      <c r="K28" s="19">
        <v>0</v>
      </c>
      <c r="L28" s="19">
        <v>0</v>
      </c>
      <c r="M28" s="20">
        <v>0</v>
      </c>
      <c r="N28" s="36" t="s">
        <v>33</v>
      </c>
      <c r="O28" s="23">
        <v>0</v>
      </c>
      <c r="P28" s="23">
        <v>0</v>
      </c>
      <c r="Q28" s="25">
        <v>0</v>
      </c>
      <c r="R28" s="36" t="s">
        <v>33</v>
      </c>
      <c r="S28" s="19">
        <v>0</v>
      </c>
      <c r="T28" s="19">
        <v>0</v>
      </c>
      <c r="U28" s="20">
        <v>0</v>
      </c>
      <c r="V28" s="36" t="s">
        <v>33</v>
      </c>
      <c r="W28" s="19">
        <v>0</v>
      </c>
      <c r="X28" s="19">
        <v>0</v>
      </c>
      <c r="Y28" s="22">
        <v>0</v>
      </c>
      <c r="Z28" s="18" t="s">
        <v>33</v>
      </c>
      <c r="AA28" s="19">
        <v>0</v>
      </c>
      <c r="AB28" s="19">
        <v>0</v>
      </c>
      <c r="AC28" s="20">
        <v>0</v>
      </c>
      <c r="AD28" s="18" t="s">
        <v>33</v>
      </c>
      <c r="AE28" s="19">
        <v>0</v>
      </c>
      <c r="AF28" s="19">
        <v>0</v>
      </c>
      <c r="AG28" s="22">
        <v>0</v>
      </c>
      <c r="AH28" s="18" t="s">
        <v>33</v>
      </c>
      <c r="AI28" s="19">
        <v>0</v>
      </c>
      <c r="AJ28" s="19">
        <v>0</v>
      </c>
      <c r="AK28" s="20">
        <v>0</v>
      </c>
      <c r="AL28" s="26">
        <v>230.45</v>
      </c>
      <c r="AM28" s="19">
        <v>1955</v>
      </c>
      <c r="AN28" s="19">
        <v>2104</v>
      </c>
      <c r="AO28" s="22">
        <v>149</v>
      </c>
      <c r="AP28" s="26">
        <v>173.3</v>
      </c>
      <c r="AQ28" s="23">
        <v>1386</v>
      </c>
      <c r="AR28" s="23">
        <v>1820</v>
      </c>
      <c r="AS28" s="24">
        <v>434</v>
      </c>
      <c r="AT28" s="27">
        <v>149.53</v>
      </c>
      <c r="AU28" s="23">
        <v>1248</v>
      </c>
      <c r="AV28" s="23">
        <v>1644</v>
      </c>
      <c r="AW28" s="25">
        <v>396</v>
      </c>
      <c r="AX28" s="26">
        <v>121.05</v>
      </c>
      <c r="AY28" s="23">
        <v>993</v>
      </c>
      <c r="AZ28" s="23">
        <v>1572</v>
      </c>
      <c r="BA28" s="24">
        <v>579</v>
      </c>
    </row>
    <row r="29" spans="1:53" ht="15.75" x14ac:dyDescent="0.25">
      <c r="A29" s="51" t="s">
        <v>59</v>
      </c>
      <c r="B29" s="2" t="s">
        <v>0</v>
      </c>
      <c r="C29" s="2" t="s">
        <v>8</v>
      </c>
      <c r="D29" s="2" t="s">
        <v>1</v>
      </c>
      <c r="E29" s="4">
        <v>5.8</v>
      </c>
      <c r="F29" s="36">
        <v>72.88</v>
      </c>
      <c r="G29" s="19">
        <v>536</v>
      </c>
      <c r="H29" s="19">
        <v>870</v>
      </c>
      <c r="I29" s="20">
        <v>334</v>
      </c>
      <c r="J29" s="38">
        <v>67.58</v>
      </c>
      <c r="K29" s="19">
        <v>457</v>
      </c>
      <c r="L29" s="19">
        <v>777</v>
      </c>
      <c r="M29" s="20">
        <v>320</v>
      </c>
      <c r="N29" s="36">
        <v>117.01</v>
      </c>
      <c r="O29" s="23">
        <v>906</v>
      </c>
      <c r="P29" s="23">
        <v>1147</v>
      </c>
      <c r="Q29" s="25">
        <v>241</v>
      </c>
      <c r="R29" s="36">
        <v>146.86000000000001</v>
      </c>
      <c r="S29" s="19">
        <v>1168</v>
      </c>
      <c r="T29" s="19">
        <v>1363</v>
      </c>
      <c r="U29" s="20">
        <v>195</v>
      </c>
      <c r="V29" s="36">
        <v>164.23</v>
      </c>
      <c r="W29" s="19">
        <v>1337</v>
      </c>
      <c r="X29" s="19">
        <v>1509</v>
      </c>
      <c r="Y29" s="22">
        <v>172</v>
      </c>
      <c r="Z29" s="18">
        <v>154.71</v>
      </c>
      <c r="AA29" s="19">
        <v>1232</v>
      </c>
      <c r="AB29" s="19">
        <v>1471</v>
      </c>
      <c r="AC29" s="20">
        <v>239</v>
      </c>
      <c r="AD29" s="18">
        <v>109.02</v>
      </c>
      <c r="AE29" s="19">
        <v>887</v>
      </c>
      <c r="AF29" s="19">
        <v>1130</v>
      </c>
      <c r="AG29" s="22">
        <v>243</v>
      </c>
      <c r="AH29" s="18">
        <v>189.87</v>
      </c>
      <c r="AI29" s="19">
        <v>1596</v>
      </c>
      <c r="AJ29" s="19">
        <v>1758</v>
      </c>
      <c r="AK29" s="20">
        <v>162</v>
      </c>
      <c r="AL29" s="49">
        <v>286.31</v>
      </c>
      <c r="AM29" s="29">
        <v>2545</v>
      </c>
      <c r="AN29" s="29">
        <v>2630</v>
      </c>
      <c r="AO29" s="30">
        <v>85</v>
      </c>
      <c r="AP29" s="49">
        <v>228.37</v>
      </c>
      <c r="AQ29" s="33">
        <v>1925</v>
      </c>
      <c r="AR29" s="33">
        <v>2050</v>
      </c>
      <c r="AS29" s="34">
        <v>125</v>
      </c>
      <c r="AT29" s="50">
        <v>217.52</v>
      </c>
      <c r="AU29" s="33">
        <v>1929</v>
      </c>
      <c r="AV29" s="33">
        <v>2028</v>
      </c>
      <c r="AW29" s="35">
        <v>99</v>
      </c>
      <c r="AX29" s="49">
        <v>183.05</v>
      </c>
      <c r="AY29" s="33">
        <v>1634</v>
      </c>
      <c r="AZ29" s="33">
        <v>1765</v>
      </c>
      <c r="BA29" s="34">
        <v>131</v>
      </c>
    </row>
    <row r="30" spans="1:53" ht="15.75" x14ac:dyDescent="0.25">
      <c r="A30" s="2" t="s">
        <v>60</v>
      </c>
      <c r="B30" s="2" t="s">
        <v>2</v>
      </c>
      <c r="C30" s="2" t="s">
        <v>8</v>
      </c>
      <c r="D30" s="2" t="s">
        <v>1</v>
      </c>
      <c r="E30" s="4">
        <v>3</v>
      </c>
      <c r="F30" s="36">
        <v>143.91</v>
      </c>
      <c r="G30" s="19">
        <v>1248</v>
      </c>
      <c r="H30" s="19">
        <v>1348</v>
      </c>
      <c r="I30" s="20">
        <v>100</v>
      </c>
      <c r="J30" s="38">
        <v>74.98</v>
      </c>
      <c r="K30" s="19">
        <v>543</v>
      </c>
      <c r="L30" s="19">
        <v>653</v>
      </c>
      <c r="M30" s="20">
        <v>110</v>
      </c>
      <c r="N30" s="38">
        <v>71.69</v>
      </c>
      <c r="O30" s="23">
        <v>517</v>
      </c>
      <c r="P30" s="23">
        <v>632</v>
      </c>
      <c r="Q30" s="25">
        <v>115</v>
      </c>
      <c r="R30" s="36">
        <v>80.94</v>
      </c>
      <c r="S30" s="19">
        <v>599</v>
      </c>
      <c r="T30" s="19">
        <v>676</v>
      </c>
      <c r="U30" s="20">
        <v>77</v>
      </c>
      <c r="V30" s="38">
        <v>94.73</v>
      </c>
      <c r="W30" s="19">
        <v>734</v>
      </c>
      <c r="X30" s="19">
        <v>809</v>
      </c>
      <c r="Y30" s="22">
        <v>75</v>
      </c>
      <c r="Z30" s="18">
        <v>76.540000000000006</v>
      </c>
      <c r="AA30" s="19">
        <v>557</v>
      </c>
      <c r="AB30" s="19">
        <v>664</v>
      </c>
      <c r="AC30" s="20">
        <v>107</v>
      </c>
      <c r="AD30" s="21">
        <v>74.849999999999994</v>
      </c>
      <c r="AE30" s="19">
        <v>585</v>
      </c>
      <c r="AF30" s="19">
        <v>709</v>
      </c>
      <c r="AG30" s="22">
        <v>124</v>
      </c>
      <c r="AH30" s="18">
        <v>54.57</v>
      </c>
      <c r="AI30" s="19">
        <v>364</v>
      </c>
      <c r="AJ30" s="19">
        <v>475</v>
      </c>
      <c r="AK30" s="20">
        <v>111</v>
      </c>
      <c r="AL30" s="21">
        <v>151.06</v>
      </c>
      <c r="AM30" s="19">
        <v>1311</v>
      </c>
      <c r="AN30" s="19">
        <v>1364</v>
      </c>
      <c r="AO30" s="22">
        <v>53</v>
      </c>
      <c r="AP30" s="18">
        <v>266.51</v>
      </c>
      <c r="AQ30" s="23">
        <v>2358</v>
      </c>
      <c r="AR30" s="23">
        <v>2380</v>
      </c>
      <c r="AS30" s="24">
        <v>22</v>
      </c>
      <c r="AT30" s="21">
        <v>180.93</v>
      </c>
      <c r="AU30" s="23">
        <v>1650</v>
      </c>
      <c r="AV30" s="23">
        <v>1671</v>
      </c>
      <c r="AW30" s="25">
        <v>21</v>
      </c>
      <c r="AX30" s="18">
        <v>185.64</v>
      </c>
      <c r="AY30" s="23">
        <v>1714</v>
      </c>
      <c r="AZ30" s="23">
        <v>1742</v>
      </c>
      <c r="BA30" s="24">
        <v>28</v>
      </c>
    </row>
    <row r="31" spans="1:53" ht="15.75" x14ac:dyDescent="0.25">
      <c r="A31" s="51" t="s">
        <v>61</v>
      </c>
      <c r="B31" s="2" t="s">
        <v>0</v>
      </c>
      <c r="C31" s="2" t="s">
        <v>8</v>
      </c>
      <c r="D31" s="2" t="s">
        <v>1</v>
      </c>
      <c r="E31" s="4">
        <v>10</v>
      </c>
      <c r="F31" s="36" t="s">
        <v>33</v>
      </c>
      <c r="G31" s="29">
        <v>0</v>
      </c>
      <c r="H31" s="29">
        <v>0</v>
      </c>
      <c r="I31" s="32">
        <v>0</v>
      </c>
      <c r="J31" s="38" t="s">
        <v>33</v>
      </c>
      <c r="K31" s="29">
        <v>0</v>
      </c>
      <c r="L31" s="29">
        <v>0</v>
      </c>
      <c r="M31" s="32">
        <v>0</v>
      </c>
      <c r="N31" s="46" t="s">
        <v>33</v>
      </c>
      <c r="O31" s="33">
        <v>0</v>
      </c>
      <c r="P31" s="33">
        <v>0</v>
      </c>
      <c r="Q31" s="35">
        <v>0</v>
      </c>
      <c r="R31" s="36" t="s">
        <v>33</v>
      </c>
      <c r="S31" s="29">
        <v>0</v>
      </c>
      <c r="T31" s="29">
        <v>0</v>
      </c>
      <c r="U31" s="32">
        <v>0</v>
      </c>
      <c r="V31" s="41" t="s">
        <v>33</v>
      </c>
      <c r="W31" s="29">
        <v>0</v>
      </c>
      <c r="X31" s="29">
        <v>0</v>
      </c>
      <c r="Y31" s="30">
        <v>0</v>
      </c>
      <c r="Z31" s="49" t="s">
        <v>33</v>
      </c>
      <c r="AA31" s="29">
        <v>0</v>
      </c>
      <c r="AB31" s="29">
        <v>0</v>
      </c>
      <c r="AC31" s="32">
        <v>0</v>
      </c>
      <c r="AD31" s="50" t="s">
        <v>33</v>
      </c>
      <c r="AE31" s="29">
        <v>0</v>
      </c>
      <c r="AF31" s="29">
        <v>0</v>
      </c>
      <c r="AG31" s="30">
        <v>0</v>
      </c>
      <c r="AH31" s="49" t="s">
        <v>33</v>
      </c>
      <c r="AI31" s="29">
        <v>0</v>
      </c>
      <c r="AJ31" s="29">
        <v>0</v>
      </c>
      <c r="AK31" s="32">
        <v>0</v>
      </c>
      <c r="AL31" s="50" t="s">
        <v>33</v>
      </c>
      <c r="AM31" s="29">
        <v>0</v>
      </c>
      <c r="AN31" s="29">
        <v>0</v>
      </c>
      <c r="AO31" s="30">
        <v>0</v>
      </c>
      <c r="AP31" s="49">
        <v>63.41</v>
      </c>
      <c r="AQ31" s="33">
        <v>429</v>
      </c>
      <c r="AR31" s="33">
        <v>2215</v>
      </c>
      <c r="AS31" s="34">
        <v>285</v>
      </c>
      <c r="AT31" s="50">
        <v>225.11</v>
      </c>
      <c r="AU31" s="33">
        <v>2015</v>
      </c>
      <c r="AV31" s="33">
        <v>2258</v>
      </c>
      <c r="AW31" s="35">
        <v>243</v>
      </c>
      <c r="AX31" s="49">
        <v>164.03</v>
      </c>
      <c r="AY31" s="33">
        <v>1448</v>
      </c>
      <c r="AZ31" s="33">
        <v>1954</v>
      </c>
      <c r="BA31" s="34">
        <v>506</v>
      </c>
    </row>
    <row r="32" spans="1:53" ht="15.75" x14ac:dyDescent="0.25">
      <c r="A32" s="2" t="s">
        <v>62</v>
      </c>
      <c r="B32" s="2" t="s">
        <v>0</v>
      </c>
      <c r="C32" s="2" t="s">
        <v>8</v>
      </c>
      <c r="D32" s="2" t="s">
        <v>1</v>
      </c>
      <c r="E32" s="4">
        <v>10</v>
      </c>
      <c r="F32" s="36" t="s">
        <v>33</v>
      </c>
      <c r="G32" s="19">
        <v>0</v>
      </c>
      <c r="H32" s="19">
        <v>0</v>
      </c>
      <c r="I32" s="20">
        <v>0</v>
      </c>
      <c r="J32" s="38" t="s">
        <v>33</v>
      </c>
      <c r="K32" s="19">
        <v>0</v>
      </c>
      <c r="L32" s="19">
        <v>0</v>
      </c>
      <c r="M32" s="20">
        <v>0</v>
      </c>
      <c r="N32" s="38" t="s">
        <v>33</v>
      </c>
      <c r="O32" s="23">
        <v>0</v>
      </c>
      <c r="P32" s="23">
        <v>0</v>
      </c>
      <c r="Q32" s="25">
        <v>0</v>
      </c>
      <c r="R32" s="36" t="s">
        <v>33</v>
      </c>
      <c r="S32" s="19">
        <v>0</v>
      </c>
      <c r="T32" s="19">
        <v>0</v>
      </c>
      <c r="U32" s="20">
        <v>0</v>
      </c>
      <c r="V32" s="38" t="s">
        <v>33</v>
      </c>
      <c r="W32" s="19">
        <v>0</v>
      </c>
      <c r="X32" s="19">
        <v>0</v>
      </c>
      <c r="Y32" s="22">
        <v>0</v>
      </c>
      <c r="Z32" s="18" t="s">
        <v>33</v>
      </c>
      <c r="AA32" s="19">
        <v>0</v>
      </c>
      <c r="AB32" s="19">
        <v>0</v>
      </c>
      <c r="AC32" s="20">
        <v>0</v>
      </c>
      <c r="AD32" s="21" t="s">
        <v>33</v>
      </c>
      <c r="AE32" s="19">
        <v>0</v>
      </c>
      <c r="AF32" s="19">
        <v>0</v>
      </c>
      <c r="AG32" s="22">
        <v>0</v>
      </c>
      <c r="AH32" s="18" t="s">
        <v>33</v>
      </c>
      <c r="AI32" s="19">
        <v>0</v>
      </c>
      <c r="AJ32" s="19">
        <v>0</v>
      </c>
      <c r="AK32" s="20">
        <v>0</v>
      </c>
      <c r="AL32" s="21" t="s">
        <v>33</v>
      </c>
      <c r="AM32" s="19">
        <v>0</v>
      </c>
      <c r="AN32" s="19">
        <v>0</v>
      </c>
      <c r="AO32" s="22">
        <v>0</v>
      </c>
      <c r="AP32" s="18">
        <v>154.74</v>
      </c>
      <c r="AQ32" s="23">
        <v>1260</v>
      </c>
      <c r="AR32" s="23">
        <v>1585</v>
      </c>
      <c r="AS32" s="24">
        <v>325</v>
      </c>
      <c r="AT32" s="21">
        <v>144.62</v>
      </c>
      <c r="AU32" s="23">
        <v>1238</v>
      </c>
      <c r="AV32" s="23">
        <v>1458</v>
      </c>
      <c r="AW32" s="25">
        <v>220</v>
      </c>
      <c r="AX32" s="18">
        <v>87.36</v>
      </c>
      <c r="AY32" s="23">
        <v>698</v>
      </c>
      <c r="AZ32" s="23">
        <v>1247</v>
      </c>
      <c r="BA32" s="24">
        <v>549</v>
      </c>
    </row>
    <row r="33" spans="1:53" ht="15.75" x14ac:dyDescent="0.25">
      <c r="A33" s="51" t="s">
        <v>63</v>
      </c>
      <c r="B33" s="2" t="s">
        <v>2</v>
      </c>
      <c r="C33" s="2" t="s">
        <v>8</v>
      </c>
      <c r="D33" s="2" t="s">
        <v>1</v>
      </c>
      <c r="E33" s="4">
        <v>25.1</v>
      </c>
      <c r="F33" s="44">
        <v>136.81</v>
      </c>
      <c r="G33" s="29">
        <v>1140</v>
      </c>
      <c r="H33" s="29">
        <v>2550</v>
      </c>
      <c r="I33" s="32">
        <v>1410</v>
      </c>
      <c r="J33" s="41">
        <v>340.23</v>
      </c>
      <c r="K33" s="29">
        <v>2889</v>
      </c>
      <c r="L33" s="29">
        <v>3698</v>
      </c>
      <c r="M33" s="32">
        <v>809</v>
      </c>
      <c r="N33" s="41">
        <v>384.08</v>
      </c>
      <c r="O33" s="33">
        <v>3312</v>
      </c>
      <c r="P33" s="33">
        <v>4060</v>
      </c>
      <c r="Q33" s="35">
        <v>748</v>
      </c>
      <c r="R33" s="36">
        <v>450.88</v>
      </c>
      <c r="S33" s="29">
        <v>3893</v>
      </c>
      <c r="T33" s="29">
        <v>4469</v>
      </c>
      <c r="U33" s="32">
        <v>576</v>
      </c>
      <c r="V33" s="41">
        <v>529.02</v>
      </c>
      <c r="W33" s="29">
        <v>4634</v>
      </c>
      <c r="X33" s="29">
        <v>5181</v>
      </c>
      <c r="Y33" s="30">
        <v>547</v>
      </c>
      <c r="Z33" s="49">
        <v>528.45000000000005</v>
      </c>
      <c r="AA33" s="29">
        <v>4557</v>
      </c>
      <c r="AB33" s="29">
        <v>5075</v>
      </c>
      <c r="AC33" s="32">
        <v>518</v>
      </c>
      <c r="AD33" s="50">
        <v>455.84</v>
      </c>
      <c r="AE33" s="29">
        <v>4208</v>
      </c>
      <c r="AF33" s="29">
        <v>4645</v>
      </c>
      <c r="AG33" s="30">
        <v>437</v>
      </c>
      <c r="AH33" s="49">
        <v>222.59</v>
      </c>
      <c r="AI33" s="29">
        <v>1884</v>
      </c>
      <c r="AJ33" s="29">
        <v>2855</v>
      </c>
      <c r="AK33" s="32">
        <v>971</v>
      </c>
      <c r="AL33" s="50">
        <v>478.87</v>
      </c>
      <c r="AM33" s="29">
        <v>4361</v>
      </c>
      <c r="AN33" s="29">
        <v>5086</v>
      </c>
      <c r="AO33" s="30">
        <v>725</v>
      </c>
      <c r="AP33" s="49">
        <v>499.83</v>
      </c>
      <c r="AQ33" s="33">
        <v>4404</v>
      </c>
      <c r="AR33" s="33">
        <v>4917</v>
      </c>
      <c r="AS33" s="34">
        <v>513</v>
      </c>
      <c r="AT33" s="50">
        <v>396.05</v>
      </c>
      <c r="AU33" s="33">
        <v>3661</v>
      </c>
      <c r="AV33" s="33">
        <v>3959</v>
      </c>
      <c r="AW33" s="35">
        <v>298</v>
      </c>
      <c r="AX33" s="49">
        <v>348.9</v>
      </c>
      <c r="AY33" s="33">
        <v>3257</v>
      </c>
      <c r="AZ33" s="33">
        <v>4007</v>
      </c>
      <c r="BA33" s="34">
        <v>750</v>
      </c>
    </row>
    <row r="34" spans="1:53" ht="15.75" x14ac:dyDescent="0.25">
      <c r="A34" s="2" t="s">
        <v>64</v>
      </c>
      <c r="B34" s="2" t="s">
        <v>0</v>
      </c>
      <c r="C34" s="2" t="s">
        <v>8</v>
      </c>
      <c r="D34" s="2" t="s">
        <v>1</v>
      </c>
      <c r="E34" s="4">
        <v>1.9</v>
      </c>
      <c r="F34" s="36">
        <v>115.36</v>
      </c>
      <c r="G34" s="19">
        <v>970</v>
      </c>
      <c r="H34" s="19">
        <v>1222</v>
      </c>
      <c r="I34" s="20">
        <v>432</v>
      </c>
      <c r="J34" s="38">
        <v>101.87</v>
      </c>
      <c r="K34" s="19">
        <v>790</v>
      </c>
      <c r="L34" s="19">
        <v>1222</v>
      </c>
      <c r="M34" s="20">
        <v>432</v>
      </c>
      <c r="N34" s="36">
        <v>102.62</v>
      </c>
      <c r="O34" s="23">
        <v>804</v>
      </c>
      <c r="P34" s="23">
        <v>1203</v>
      </c>
      <c r="Q34" s="25">
        <v>399</v>
      </c>
      <c r="R34" s="36">
        <v>116.93</v>
      </c>
      <c r="S34" s="19">
        <v>931</v>
      </c>
      <c r="T34" s="19">
        <v>1329</v>
      </c>
      <c r="U34" s="20">
        <v>398</v>
      </c>
      <c r="V34" s="36">
        <v>160.57</v>
      </c>
      <c r="W34" s="19">
        <v>1347</v>
      </c>
      <c r="X34" s="19">
        <v>1620</v>
      </c>
      <c r="Y34" s="22">
        <v>273</v>
      </c>
      <c r="Z34" s="18">
        <v>170.06</v>
      </c>
      <c r="AA34" s="19">
        <v>1414</v>
      </c>
      <c r="AB34" s="19">
        <v>1702</v>
      </c>
      <c r="AC34" s="20">
        <v>288</v>
      </c>
      <c r="AD34" s="18">
        <v>127.14</v>
      </c>
      <c r="AE34" s="19">
        <v>1102</v>
      </c>
      <c r="AF34" s="19">
        <v>1499</v>
      </c>
      <c r="AG34" s="22">
        <v>397</v>
      </c>
      <c r="AH34" s="18">
        <v>97.18</v>
      </c>
      <c r="AI34" s="19">
        <v>763</v>
      </c>
      <c r="AJ34" s="19">
        <v>1191</v>
      </c>
      <c r="AK34" s="20">
        <v>428</v>
      </c>
      <c r="AL34" s="18">
        <v>135.62</v>
      </c>
      <c r="AM34" s="19">
        <v>1159</v>
      </c>
      <c r="AN34" s="19">
        <v>1447</v>
      </c>
      <c r="AO34" s="22">
        <v>288</v>
      </c>
      <c r="AP34" s="18">
        <v>154.82</v>
      </c>
      <c r="AQ34" s="23">
        <v>1308</v>
      </c>
      <c r="AR34" s="23">
        <v>1540</v>
      </c>
      <c r="AS34" s="24">
        <v>232</v>
      </c>
      <c r="AT34" s="21">
        <v>90.67</v>
      </c>
      <c r="AU34" s="23">
        <v>750</v>
      </c>
      <c r="AV34" s="23">
        <v>951</v>
      </c>
      <c r="AW34" s="25">
        <v>201</v>
      </c>
      <c r="AX34" s="18">
        <v>67.06</v>
      </c>
      <c r="AY34" s="23">
        <v>519</v>
      </c>
      <c r="AZ34" s="23">
        <v>718</v>
      </c>
      <c r="BA34" s="24">
        <v>199</v>
      </c>
    </row>
    <row r="35" spans="1:53" ht="15.75" x14ac:dyDescent="0.25">
      <c r="A35" s="51" t="s">
        <v>65</v>
      </c>
      <c r="B35" s="2" t="s">
        <v>2</v>
      </c>
      <c r="C35" s="2" t="s">
        <v>8</v>
      </c>
      <c r="D35" s="2" t="s">
        <v>1</v>
      </c>
      <c r="E35" s="4">
        <v>15.4</v>
      </c>
      <c r="F35" s="36" t="s">
        <v>33</v>
      </c>
      <c r="G35" s="19">
        <v>0</v>
      </c>
      <c r="H35" s="19">
        <v>0</v>
      </c>
      <c r="I35" s="20">
        <v>0</v>
      </c>
      <c r="J35" s="38" t="s">
        <v>33</v>
      </c>
      <c r="K35" s="19">
        <v>0</v>
      </c>
      <c r="L35" s="19">
        <v>0</v>
      </c>
      <c r="M35" s="20">
        <v>0</v>
      </c>
      <c r="N35" s="36" t="s">
        <v>33</v>
      </c>
      <c r="O35" s="23">
        <v>0</v>
      </c>
      <c r="P35" s="23">
        <v>0</v>
      </c>
      <c r="Q35" s="25">
        <v>0</v>
      </c>
      <c r="R35" s="36" t="s">
        <v>33</v>
      </c>
      <c r="S35" s="19">
        <v>0</v>
      </c>
      <c r="T35" s="19">
        <v>0</v>
      </c>
      <c r="U35" s="20">
        <v>0</v>
      </c>
      <c r="V35" s="36" t="s">
        <v>33</v>
      </c>
      <c r="W35" s="19">
        <v>0</v>
      </c>
      <c r="X35" s="19">
        <v>0</v>
      </c>
      <c r="Y35" s="22">
        <v>0</v>
      </c>
      <c r="Z35" s="18">
        <v>148.51</v>
      </c>
      <c r="AA35" s="19">
        <v>1314</v>
      </c>
      <c r="AB35" s="19">
        <v>1314</v>
      </c>
      <c r="AC35" s="20">
        <v>137</v>
      </c>
      <c r="AD35" s="18">
        <v>16.13</v>
      </c>
      <c r="AE35" s="19">
        <v>0</v>
      </c>
      <c r="AF35" s="19">
        <v>694</v>
      </c>
      <c r="AG35" s="22">
        <v>1161</v>
      </c>
      <c r="AH35" s="18">
        <v>75.06</v>
      </c>
      <c r="AI35" s="19">
        <v>540</v>
      </c>
      <c r="AJ35" s="19">
        <v>1575</v>
      </c>
      <c r="AK35" s="20">
        <v>568</v>
      </c>
      <c r="AL35" s="18">
        <v>288.51</v>
      </c>
      <c r="AM35" s="19">
        <v>2566</v>
      </c>
      <c r="AN35" s="19">
        <v>2625</v>
      </c>
      <c r="AO35" s="22">
        <v>59</v>
      </c>
      <c r="AP35" s="18">
        <v>374.72</v>
      </c>
      <c r="AQ35" s="23">
        <v>3259</v>
      </c>
      <c r="AR35" s="23">
        <v>3310</v>
      </c>
      <c r="AS35" s="24">
        <v>51</v>
      </c>
      <c r="AT35" s="21">
        <v>274.31</v>
      </c>
      <c r="AU35" s="23">
        <v>2479</v>
      </c>
      <c r="AV35" s="23">
        <v>2601</v>
      </c>
      <c r="AW35" s="25">
        <v>122</v>
      </c>
      <c r="AX35" s="18">
        <v>96.16</v>
      </c>
      <c r="AY35" s="23">
        <v>784</v>
      </c>
      <c r="AZ35" s="23">
        <v>1470</v>
      </c>
      <c r="BA35" s="24">
        <v>686</v>
      </c>
    </row>
    <row r="36" spans="1:53" ht="15.75" x14ac:dyDescent="0.25">
      <c r="A36" s="2" t="s">
        <v>66</v>
      </c>
      <c r="B36" s="2" t="s">
        <v>2</v>
      </c>
      <c r="C36" s="2" t="s">
        <v>8</v>
      </c>
      <c r="D36" s="2" t="s">
        <v>1</v>
      </c>
      <c r="E36" s="4">
        <v>2.4</v>
      </c>
      <c r="F36" s="36" t="s">
        <v>33</v>
      </c>
      <c r="G36" s="19">
        <v>0</v>
      </c>
      <c r="H36" s="19">
        <v>0</v>
      </c>
      <c r="I36" s="20">
        <v>0</v>
      </c>
      <c r="J36" s="38" t="s">
        <v>33</v>
      </c>
      <c r="K36" s="19">
        <v>0</v>
      </c>
      <c r="L36" s="19">
        <v>0</v>
      </c>
      <c r="M36" s="20">
        <v>0</v>
      </c>
      <c r="N36" s="38" t="s">
        <v>33</v>
      </c>
      <c r="O36" s="23">
        <v>0</v>
      </c>
      <c r="P36" s="23">
        <v>0</v>
      </c>
      <c r="Q36" s="25">
        <v>0</v>
      </c>
      <c r="R36" s="36" t="s">
        <v>33</v>
      </c>
      <c r="S36" s="19">
        <v>0</v>
      </c>
      <c r="T36" s="19">
        <v>0</v>
      </c>
      <c r="U36" s="20">
        <v>0</v>
      </c>
      <c r="V36" s="38" t="s">
        <v>33</v>
      </c>
      <c r="W36" s="19">
        <v>0</v>
      </c>
      <c r="X36" s="19">
        <v>0</v>
      </c>
      <c r="Y36" s="22">
        <v>0</v>
      </c>
      <c r="Z36" s="18">
        <v>169.45</v>
      </c>
      <c r="AA36" s="19">
        <v>1363</v>
      </c>
      <c r="AB36" s="19">
        <v>1363</v>
      </c>
      <c r="AC36" s="20">
        <v>0</v>
      </c>
      <c r="AD36" s="21">
        <v>114.01</v>
      </c>
      <c r="AE36" s="19">
        <v>938</v>
      </c>
      <c r="AF36" s="19">
        <v>969</v>
      </c>
      <c r="AG36" s="22">
        <v>31</v>
      </c>
      <c r="AH36" s="18">
        <v>39.89</v>
      </c>
      <c r="AI36" s="19">
        <v>216</v>
      </c>
      <c r="AJ36" s="19">
        <v>392</v>
      </c>
      <c r="AK36" s="20">
        <v>176</v>
      </c>
      <c r="AL36" s="21">
        <v>61.6</v>
      </c>
      <c r="AM36" s="19">
        <v>426</v>
      </c>
      <c r="AN36" s="19">
        <v>628</v>
      </c>
      <c r="AO36" s="22">
        <v>202</v>
      </c>
      <c r="AP36" s="18">
        <v>100.19</v>
      </c>
      <c r="AQ36" s="23">
        <v>765</v>
      </c>
      <c r="AR36" s="23">
        <v>913</v>
      </c>
      <c r="AS36" s="24">
        <v>148</v>
      </c>
      <c r="AT36" s="21">
        <v>66.45</v>
      </c>
      <c r="AU36" s="23">
        <v>487</v>
      </c>
      <c r="AV36" s="23">
        <v>608</v>
      </c>
      <c r="AW36" s="25">
        <v>121</v>
      </c>
      <c r="AX36" s="18">
        <v>52.03</v>
      </c>
      <c r="AY36" s="23">
        <v>352</v>
      </c>
      <c r="AZ36" s="23">
        <v>524</v>
      </c>
      <c r="BA36" s="24">
        <v>172</v>
      </c>
    </row>
    <row r="37" spans="1:53" ht="15.75" x14ac:dyDescent="0.25">
      <c r="A37" s="51" t="s">
        <v>67</v>
      </c>
      <c r="B37" s="2" t="s">
        <v>0</v>
      </c>
      <c r="C37" s="2" t="s">
        <v>8</v>
      </c>
      <c r="D37" s="2" t="s">
        <v>1</v>
      </c>
      <c r="E37" s="1">
        <v>6</v>
      </c>
      <c r="F37" s="36">
        <v>16.13</v>
      </c>
      <c r="G37" s="19">
        <v>0</v>
      </c>
      <c r="H37" s="19">
        <v>458</v>
      </c>
      <c r="I37" s="20">
        <v>609</v>
      </c>
      <c r="J37" s="38">
        <v>16.350000000000001</v>
      </c>
      <c r="K37" s="19">
        <v>0</v>
      </c>
      <c r="L37" s="19">
        <v>479</v>
      </c>
      <c r="M37" s="20">
        <v>588</v>
      </c>
      <c r="N37" s="38">
        <v>16.45</v>
      </c>
      <c r="O37" s="23">
        <v>0</v>
      </c>
      <c r="P37" s="23">
        <v>641</v>
      </c>
      <c r="Q37" s="25">
        <v>628</v>
      </c>
      <c r="R37" s="36">
        <v>16.559999999999999</v>
      </c>
      <c r="S37" s="19">
        <v>0</v>
      </c>
      <c r="T37" s="19">
        <v>718</v>
      </c>
      <c r="U37" s="20">
        <v>571</v>
      </c>
      <c r="V37" s="38">
        <v>16.34</v>
      </c>
      <c r="W37" s="19">
        <v>0</v>
      </c>
      <c r="X37" s="19">
        <v>573</v>
      </c>
      <c r="Y37" s="22">
        <v>651</v>
      </c>
      <c r="Z37" s="18">
        <v>16.23</v>
      </c>
      <c r="AA37" s="19">
        <v>0</v>
      </c>
      <c r="AB37" s="19">
        <v>718</v>
      </c>
      <c r="AC37" s="20">
        <v>631</v>
      </c>
      <c r="AD37" s="21">
        <v>16.14</v>
      </c>
      <c r="AE37" s="19">
        <v>0</v>
      </c>
      <c r="AF37" s="19">
        <v>674</v>
      </c>
      <c r="AG37" s="22">
        <v>500</v>
      </c>
      <c r="AH37" s="18">
        <v>16.149999999999999</v>
      </c>
      <c r="AI37" s="19">
        <v>0</v>
      </c>
      <c r="AJ37" s="19">
        <v>659</v>
      </c>
      <c r="AK37" s="20">
        <v>438</v>
      </c>
      <c r="AL37" s="21">
        <v>16.440000000000001</v>
      </c>
      <c r="AM37" s="19">
        <v>0</v>
      </c>
      <c r="AN37" s="19">
        <v>757</v>
      </c>
      <c r="AO37" s="22">
        <v>263</v>
      </c>
      <c r="AP37" s="18">
        <v>16.329999999999998</v>
      </c>
      <c r="AQ37" s="23">
        <v>0</v>
      </c>
      <c r="AR37" s="23">
        <v>718</v>
      </c>
      <c r="AS37" s="24">
        <v>310</v>
      </c>
      <c r="AT37" s="21">
        <v>16.079999999999998</v>
      </c>
      <c r="AU37" s="23">
        <v>0</v>
      </c>
      <c r="AV37" s="23">
        <v>662</v>
      </c>
      <c r="AW37" s="25">
        <v>244</v>
      </c>
      <c r="AX37" s="18">
        <v>16.04</v>
      </c>
      <c r="AY37" s="23">
        <v>0</v>
      </c>
      <c r="AZ37" s="23">
        <v>541</v>
      </c>
      <c r="BA37" s="24">
        <v>357</v>
      </c>
    </row>
    <row r="38" spans="1:53" ht="15.75" x14ac:dyDescent="0.25">
      <c r="A38" s="2" t="s">
        <v>68</v>
      </c>
      <c r="B38" s="2" t="s">
        <v>2</v>
      </c>
      <c r="C38" s="2" t="s">
        <v>8</v>
      </c>
      <c r="D38" s="2" t="s">
        <v>1</v>
      </c>
      <c r="E38" s="1">
        <v>10</v>
      </c>
      <c r="F38" s="37" t="s">
        <v>33</v>
      </c>
      <c r="G38" s="19">
        <v>0</v>
      </c>
      <c r="H38" s="19">
        <v>0</v>
      </c>
      <c r="I38" s="20">
        <v>0</v>
      </c>
      <c r="J38" s="40" t="s">
        <v>33</v>
      </c>
      <c r="K38" s="19">
        <v>0</v>
      </c>
      <c r="L38" s="19">
        <v>0</v>
      </c>
      <c r="M38" s="20">
        <v>0</v>
      </c>
      <c r="N38" s="37" t="s">
        <v>33</v>
      </c>
      <c r="O38" s="23">
        <v>0</v>
      </c>
      <c r="P38" s="23">
        <v>0</v>
      </c>
      <c r="Q38" s="25">
        <v>0</v>
      </c>
      <c r="R38" s="36">
        <v>16.079999999999998</v>
      </c>
      <c r="S38" s="19">
        <v>0</v>
      </c>
      <c r="T38" s="19">
        <f>171+647</f>
        <v>818</v>
      </c>
      <c r="U38" s="20">
        <v>954</v>
      </c>
      <c r="V38" s="37">
        <v>15.86</v>
      </c>
      <c r="W38" s="19">
        <v>0</v>
      </c>
      <c r="X38" s="19">
        <v>980</v>
      </c>
      <c r="Y38" s="22">
        <v>1028</v>
      </c>
      <c r="Z38" s="26">
        <v>15.76</v>
      </c>
      <c r="AA38" s="19">
        <v>0</v>
      </c>
      <c r="AB38" s="19">
        <v>941</v>
      </c>
      <c r="AC38" s="20">
        <v>1092</v>
      </c>
      <c r="AD38" s="27">
        <v>15.6</v>
      </c>
      <c r="AE38" s="19">
        <v>0</v>
      </c>
      <c r="AF38" s="19">
        <v>840</v>
      </c>
      <c r="AG38" s="22">
        <v>1155</v>
      </c>
      <c r="AH38" s="26">
        <v>15.68</v>
      </c>
      <c r="AI38" s="19">
        <v>0</v>
      </c>
      <c r="AJ38" s="19">
        <v>508</v>
      </c>
      <c r="AK38" s="20">
        <v>787</v>
      </c>
      <c r="AL38" s="27">
        <v>15.96</v>
      </c>
      <c r="AM38" s="19">
        <v>0</v>
      </c>
      <c r="AN38" s="19">
        <v>740</v>
      </c>
      <c r="AO38" s="22">
        <v>499</v>
      </c>
      <c r="AP38" s="26">
        <v>15.85</v>
      </c>
      <c r="AQ38" s="23">
        <v>0</v>
      </c>
      <c r="AR38" s="23">
        <v>1031</v>
      </c>
      <c r="AS38" s="24">
        <v>355</v>
      </c>
      <c r="AT38" s="27">
        <v>58.84</v>
      </c>
      <c r="AU38" s="23">
        <v>431</v>
      </c>
      <c r="AV38" s="23">
        <v>871</v>
      </c>
      <c r="AW38" s="25">
        <v>337</v>
      </c>
      <c r="AX38" s="26">
        <v>69.650000000000006</v>
      </c>
      <c r="AY38" s="23">
        <v>545</v>
      </c>
      <c r="AZ38" s="23">
        <v>940</v>
      </c>
      <c r="BA38" s="24">
        <v>395</v>
      </c>
    </row>
    <row r="39" spans="1:53" ht="15.75" x14ac:dyDescent="0.25">
      <c r="A39" s="51" t="s">
        <v>69</v>
      </c>
      <c r="B39" s="2" t="s">
        <v>2</v>
      </c>
      <c r="C39" s="2" t="s">
        <v>8</v>
      </c>
      <c r="D39" s="2" t="s">
        <v>1</v>
      </c>
      <c r="E39" s="4">
        <v>4</v>
      </c>
      <c r="F39" s="36">
        <v>154.13</v>
      </c>
      <c r="G39" s="19">
        <v>1146</v>
      </c>
      <c r="H39" s="19">
        <v>1273</v>
      </c>
      <c r="I39" s="20">
        <v>127</v>
      </c>
      <c r="J39" s="38">
        <v>112.23</v>
      </c>
      <c r="K39" s="19">
        <v>704</v>
      </c>
      <c r="L39" s="19">
        <v>811</v>
      </c>
      <c r="M39" s="20">
        <v>107</v>
      </c>
      <c r="N39" s="36">
        <v>136.94</v>
      </c>
      <c r="O39" s="23">
        <v>933</v>
      </c>
      <c r="P39" s="23">
        <v>1026</v>
      </c>
      <c r="Q39" s="25">
        <v>93</v>
      </c>
      <c r="R39" s="36">
        <v>155.26</v>
      </c>
      <c r="S39" s="19">
        <v>1090</v>
      </c>
      <c r="T39" s="19">
        <v>1146</v>
      </c>
      <c r="U39" s="20">
        <v>56</v>
      </c>
      <c r="V39" s="36">
        <v>182.12</v>
      </c>
      <c r="W39" s="19">
        <v>1345</v>
      </c>
      <c r="X39" s="19">
        <v>1392</v>
      </c>
      <c r="Y39" s="22">
        <v>47</v>
      </c>
      <c r="Z39" s="18">
        <v>177.11</v>
      </c>
      <c r="AA39" s="19">
        <v>1279</v>
      </c>
      <c r="AB39" s="19">
        <v>1324</v>
      </c>
      <c r="AC39" s="20">
        <v>45</v>
      </c>
      <c r="AD39" s="21">
        <v>158.69999999999999</v>
      </c>
      <c r="AE39" s="19">
        <v>1205</v>
      </c>
      <c r="AF39" s="19">
        <v>1235</v>
      </c>
      <c r="AG39" s="22">
        <v>30</v>
      </c>
      <c r="AH39" s="18">
        <v>124.1</v>
      </c>
      <c r="AI39" s="19">
        <v>825</v>
      </c>
      <c r="AJ39" s="19">
        <v>869</v>
      </c>
      <c r="AK39" s="20">
        <v>44</v>
      </c>
      <c r="AL39" s="21">
        <v>248.73</v>
      </c>
      <c r="AM39" s="19">
        <v>2026</v>
      </c>
      <c r="AN39" s="19">
        <v>2037</v>
      </c>
      <c r="AO39" s="22">
        <v>11</v>
      </c>
      <c r="AP39" s="18">
        <v>263.37</v>
      </c>
      <c r="AQ39" s="23">
        <v>2094</v>
      </c>
      <c r="AR39" s="23">
        <v>2111</v>
      </c>
      <c r="AS39" s="24">
        <v>17</v>
      </c>
      <c r="AT39" s="21">
        <v>224.85</v>
      </c>
      <c r="AU39" s="23">
        <v>1856</v>
      </c>
      <c r="AV39" s="23">
        <v>1866</v>
      </c>
      <c r="AW39" s="25">
        <v>10</v>
      </c>
      <c r="AX39" s="18">
        <v>280.45999999999998</v>
      </c>
      <c r="AY39" s="23">
        <v>2424</v>
      </c>
      <c r="AZ39" s="23">
        <v>2432</v>
      </c>
      <c r="BA39" s="24">
        <v>8</v>
      </c>
    </row>
    <row r="40" spans="1:53" ht="15.75" x14ac:dyDescent="0.25">
      <c r="A40" s="2" t="s">
        <v>70</v>
      </c>
      <c r="B40" s="2" t="s">
        <v>5</v>
      </c>
      <c r="C40" s="2" t="s">
        <v>10</v>
      </c>
      <c r="D40" s="2" t="s">
        <v>4</v>
      </c>
      <c r="E40" s="4">
        <v>30</v>
      </c>
      <c r="F40" s="36" t="s">
        <v>33</v>
      </c>
      <c r="G40" s="19">
        <v>0</v>
      </c>
      <c r="H40" s="19">
        <v>0</v>
      </c>
      <c r="I40" s="20">
        <v>0</v>
      </c>
      <c r="J40" s="38" t="s">
        <v>33</v>
      </c>
      <c r="K40" s="19">
        <v>0</v>
      </c>
      <c r="L40" s="19">
        <v>0</v>
      </c>
      <c r="M40" s="20">
        <v>0</v>
      </c>
      <c r="N40" s="36" t="s">
        <v>33</v>
      </c>
      <c r="O40" s="23">
        <v>0</v>
      </c>
      <c r="P40" s="23">
        <v>0</v>
      </c>
      <c r="Q40" s="25">
        <v>0</v>
      </c>
      <c r="R40" s="36" t="s">
        <v>33</v>
      </c>
      <c r="S40" s="19">
        <v>0</v>
      </c>
      <c r="T40" s="19">
        <v>0</v>
      </c>
      <c r="U40" s="20">
        <v>0</v>
      </c>
      <c r="V40" s="36" t="s">
        <v>33</v>
      </c>
      <c r="W40" s="19">
        <v>0</v>
      </c>
      <c r="X40" s="19">
        <v>0</v>
      </c>
      <c r="Y40" s="22">
        <v>0</v>
      </c>
      <c r="Z40" s="18">
        <v>10929.08</v>
      </c>
      <c r="AA40" s="19">
        <v>102000</v>
      </c>
      <c r="AB40" s="19">
        <v>102000</v>
      </c>
      <c r="AC40" s="20">
        <v>0</v>
      </c>
      <c r="AD40" s="21">
        <v>10657.84</v>
      </c>
      <c r="AE40" s="19">
        <v>105400</v>
      </c>
      <c r="AF40" s="19">
        <v>105400</v>
      </c>
      <c r="AG40" s="22">
        <v>0</v>
      </c>
      <c r="AH40" s="18">
        <v>9920.83</v>
      </c>
      <c r="AI40" s="19">
        <v>90400</v>
      </c>
      <c r="AJ40" s="19">
        <v>90400</v>
      </c>
      <c r="AK40" s="20">
        <v>0</v>
      </c>
      <c r="AL40" s="21">
        <v>7484.47</v>
      </c>
      <c r="AM40" s="19">
        <v>70400</v>
      </c>
      <c r="AN40" s="19">
        <v>70400</v>
      </c>
      <c r="AO40" s="22">
        <v>0</v>
      </c>
      <c r="AP40" s="18">
        <v>7519.95</v>
      </c>
      <c r="AQ40" s="23">
        <v>69600</v>
      </c>
      <c r="AR40" s="23">
        <v>69600</v>
      </c>
      <c r="AS40" s="24">
        <v>0</v>
      </c>
      <c r="AT40" s="21">
        <v>6589.85</v>
      </c>
      <c r="AU40" s="23">
        <v>60400</v>
      </c>
      <c r="AV40" s="23">
        <v>60400</v>
      </c>
      <c r="AW40" s="25">
        <v>0</v>
      </c>
      <c r="AX40" s="18">
        <v>4822.21</v>
      </c>
      <c r="AY40" s="23">
        <v>43400</v>
      </c>
      <c r="AZ40" s="23">
        <v>43400</v>
      </c>
      <c r="BA40" s="24">
        <v>0</v>
      </c>
    </row>
    <row r="41" spans="1:53" ht="15.75" x14ac:dyDescent="0.25">
      <c r="A41" s="51" t="s">
        <v>71</v>
      </c>
      <c r="B41" s="2" t="s">
        <v>3</v>
      </c>
      <c r="C41" s="2" t="s">
        <v>9</v>
      </c>
      <c r="D41" s="2" t="s">
        <v>4</v>
      </c>
      <c r="E41" s="4">
        <v>20</v>
      </c>
      <c r="F41" s="36">
        <v>416.03</v>
      </c>
      <c r="G41" s="19">
        <v>2960</v>
      </c>
      <c r="H41" s="19">
        <v>3440</v>
      </c>
      <c r="I41" s="20">
        <v>480</v>
      </c>
      <c r="J41" s="38">
        <v>209.02</v>
      </c>
      <c r="K41" s="19">
        <v>1040</v>
      </c>
      <c r="L41" s="19">
        <v>1680</v>
      </c>
      <c r="M41" s="20">
        <v>640</v>
      </c>
      <c r="N41" s="45">
        <v>138.26</v>
      </c>
      <c r="O41" s="23">
        <v>960</v>
      </c>
      <c r="P41" s="23">
        <v>1600</v>
      </c>
      <c r="Q41" s="25">
        <v>640</v>
      </c>
      <c r="R41" s="47">
        <v>175.82</v>
      </c>
      <c r="S41" s="19">
        <v>1280</v>
      </c>
      <c r="T41" s="19">
        <v>2000</v>
      </c>
      <c r="U41" s="20">
        <v>720</v>
      </c>
      <c r="V41" s="43">
        <v>155.44999999999999</v>
      </c>
      <c r="W41" s="29">
        <v>1120</v>
      </c>
      <c r="X41" s="29">
        <v>1840</v>
      </c>
      <c r="Y41" s="30">
        <v>720</v>
      </c>
      <c r="Z41" s="31">
        <v>156.94</v>
      </c>
      <c r="AA41" s="29">
        <v>1120</v>
      </c>
      <c r="AB41" s="29">
        <v>1840</v>
      </c>
      <c r="AC41" s="32">
        <v>720</v>
      </c>
      <c r="AD41" s="28">
        <v>148.53</v>
      </c>
      <c r="AE41" s="29">
        <v>1120</v>
      </c>
      <c r="AF41" s="29">
        <v>1840</v>
      </c>
      <c r="AG41" s="30">
        <v>720</v>
      </c>
      <c r="AH41" s="31">
        <v>958.18</v>
      </c>
      <c r="AI41" s="29">
        <v>5440</v>
      </c>
      <c r="AJ41" s="29">
        <v>5760</v>
      </c>
      <c r="AK41" s="32">
        <v>320</v>
      </c>
      <c r="AL41" s="28">
        <v>1550.36</v>
      </c>
      <c r="AM41" s="29">
        <v>10720</v>
      </c>
      <c r="AN41" s="29">
        <v>10800</v>
      </c>
      <c r="AO41" s="30">
        <v>80</v>
      </c>
      <c r="AP41" s="31">
        <v>1734.2</v>
      </c>
      <c r="AQ41" s="33">
        <v>12160</v>
      </c>
      <c r="AR41" s="33">
        <v>12160</v>
      </c>
      <c r="AS41" s="34">
        <v>0</v>
      </c>
      <c r="AT41" s="28">
        <v>1961.48</v>
      </c>
      <c r="AU41" s="33">
        <v>14800</v>
      </c>
      <c r="AV41" s="33">
        <v>14800</v>
      </c>
      <c r="AW41" s="35">
        <v>0</v>
      </c>
      <c r="AX41" s="31">
        <v>1367.35</v>
      </c>
      <c r="AY41" s="33">
        <v>9440</v>
      </c>
      <c r="AZ41" s="33">
        <v>9520</v>
      </c>
      <c r="BA41" s="34">
        <v>80</v>
      </c>
    </row>
    <row r="42" spans="1:53" ht="15.75" x14ac:dyDescent="0.25">
      <c r="A42" s="2" t="s">
        <v>72</v>
      </c>
      <c r="B42" s="2" t="s">
        <v>11</v>
      </c>
      <c r="C42" s="2" t="s">
        <v>9</v>
      </c>
      <c r="D42" s="2" t="s">
        <v>4</v>
      </c>
      <c r="E42" s="4">
        <v>24</v>
      </c>
      <c r="F42" s="37">
        <v>311.35000000000002</v>
      </c>
      <c r="G42" s="19">
        <v>2000</v>
      </c>
      <c r="H42" s="19">
        <v>3440</v>
      </c>
      <c r="I42" s="20">
        <v>1440</v>
      </c>
      <c r="J42" s="40">
        <v>183.41</v>
      </c>
      <c r="K42" s="19">
        <v>1120</v>
      </c>
      <c r="L42" s="19">
        <v>2560</v>
      </c>
      <c r="M42" s="20">
        <v>1440</v>
      </c>
      <c r="N42" s="40">
        <v>231.07</v>
      </c>
      <c r="O42" s="23">
        <v>1440</v>
      </c>
      <c r="P42" s="23">
        <v>2800</v>
      </c>
      <c r="Q42" s="25">
        <v>1360</v>
      </c>
      <c r="R42" s="37">
        <v>205</v>
      </c>
      <c r="S42" s="19">
        <v>1200</v>
      </c>
      <c r="T42" s="19">
        <v>2800</v>
      </c>
      <c r="U42" s="20">
        <v>1600</v>
      </c>
      <c r="V42" s="40">
        <v>375.55</v>
      </c>
      <c r="W42" s="19">
        <v>2320</v>
      </c>
      <c r="X42" s="19">
        <v>3520</v>
      </c>
      <c r="Y42" s="22">
        <v>1200</v>
      </c>
      <c r="Z42" s="26">
        <v>331.07</v>
      </c>
      <c r="AA42" s="19">
        <v>2160</v>
      </c>
      <c r="AB42" s="19">
        <v>3280</v>
      </c>
      <c r="AC42" s="20">
        <v>1120</v>
      </c>
      <c r="AD42" s="27">
        <v>250.47</v>
      </c>
      <c r="AE42" s="19">
        <v>1520</v>
      </c>
      <c r="AF42" s="19">
        <v>2880</v>
      </c>
      <c r="AG42" s="22">
        <v>1360</v>
      </c>
      <c r="AH42" s="26">
        <v>187.6</v>
      </c>
      <c r="AI42" s="19">
        <v>1040</v>
      </c>
      <c r="AJ42" s="19">
        <v>2640</v>
      </c>
      <c r="AK42" s="20">
        <v>1600</v>
      </c>
      <c r="AL42" s="27">
        <v>598.53</v>
      </c>
      <c r="AM42" s="19">
        <v>4320</v>
      </c>
      <c r="AN42" s="19">
        <v>5040</v>
      </c>
      <c r="AO42" s="22">
        <v>720</v>
      </c>
      <c r="AP42" s="26">
        <v>742.77</v>
      </c>
      <c r="AQ42" s="23">
        <v>5520</v>
      </c>
      <c r="AR42" s="23">
        <v>6080</v>
      </c>
      <c r="AS42" s="24">
        <v>560</v>
      </c>
      <c r="AT42" s="27">
        <v>621.02</v>
      </c>
      <c r="AU42" s="23">
        <v>4800</v>
      </c>
      <c r="AV42" s="23">
        <v>5120</v>
      </c>
      <c r="AW42" s="25">
        <v>320</v>
      </c>
      <c r="AX42" s="26">
        <v>563.48</v>
      </c>
      <c r="AY42" s="23">
        <v>4480</v>
      </c>
      <c r="AZ42" s="23">
        <v>5120</v>
      </c>
      <c r="BA42" s="24">
        <v>640</v>
      </c>
    </row>
    <row r="43" spans="1:53" ht="15.75" x14ac:dyDescent="0.25">
      <c r="A43" s="51" t="s">
        <v>73</v>
      </c>
      <c r="B43" s="2" t="s">
        <v>3</v>
      </c>
      <c r="C43" s="2" t="s">
        <v>9</v>
      </c>
      <c r="D43" s="2" t="s">
        <v>4</v>
      </c>
      <c r="E43" s="4">
        <v>20</v>
      </c>
      <c r="F43" s="45">
        <v>192.45</v>
      </c>
      <c r="G43" s="19">
        <v>1040</v>
      </c>
      <c r="H43" s="19">
        <v>3080</v>
      </c>
      <c r="I43" s="20">
        <v>2040</v>
      </c>
      <c r="J43" s="40">
        <v>114.19</v>
      </c>
      <c r="K43" s="19">
        <v>720</v>
      </c>
      <c r="L43" s="19">
        <v>2320</v>
      </c>
      <c r="M43" s="20">
        <v>1600</v>
      </c>
      <c r="N43" s="42">
        <v>154.88999999999999</v>
      </c>
      <c r="O43" s="23">
        <v>1080</v>
      </c>
      <c r="P43" s="23">
        <v>2440</v>
      </c>
      <c r="Q43" s="25">
        <v>1360</v>
      </c>
      <c r="R43" s="47">
        <v>187.62</v>
      </c>
      <c r="S43" s="19">
        <v>1280</v>
      </c>
      <c r="T43" s="19">
        <v>2400</v>
      </c>
      <c r="U43" s="20">
        <v>1120</v>
      </c>
      <c r="V43" s="40">
        <v>130.30000000000001</v>
      </c>
      <c r="W43" s="19">
        <v>720</v>
      </c>
      <c r="X43" s="19">
        <v>2280</v>
      </c>
      <c r="Y43" s="22">
        <v>1560</v>
      </c>
      <c r="Z43" s="26">
        <v>83.83</v>
      </c>
      <c r="AA43" s="19">
        <v>360</v>
      </c>
      <c r="AB43" s="19">
        <v>2120</v>
      </c>
      <c r="AC43" s="20">
        <v>1760</v>
      </c>
      <c r="AD43" s="27">
        <v>98.15</v>
      </c>
      <c r="AE43" s="19">
        <v>600</v>
      </c>
      <c r="AF43" s="19">
        <v>2200</v>
      </c>
      <c r="AG43" s="22">
        <v>1600</v>
      </c>
      <c r="AH43" s="26">
        <v>306.04000000000002</v>
      </c>
      <c r="AI43" s="19">
        <v>1240</v>
      </c>
      <c r="AJ43" s="19">
        <v>2920</v>
      </c>
      <c r="AK43" s="20">
        <v>1680</v>
      </c>
      <c r="AL43" s="27">
        <v>495.61</v>
      </c>
      <c r="AM43" s="19">
        <v>3040</v>
      </c>
      <c r="AN43" s="19">
        <v>3760</v>
      </c>
      <c r="AO43" s="22">
        <v>720</v>
      </c>
      <c r="AP43" s="26">
        <v>536.78</v>
      </c>
      <c r="AQ43" s="23">
        <v>3680</v>
      </c>
      <c r="AR43" s="23">
        <v>4720</v>
      </c>
      <c r="AS43" s="24">
        <v>1040</v>
      </c>
      <c r="AT43" s="27">
        <v>611.24</v>
      </c>
      <c r="AU43" s="23">
        <v>4760</v>
      </c>
      <c r="AV43" s="23">
        <v>5200</v>
      </c>
      <c r="AW43" s="25">
        <v>440</v>
      </c>
      <c r="AX43" s="26">
        <v>396.95</v>
      </c>
      <c r="AY43" s="23">
        <v>2280</v>
      </c>
      <c r="AZ43" s="23">
        <v>3400</v>
      </c>
      <c r="BA43" s="24">
        <v>1120</v>
      </c>
    </row>
    <row r="44" spans="1:53" ht="15.75" x14ac:dyDescent="0.25">
      <c r="A44" s="2" t="s">
        <v>74</v>
      </c>
      <c r="B44" s="2" t="s">
        <v>3</v>
      </c>
      <c r="C44" s="2" t="s">
        <v>9</v>
      </c>
      <c r="D44" s="2" t="s">
        <v>4</v>
      </c>
      <c r="E44" s="4">
        <v>43.2</v>
      </c>
      <c r="F44" s="36" t="s">
        <v>33</v>
      </c>
      <c r="G44" s="19">
        <v>0</v>
      </c>
      <c r="H44" s="19">
        <v>0</v>
      </c>
      <c r="I44" s="20">
        <v>0</v>
      </c>
      <c r="J44" s="40" t="s">
        <v>33</v>
      </c>
      <c r="K44" s="23">
        <v>0</v>
      </c>
      <c r="L44" s="23">
        <v>0</v>
      </c>
      <c r="M44" s="24">
        <v>0</v>
      </c>
      <c r="N44" s="36" t="s">
        <v>33</v>
      </c>
      <c r="O44" s="23">
        <v>0</v>
      </c>
      <c r="P44" s="23">
        <v>0</v>
      </c>
      <c r="Q44" s="25">
        <v>0</v>
      </c>
      <c r="R44" s="36" t="s">
        <v>33</v>
      </c>
      <c r="S44" s="19">
        <v>0</v>
      </c>
      <c r="T44" s="19">
        <v>0</v>
      </c>
      <c r="U44" s="20">
        <v>0</v>
      </c>
      <c r="V44" s="36" t="s">
        <v>33</v>
      </c>
      <c r="W44" s="19">
        <v>0</v>
      </c>
      <c r="X44" s="19">
        <v>0</v>
      </c>
      <c r="Y44" s="20">
        <v>0</v>
      </c>
      <c r="Z44" s="49" t="s">
        <v>33</v>
      </c>
      <c r="AA44" s="29">
        <v>0</v>
      </c>
      <c r="AB44" s="19">
        <v>0</v>
      </c>
      <c r="AC44" s="32">
        <v>0</v>
      </c>
      <c r="AD44" s="50" t="s">
        <v>33</v>
      </c>
      <c r="AE44" s="29">
        <v>0</v>
      </c>
      <c r="AF44" s="29">
        <v>0</v>
      </c>
      <c r="AG44" s="30">
        <v>0</v>
      </c>
      <c r="AH44" s="49" t="s">
        <v>33</v>
      </c>
      <c r="AI44" s="29">
        <v>0</v>
      </c>
      <c r="AJ44" s="29">
        <v>0</v>
      </c>
      <c r="AK44" s="32">
        <v>0</v>
      </c>
      <c r="AL44" s="50" t="s">
        <v>33</v>
      </c>
      <c r="AM44" s="29">
        <v>0</v>
      </c>
      <c r="AN44" s="29">
        <v>0</v>
      </c>
      <c r="AO44" s="30">
        <v>0</v>
      </c>
      <c r="AP44" s="49" t="s">
        <v>33</v>
      </c>
      <c r="AQ44" s="29">
        <v>0</v>
      </c>
      <c r="AR44" s="29">
        <v>0</v>
      </c>
      <c r="AS44" s="32">
        <v>0</v>
      </c>
      <c r="AT44" s="28">
        <v>1640.27</v>
      </c>
      <c r="AU44" s="33">
        <v>11360</v>
      </c>
      <c r="AV44" s="33">
        <f>3360+8160</f>
        <v>11520</v>
      </c>
      <c r="AW44" s="35">
        <v>160</v>
      </c>
      <c r="AX44" s="31">
        <v>1392.16</v>
      </c>
      <c r="AY44" s="33">
        <v>9200</v>
      </c>
      <c r="AZ44" s="33">
        <v>10400</v>
      </c>
      <c r="BA44" s="34">
        <v>1200</v>
      </c>
    </row>
    <row r="45" spans="1:53" ht="15.75" x14ac:dyDescent="0.25">
      <c r="A45" s="51" t="s">
        <v>75</v>
      </c>
      <c r="B45" s="2" t="s">
        <v>3</v>
      </c>
      <c r="C45" s="2" t="s">
        <v>9</v>
      </c>
      <c r="D45" s="2" t="s">
        <v>4</v>
      </c>
      <c r="E45" s="4">
        <v>29.8</v>
      </c>
      <c r="F45" s="54">
        <v>538.61</v>
      </c>
      <c r="G45" s="29">
        <v>2240</v>
      </c>
      <c r="H45" s="29">
        <v>2240</v>
      </c>
      <c r="I45" s="32">
        <v>0</v>
      </c>
      <c r="J45" s="40">
        <v>374.34</v>
      </c>
      <c r="K45" s="33">
        <v>2080</v>
      </c>
      <c r="L45" s="33">
        <v>2080</v>
      </c>
      <c r="M45" s="34">
        <v>0</v>
      </c>
      <c r="N45" s="43">
        <v>149.91</v>
      </c>
      <c r="O45" s="33">
        <v>0</v>
      </c>
      <c r="P45" s="33">
        <v>1440</v>
      </c>
      <c r="Q45" s="35">
        <v>1440</v>
      </c>
      <c r="R45" s="36">
        <v>100.6</v>
      </c>
      <c r="S45" s="29">
        <v>0</v>
      </c>
      <c r="T45" s="29">
        <v>1760</v>
      </c>
      <c r="U45" s="32">
        <v>2080</v>
      </c>
      <c r="V45" s="39">
        <v>114.09</v>
      </c>
      <c r="W45" s="29">
        <v>0</v>
      </c>
      <c r="X45" s="29">
        <v>1760</v>
      </c>
      <c r="Y45" s="32">
        <v>1760</v>
      </c>
      <c r="Z45" s="31">
        <v>92.51</v>
      </c>
      <c r="AA45" s="29">
        <v>0</v>
      </c>
      <c r="AB45" s="29">
        <v>1600</v>
      </c>
      <c r="AC45" s="32">
        <v>1760</v>
      </c>
      <c r="AD45" s="28">
        <v>155.85</v>
      </c>
      <c r="AE45" s="29">
        <v>0</v>
      </c>
      <c r="AF45" s="29">
        <v>1760</v>
      </c>
      <c r="AG45" s="30">
        <v>1280</v>
      </c>
      <c r="AH45" s="31">
        <v>544.83000000000004</v>
      </c>
      <c r="AI45" s="29">
        <v>2800</v>
      </c>
      <c r="AJ45" s="29">
        <v>3360</v>
      </c>
      <c r="AK45" s="32">
        <v>560</v>
      </c>
      <c r="AL45" s="28">
        <v>918.18</v>
      </c>
      <c r="AM45" s="29">
        <v>5840</v>
      </c>
      <c r="AN45" s="29">
        <v>6160</v>
      </c>
      <c r="AO45" s="30">
        <v>320</v>
      </c>
      <c r="AP45" s="31">
        <v>641.01</v>
      </c>
      <c r="AQ45" s="33">
        <v>3280</v>
      </c>
      <c r="AR45" s="33">
        <v>3680</v>
      </c>
      <c r="AS45" s="34">
        <v>400</v>
      </c>
      <c r="AT45" s="28">
        <v>626.04</v>
      </c>
      <c r="AU45" s="33">
        <v>3440</v>
      </c>
      <c r="AV45" s="33">
        <v>3920</v>
      </c>
      <c r="AW45" s="35">
        <v>480</v>
      </c>
      <c r="AX45" s="31">
        <v>510.3</v>
      </c>
      <c r="AY45" s="33">
        <v>1840</v>
      </c>
      <c r="AZ45" s="33">
        <v>2880</v>
      </c>
      <c r="BA45" s="34">
        <v>1040</v>
      </c>
    </row>
    <row r="46" spans="1:53" ht="15.75" x14ac:dyDescent="0.25">
      <c r="A46" s="2" t="s">
        <v>76</v>
      </c>
      <c r="B46" s="2" t="s">
        <v>3</v>
      </c>
      <c r="C46" s="2" t="s">
        <v>9</v>
      </c>
      <c r="D46" s="2" t="s">
        <v>4</v>
      </c>
      <c r="E46" s="4">
        <v>30</v>
      </c>
      <c r="F46" s="37">
        <v>580.11</v>
      </c>
      <c r="G46" s="19">
        <v>2400</v>
      </c>
      <c r="H46" s="19">
        <v>4000</v>
      </c>
      <c r="I46" s="20">
        <v>1600</v>
      </c>
      <c r="J46" s="40">
        <v>1005.29</v>
      </c>
      <c r="K46" s="19">
        <v>5360</v>
      </c>
      <c r="L46" s="19">
        <v>6640</v>
      </c>
      <c r="M46" s="20">
        <v>1280</v>
      </c>
      <c r="N46" s="40">
        <v>1622.47</v>
      </c>
      <c r="O46" s="23">
        <v>10080</v>
      </c>
      <c r="P46" s="23">
        <v>10800</v>
      </c>
      <c r="Q46" s="25">
        <v>720</v>
      </c>
      <c r="R46" s="37">
        <v>1603.83</v>
      </c>
      <c r="S46" s="19">
        <v>9440</v>
      </c>
      <c r="T46" s="19">
        <v>10000</v>
      </c>
      <c r="U46" s="20">
        <v>560</v>
      </c>
      <c r="V46" s="40">
        <v>1844.51</v>
      </c>
      <c r="W46" s="19">
        <v>11200</v>
      </c>
      <c r="X46" s="19">
        <v>11600</v>
      </c>
      <c r="Y46" s="22">
        <v>400</v>
      </c>
      <c r="Z46" s="26">
        <v>1702.61</v>
      </c>
      <c r="AA46" s="19">
        <v>10400</v>
      </c>
      <c r="AB46" s="19">
        <v>10800</v>
      </c>
      <c r="AC46" s="20">
        <v>400</v>
      </c>
      <c r="AD46" s="27">
        <v>2215.6</v>
      </c>
      <c r="AE46" s="19">
        <v>15120</v>
      </c>
      <c r="AF46" s="19">
        <v>15120</v>
      </c>
      <c r="AG46" s="22">
        <v>0</v>
      </c>
      <c r="AH46" s="26">
        <v>1063.06</v>
      </c>
      <c r="AI46" s="19">
        <v>6160</v>
      </c>
      <c r="AJ46" s="19">
        <v>6160</v>
      </c>
      <c r="AK46" s="20">
        <v>0</v>
      </c>
      <c r="AL46" s="27">
        <v>954.46</v>
      </c>
      <c r="AM46" s="19">
        <v>6880</v>
      </c>
      <c r="AN46" s="19">
        <v>6880</v>
      </c>
      <c r="AO46" s="22">
        <v>0</v>
      </c>
      <c r="AP46" s="26">
        <v>968.32</v>
      </c>
      <c r="AQ46" s="23">
        <v>6720</v>
      </c>
      <c r="AR46" s="23">
        <v>6720</v>
      </c>
      <c r="AS46" s="24">
        <v>0</v>
      </c>
      <c r="AT46" s="27">
        <v>858.9</v>
      </c>
      <c r="AU46" s="23">
        <v>6320</v>
      </c>
      <c r="AV46" s="23">
        <v>6320</v>
      </c>
      <c r="AW46" s="25">
        <v>0</v>
      </c>
      <c r="AX46" s="26">
        <v>692.92</v>
      </c>
      <c r="AY46" s="23">
        <v>4880</v>
      </c>
      <c r="AZ46" s="23">
        <v>5440</v>
      </c>
      <c r="BA46" s="24">
        <v>560</v>
      </c>
    </row>
    <row r="47" spans="1:53" ht="15.75" x14ac:dyDescent="0.25">
      <c r="A47" s="51" t="s">
        <v>77</v>
      </c>
      <c r="B47" s="2" t="s">
        <v>3</v>
      </c>
      <c r="C47" s="2" t="s">
        <v>9</v>
      </c>
      <c r="D47" s="2" t="s">
        <v>4</v>
      </c>
      <c r="E47" s="4">
        <v>14.4</v>
      </c>
      <c r="F47" s="36" t="s">
        <v>33</v>
      </c>
      <c r="G47" s="19">
        <v>0</v>
      </c>
      <c r="H47" s="19">
        <v>0</v>
      </c>
      <c r="I47" s="20">
        <v>0</v>
      </c>
      <c r="J47" s="40" t="s">
        <v>33</v>
      </c>
      <c r="K47" s="19">
        <v>0</v>
      </c>
      <c r="L47" s="19">
        <v>0</v>
      </c>
      <c r="M47" s="20">
        <v>0</v>
      </c>
      <c r="N47" s="38" t="s">
        <v>33</v>
      </c>
      <c r="O47" s="23">
        <v>0</v>
      </c>
      <c r="P47" s="23">
        <v>0</v>
      </c>
      <c r="Q47" s="25">
        <v>0</v>
      </c>
      <c r="R47" s="36" t="s">
        <v>33</v>
      </c>
      <c r="S47" s="19">
        <v>0</v>
      </c>
      <c r="T47" s="19">
        <v>0</v>
      </c>
      <c r="U47" s="20">
        <v>0</v>
      </c>
      <c r="V47" s="38" t="s">
        <v>33</v>
      </c>
      <c r="W47" s="19">
        <v>0</v>
      </c>
      <c r="X47" s="19">
        <v>0</v>
      </c>
      <c r="Y47" s="22">
        <v>0</v>
      </c>
      <c r="Z47" s="18" t="s">
        <v>33</v>
      </c>
      <c r="AA47" s="19">
        <v>0</v>
      </c>
      <c r="AB47" s="19">
        <v>0</v>
      </c>
      <c r="AC47" s="20">
        <v>0</v>
      </c>
      <c r="AD47" s="21">
        <v>762.17</v>
      </c>
      <c r="AE47" s="19">
        <v>4400</v>
      </c>
      <c r="AF47" s="19">
        <v>4400</v>
      </c>
      <c r="AG47" s="22">
        <v>0</v>
      </c>
      <c r="AH47" s="18">
        <v>703.34</v>
      </c>
      <c r="AI47" s="19">
        <v>3700</v>
      </c>
      <c r="AJ47" s="19">
        <v>3700</v>
      </c>
      <c r="AK47" s="20">
        <v>0</v>
      </c>
      <c r="AL47" s="21">
        <v>354.98</v>
      </c>
      <c r="AM47" s="19">
        <v>1600</v>
      </c>
      <c r="AN47" s="19">
        <v>2800</v>
      </c>
      <c r="AO47" s="22">
        <v>1200</v>
      </c>
      <c r="AP47" s="18">
        <v>358.51</v>
      </c>
      <c r="AQ47" s="23">
        <v>1600</v>
      </c>
      <c r="AR47" s="23">
        <v>2400</v>
      </c>
      <c r="AS47" s="24">
        <v>800</v>
      </c>
      <c r="AT47" s="21">
        <v>386.92</v>
      </c>
      <c r="AU47" s="23">
        <v>1900</v>
      </c>
      <c r="AV47" s="23">
        <v>2600</v>
      </c>
      <c r="AW47" s="25">
        <v>700</v>
      </c>
      <c r="AX47" s="18">
        <v>333.95</v>
      </c>
      <c r="AY47" s="23">
        <v>1800</v>
      </c>
      <c r="AZ47" s="23">
        <v>2700</v>
      </c>
      <c r="BA47" s="24">
        <v>900</v>
      </c>
    </row>
    <row r="48" spans="1:53" ht="15.75" x14ac:dyDescent="0.25">
      <c r="A48" s="2" t="s">
        <v>78</v>
      </c>
      <c r="B48" s="2" t="s">
        <v>3</v>
      </c>
      <c r="C48" s="2" t="s">
        <v>9</v>
      </c>
      <c r="D48" s="2" t="s">
        <v>4</v>
      </c>
      <c r="E48" s="4">
        <v>30</v>
      </c>
      <c r="F48" s="36" t="s">
        <v>33</v>
      </c>
      <c r="G48" s="19">
        <v>0</v>
      </c>
      <c r="H48" s="19">
        <v>0</v>
      </c>
      <c r="I48" s="20">
        <v>0</v>
      </c>
      <c r="J48" s="40" t="s">
        <v>33</v>
      </c>
      <c r="K48" s="19">
        <v>0</v>
      </c>
      <c r="L48" s="19">
        <v>0</v>
      </c>
      <c r="M48" s="20">
        <v>0</v>
      </c>
      <c r="N48" s="36" t="s">
        <v>33</v>
      </c>
      <c r="O48" s="23">
        <v>0</v>
      </c>
      <c r="P48" s="23">
        <v>0</v>
      </c>
      <c r="Q48" s="25">
        <v>0</v>
      </c>
      <c r="R48" s="36" t="s">
        <v>33</v>
      </c>
      <c r="S48" s="19">
        <v>0</v>
      </c>
      <c r="T48" s="19">
        <v>0</v>
      </c>
      <c r="U48" s="20">
        <v>0</v>
      </c>
      <c r="V48" s="48">
        <v>339.22</v>
      </c>
      <c r="W48" s="19">
        <v>2000</v>
      </c>
      <c r="X48" s="19">
        <v>3920</v>
      </c>
      <c r="Y48" s="22">
        <v>1920</v>
      </c>
      <c r="Z48" s="26">
        <v>130.84</v>
      </c>
      <c r="AA48" s="19">
        <v>320</v>
      </c>
      <c r="AB48" s="19">
        <v>3040</v>
      </c>
      <c r="AC48" s="20">
        <v>2720</v>
      </c>
      <c r="AD48" s="26">
        <v>333.34</v>
      </c>
      <c r="AE48" s="19">
        <v>1920</v>
      </c>
      <c r="AF48" s="19">
        <v>3600</v>
      </c>
      <c r="AG48" s="22">
        <v>1680</v>
      </c>
      <c r="AH48" s="26">
        <v>167.64</v>
      </c>
      <c r="AI48" s="19">
        <v>560</v>
      </c>
      <c r="AJ48" s="19">
        <v>2720</v>
      </c>
      <c r="AK48" s="20">
        <v>2160</v>
      </c>
      <c r="AL48" s="26">
        <v>1058.31</v>
      </c>
      <c r="AM48" s="19">
        <v>5920</v>
      </c>
      <c r="AN48" s="19">
        <v>6800</v>
      </c>
      <c r="AO48" s="22">
        <v>880</v>
      </c>
      <c r="AP48" s="26">
        <v>1150.1099999999999</v>
      </c>
      <c r="AQ48" s="23">
        <v>7600</v>
      </c>
      <c r="AR48" s="23">
        <v>8400</v>
      </c>
      <c r="AS48" s="24">
        <v>800</v>
      </c>
      <c r="AT48" s="26">
        <v>996.7</v>
      </c>
      <c r="AU48" s="23">
        <v>6640</v>
      </c>
      <c r="AV48" s="23">
        <v>7200</v>
      </c>
      <c r="AW48" s="25">
        <v>560</v>
      </c>
      <c r="AX48" s="26">
        <v>918.76</v>
      </c>
      <c r="AY48" s="23">
        <v>6160</v>
      </c>
      <c r="AZ48" s="23">
        <v>7440</v>
      </c>
      <c r="BA48" s="24">
        <v>1280</v>
      </c>
    </row>
    <row r="49" spans="1:54" ht="15.75" x14ac:dyDescent="0.25">
      <c r="A49" s="51" t="s">
        <v>79</v>
      </c>
      <c r="B49" s="2" t="s">
        <v>11</v>
      </c>
      <c r="C49" s="2" t="s">
        <v>9</v>
      </c>
      <c r="D49" s="2" t="s">
        <v>4</v>
      </c>
      <c r="E49" s="4">
        <v>20</v>
      </c>
      <c r="F49" s="64" t="s">
        <v>33</v>
      </c>
      <c r="G49" s="65">
        <v>0</v>
      </c>
      <c r="H49" s="65">
        <v>0</v>
      </c>
      <c r="I49" s="66">
        <v>0</v>
      </c>
      <c r="J49" s="67" t="s">
        <v>33</v>
      </c>
      <c r="K49" s="65">
        <v>0</v>
      </c>
      <c r="L49" s="65">
        <v>0</v>
      </c>
      <c r="M49" s="66">
        <v>0</v>
      </c>
      <c r="N49" s="64" t="s">
        <v>33</v>
      </c>
      <c r="O49" s="68">
        <v>0</v>
      </c>
      <c r="P49" s="68">
        <v>0</v>
      </c>
      <c r="Q49" s="69">
        <v>0</v>
      </c>
      <c r="R49" s="64" t="s">
        <v>33</v>
      </c>
      <c r="S49" s="65">
        <v>0</v>
      </c>
      <c r="T49" s="65">
        <v>0</v>
      </c>
      <c r="U49" s="66">
        <v>0</v>
      </c>
      <c r="V49" s="64" t="s">
        <v>33</v>
      </c>
      <c r="W49" s="65">
        <v>0</v>
      </c>
      <c r="X49" s="65">
        <v>0</v>
      </c>
      <c r="Y49" s="70">
        <v>0</v>
      </c>
      <c r="Z49" s="71">
        <v>25.48</v>
      </c>
      <c r="AA49" s="65">
        <v>0</v>
      </c>
      <c r="AB49" s="65">
        <f>146+296</f>
        <v>442</v>
      </c>
      <c r="AC49" s="66">
        <v>1026</v>
      </c>
      <c r="AD49" s="71">
        <v>29.52</v>
      </c>
      <c r="AE49" s="65">
        <v>0</v>
      </c>
      <c r="AF49" s="65">
        <v>511</v>
      </c>
      <c r="AG49" s="70">
        <v>1341</v>
      </c>
      <c r="AH49" s="71">
        <v>30.29</v>
      </c>
      <c r="AI49" s="65">
        <v>0</v>
      </c>
      <c r="AJ49" s="65">
        <v>1885</v>
      </c>
      <c r="AK49" s="66">
        <v>534</v>
      </c>
      <c r="AL49" s="71">
        <v>230.12</v>
      </c>
      <c r="AM49" s="65">
        <v>1637</v>
      </c>
      <c r="AN49" s="65">
        <v>2194</v>
      </c>
      <c r="AO49" s="70">
        <v>494</v>
      </c>
      <c r="AP49" s="71">
        <v>336.67</v>
      </c>
      <c r="AQ49" s="68">
        <v>1721</v>
      </c>
      <c r="AR49" s="68">
        <v>2042</v>
      </c>
      <c r="AS49" s="72">
        <v>321</v>
      </c>
      <c r="AT49" s="71">
        <v>176.59</v>
      </c>
      <c r="AU49" s="68">
        <v>1291</v>
      </c>
      <c r="AV49" s="68">
        <v>1957</v>
      </c>
      <c r="AW49" s="69">
        <v>666</v>
      </c>
      <c r="AX49" s="71">
        <v>30.07</v>
      </c>
      <c r="AY49" s="68">
        <v>0</v>
      </c>
      <c r="AZ49" s="68">
        <v>584</v>
      </c>
      <c r="BA49" s="72">
        <v>1668</v>
      </c>
      <c r="BB49" s="5" t="s">
        <v>84</v>
      </c>
    </row>
    <row r="50" spans="1:54" s="62" customFormat="1" ht="15.75" x14ac:dyDescent="0.25">
      <c r="A50" s="61"/>
      <c r="B50" s="78"/>
      <c r="C50" s="78" t="s">
        <v>94</v>
      </c>
      <c r="D50" s="73"/>
      <c r="E50" s="74"/>
      <c r="F50" s="75"/>
      <c r="G50" s="74"/>
      <c r="H50" s="74"/>
      <c r="I50" s="74">
        <f>SUM(I4:I49)</f>
        <v>13861</v>
      </c>
      <c r="J50" s="74"/>
      <c r="K50" s="74"/>
      <c r="L50" s="74"/>
      <c r="M50" s="74">
        <f>SUM(M4:M49)</f>
        <v>12881</v>
      </c>
      <c r="N50" s="74"/>
      <c r="O50" s="74"/>
      <c r="P50" s="74"/>
      <c r="Q50" s="74">
        <f t="shared" ref="Q50" si="0">SUM(Q4:Q49)</f>
        <v>13290</v>
      </c>
      <c r="R50" s="74"/>
      <c r="S50" s="74"/>
      <c r="T50" s="74"/>
      <c r="U50" s="74">
        <f t="shared" ref="U50" si="1">SUM(U4:U49)</f>
        <v>14274</v>
      </c>
      <c r="V50" s="74"/>
      <c r="W50" s="74"/>
      <c r="X50" s="74"/>
      <c r="Y50" s="74">
        <f t="shared" ref="Y50" si="2">SUM(Y4:Y49)</f>
        <v>16041</v>
      </c>
      <c r="Z50" s="74"/>
      <c r="AA50" s="74"/>
      <c r="AB50" s="74"/>
      <c r="AC50" s="74">
        <f t="shared" ref="AC50" si="3">SUM(AC4:AC49)</f>
        <v>20106</v>
      </c>
      <c r="AD50" s="74"/>
      <c r="AE50" s="74"/>
      <c r="AF50" s="74"/>
      <c r="AG50" s="74">
        <f t="shared" ref="AG50" si="4">SUM(AG4:AG49)</f>
        <v>21193</v>
      </c>
      <c r="AH50" s="74"/>
      <c r="AI50" s="74"/>
      <c r="AJ50" s="74"/>
      <c r="AK50" s="74">
        <f t="shared" ref="AK50" si="5">SUM(AK4:AK49)</f>
        <v>20277</v>
      </c>
      <c r="AL50" s="74"/>
      <c r="AM50" s="74"/>
      <c r="AN50" s="74"/>
      <c r="AO50" s="74">
        <f t="shared" ref="AO50" si="6">SUM(AO4:AO49)</f>
        <v>12868</v>
      </c>
      <c r="AP50" s="74"/>
      <c r="AQ50" s="74"/>
      <c r="AR50" s="74"/>
      <c r="AS50" s="74">
        <f t="shared" ref="AS50" si="7">SUM(AS4:AS49)</f>
        <v>12201</v>
      </c>
      <c r="AT50" s="74"/>
      <c r="AU50" s="74"/>
      <c r="AV50" s="74"/>
      <c r="AW50" s="74">
        <f t="shared" ref="AW50" si="8">SUM(AW4:AW49)</f>
        <v>9594</v>
      </c>
      <c r="AX50" s="74"/>
      <c r="AY50" s="74"/>
      <c r="AZ50" s="74"/>
      <c r="BA50" s="74">
        <f t="shared" ref="BA50" si="9">SUM(BA4:BA49)</f>
        <v>20753</v>
      </c>
      <c r="BB50" s="62">
        <f>SUM(I50:BA50)</f>
        <v>187339</v>
      </c>
    </row>
    <row r="51" spans="1:54" s="63" customFormat="1" ht="15.75" x14ac:dyDescent="0.25">
      <c r="B51" s="79"/>
      <c r="C51" s="80" t="s">
        <v>95</v>
      </c>
      <c r="D51" s="76"/>
      <c r="E51" s="76"/>
      <c r="F51" s="77"/>
      <c r="G51" s="76"/>
      <c r="H51" s="76"/>
      <c r="I51" s="76">
        <f>SUM(I4:I39)</f>
        <v>8301</v>
      </c>
      <c r="J51" s="77"/>
      <c r="K51" s="76"/>
      <c r="L51" s="76"/>
      <c r="M51" s="76">
        <f t="shared" ref="M51" si="10">SUM(M4:M39)</f>
        <v>7921</v>
      </c>
      <c r="N51" s="77"/>
      <c r="O51" s="76"/>
      <c r="P51" s="76"/>
      <c r="Q51" s="76">
        <f t="shared" ref="Q51" si="11">SUM(Q4:Q39)</f>
        <v>7770</v>
      </c>
      <c r="R51" s="77"/>
      <c r="S51" s="76"/>
      <c r="T51" s="76"/>
      <c r="U51" s="76">
        <f t="shared" ref="U51" si="12">SUM(U4:U39)</f>
        <v>8194</v>
      </c>
      <c r="V51" s="77"/>
      <c r="W51" s="76"/>
      <c r="X51" s="76"/>
      <c r="Y51" s="76">
        <f t="shared" ref="Y51" si="13">SUM(Y4:Y39)</f>
        <v>8481</v>
      </c>
      <c r="Z51" s="77"/>
      <c r="AA51" s="76"/>
      <c r="AB51" s="76"/>
      <c r="AC51" s="76">
        <f t="shared" ref="AC51" si="14">SUM(AC4:AC39)</f>
        <v>10600</v>
      </c>
      <c r="AD51" s="77"/>
      <c r="AE51" s="76"/>
      <c r="AF51" s="76"/>
      <c r="AG51" s="76">
        <f t="shared" ref="AG51" si="15">SUM(AG4:AG39)</f>
        <v>13212</v>
      </c>
      <c r="AH51" s="77"/>
      <c r="AI51" s="76"/>
      <c r="AJ51" s="76"/>
      <c r="AK51" s="76">
        <f t="shared" ref="AK51" si="16">SUM(AK4:AK39)</f>
        <v>13423</v>
      </c>
      <c r="AL51" s="77"/>
      <c r="AM51" s="76"/>
      <c r="AN51" s="76"/>
      <c r="AO51" s="76">
        <f t="shared" ref="AO51" si="17">SUM(AO4:AO39)</f>
        <v>8454</v>
      </c>
      <c r="AP51" s="77"/>
      <c r="AQ51" s="76"/>
      <c r="AR51" s="76"/>
      <c r="AS51" s="76">
        <f t="shared" ref="AS51" si="18">SUM(AS4:AS39)</f>
        <v>8280</v>
      </c>
      <c r="AT51" s="77"/>
      <c r="AU51" s="76"/>
      <c r="AV51" s="76"/>
      <c r="AW51" s="76">
        <f t="shared" ref="AW51" si="19">SUM(AW4:AW39)</f>
        <v>6268</v>
      </c>
      <c r="AX51" s="77"/>
      <c r="AY51" s="76"/>
      <c r="AZ51" s="76"/>
      <c r="BA51" s="76">
        <f t="shared" ref="BA51" si="20">SUM(BA4:BA39)</f>
        <v>12265</v>
      </c>
      <c r="BB51" s="63">
        <f>SUM(I51:BA51)</f>
        <v>113169</v>
      </c>
    </row>
    <row r="52" spans="1:54" ht="15.75" x14ac:dyDescent="0.25">
      <c r="A52" s="6"/>
      <c r="B52" s="3"/>
      <c r="C52" s="3"/>
      <c r="D52" s="2"/>
      <c r="E52" s="9"/>
      <c r="F52" s="43"/>
      <c r="J52" s="43"/>
      <c r="N52" s="43"/>
      <c r="R52" s="43"/>
      <c r="V52" s="43"/>
      <c r="Z52" s="43"/>
      <c r="AD52" s="43"/>
      <c r="AH52" s="43"/>
      <c r="AL52" s="43"/>
      <c r="AP52" s="43"/>
      <c r="AT52" s="43"/>
      <c r="AX52" s="43"/>
    </row>
    <row r="53" spans="1:54" ht="15.75" x14ac:dyDescent="0.25">
      <c r="A53" s="6" t="s">
        <v>12</v>
      </c>
      <c r="B53" s="3"/>
      <c r="C53" s="3"/>
      <c r="D53" s="2"/>
      <c r="E53" s="9">
        <f>AVERAGE(E4:E39)</f>
        <v>8.8388888888888868</v>
      </c>
      <c r="F53" s="43"/>
      <c r="J53" s="43"/>
      <c r="N53" s="43"/>
      <c r="R53" s="43"/>
      <c r="V53" s="43"/>
      <c r="Z53" s="43"/>
      <c r="AD53" s="43"/>
      <c r="AH53" s="43"/>
      <c r="AL53" s="43"/>
      <c r="AP53" s="43"/>
      <c r="AT53" s="43"/>
      <c r="AX53" s="43"/>
    </row>
    <row r="54" spans="1:54" x14ac:dyDescent="0.25">
      <c r="A54" s="6" t="s">
        <v>13</v>
      </c>
      <c r="B54" s="3"/>
      <c r="C54" s="3"/>
      <c r="D54" s="2"/>
      <c r="E54" s="7">
        <f>AVERAGE(E40:E49)</f>
        <v>26.139999999999997</v>
      </c>
    </row>
    <row r="55" spans="1:54" x14ac:dyDescent="0.25">
      <c r="A55" s="6" t="s">
        <v>14</v>
      </c>
      <c r="B55" s="3"/>
      <c r="C55" s="3"/>
      <c r="D55" s="3"/>
      <c r="E55" s="1">
        <f>COUNT(E4:E39)</f>
        <v>36</v>
      </c>
    </row>
    <row r="56" spans="1:54" x14ac:dyDescent="0.25">
      <c r="A56" s="6" t="s">
        <v>15</v>
      </c>
      <c r="B56" s="3"/>
      <c r="C56" s="3"/>
      <c r="D56" s="3"/>
      <c r="E56" s="1">
        <f>COUNT(E40:E49)</f>
        <v>10</v>
      </c>
    </row>
    <row r="57" spans="1:54" x14ac:dyDescent="0.25">
      <c r="A57" s="6" t="s">
        <v>16</v>
      </c>
      <c r="B57" s="3"/>
      <c r="C57" s="3"/>
      <c r="D57" s="3"/>
      <c r="E57" s="1">
        <f>E56+E55</f>
        <v>46</v>
      </c>
    </row>
    <row r="58" spans="1:54" x14ac:dyDescent="0.25">
      <c r="A58" s="1"/>
      <c r="B58" s="3"/>
      <c r="C58" s="3"/>
      <c r="D58" s="3"/>
      <c r="E58" s="1"/>
    </row>
    <row r="59" spans="1:54" x14ac:dyDescent="0.25">
      <c r="A59" s="6" t="s">
        <v>96</v>
      </c>
      <c r="B59" s="3"/>
      <c r="C59" s="3"/>
      <c r="D59" s="3"/>
      <c r="E59" s="52">
        <f>SUM(E4:E49)</f>
        <v>579.59999999999991</v>
      </c>
    </row>
    <row r="60" spans="1:54" x14ac:dyDescent="0.25">
      <c r="A60" s="3"/>
      <c r="B60" s="3"/>
      <c r="C60" s="3"/>
      <c r="D60" s="3"/>
      <c r="E60" s="53"/>
    </row>
    <row r="61" spans="1:54" x14ac:dyDescent="0.25">
      <c r="A61" s="55" t="s">
        <v>85</v>
      </c>
      <c r="B61" s="3"/>
      <c r="C61" s="3"/>
      <c r="D61" s="3"/>
      <c r="E61" s="53">
        <f>SUM(I50:BA50)</f>
        <v>187339</v>
      </c>
    </row>
    <row r="62" spans="1:54" x14ac:dyDescent="0.25">
      <c r="A62" s="55"/>
      <c r="B62" s="3"/>
      <c r="C62" s="3"/>
      <c r="D62" s="3"/>
      <c r="E62" s="53"/>
    </row>
    <row r="63" spans="1:54" x14ac:dyDescent="0.25">
      <c r="A63" s="84" t="s">
        <v>98</v>
      </c>
      <c r="B63" s="3"/>
      <c r="C63" s="3"/>
      <c r="D63" s="3"/>
      <c r="E63" s="53"/>
    </row>
    <row r="64" spans="1:54" s="12" customFormat="1" x14ac:dyDescent="0.25">
      <c r="A64" s="84" t="s">
        <v>97</v>
      </c>
      <c r="B64" s="85"/>
      <c r="C64" s="85"/>
      <c r="D64" s="85"/>
      <c r="E64" s="86">
        <f>SUM(I51:BA51)</f>
        <v>113169</v>
      </c>
    </row>
    <row r="65" spans="1:10" x14ac:dyDescent="0.25">
      <c r="A65" s="55" t="s">
        <v>110</v>
      </c>
      <c r="B65" s="3"/>
      <c r="C65" s="3"/>
      <c r="D65" s="3"/>
      <c r="E65" s="1"/>
      <c r="F65" s="5" t="s">
        <v>111</v>
      </c>
      <c r="I65" s="5" t="s">
        <v>112</v>
      </c>
    </row>
    <row r="66" spans="1:10" x14ac:dyDescent="0.25">
      <c r="A66" s="55" t="s">
        <v>86</v>
      </c>
      <c r="B66" s="3"/>
      <c r="C66" s="3"/>
      <c r="D66" s="3"/>
      <c r="F66" s="110">
        <v>3.6589999999999998E-2</v>
      </c>
      <c r="G66" s="5" t="s">
        <v>87</v>
      </c>
      <c r="I66" s="5">
        <v>3.6589999999999998E-2</v>
      </c>
    </row>
    <row r="67" spans="1:10" x14ac:dyDescent="0.25">
      <c r="A67" s="55" t="s">
        <v>115</v>
      </c>
      <c r="B67" s="3"/>
      <c r="C67" s="3"/>
      <c r="D67" s="3"/>
      <c r="F67" s="58">
        <v>9.1999999999999998E-2</v>
      </c>
      <c r="G67" s="5" t="s">
        <v>87</v>
      </c>
      <c r="I67" s="5">
        <v>0.12265</v>
      </c>
    </row>
    <row r="68" spans="1:10" s="12" customFormat="1" x14ac:dyDescent="0.25">
      <c r="A68" s="81" t="s">
        <v>88</v>
      </c>
      <c r="B68" s="82"/>
      <c r="C68" s="82"/>
      <c r="D68" s="82"/>
      <c r="F68" s="83">
        <f>F67-F66</f>
        <v>5.5410000000000001E-2</v>
      </c>
      <c r="G68" s="12" t="s">
        <v>87</v>
      </c>
      <c r="I68" s="87">
        <f>I67-I66</f>
        <v>8.6059999999999998E-2</v>
      </c>
      <c r="J68" s="12" t="s">
        <v>87</v>
      </c>
    </row>
    <row r="69" spans="1:10" x14ac:dyDescent="0.25">
      <c r="A69" s="56" t="s">
        <v>89</v>
      </c>
      <c r="F69" s="59">
        <f>E64*F68</f>
        <v>6270.6942900000004</v>
      </c>
      <c r="I69" s="59">
        <f>E64*I68</f>
        <v>9739.3241400000006</v>
      </c>
    </row>
    <row r="70" spans="1:10" x14ac:dyDescent="0.25">
      <c r="A70" s="56" t="s">
        <v>113</v>
      </c>
      <c r="F70" s="60">
        <f>F69/D72</f>
        <v>4.6463698530664871E-2</v>
      </c>
      <c r="G70" s="1" t="s">
        <v>90</v>
      </c>
      <c r="I70" s="60">
        <f>I69/D72</f>
        <v>7.2165058573344501E-2</v>
      </c>
    </row>
    <row r="71" spans="1:10" x14ac:dyDescent="0.25">
      <c r="A71" s="56"/>
    </row>
    <row r="72" spans="1:10" x14ac:dyDescent="0.25">
      <c r="A72" s="56" t="s">
        <v>114</v>
      </c>
      <c r="D72" s="111">
        <f>E78</f>
        <v>134959</v>
      </c>
      <c r="F72" s="57"/>
      <c r="G72" s="1"/>
    </row>
    <row r="73" spans="1:10" x14ac:dyDescent="0.25">
      <c r="A73" s="56" t="s">
        <v>99</v>
      </c>
    </row>
    <row r="74" spans="1:10" x14ac:dyDescent="0.25">
      <c r="A74" s="56" t="s">
        <v>116</v>
      </c>
    </row>
    <row r="75" spans="1:10" x14ac:dyDescent="0.25">
      <c r="A75" s="56"/>
    </row>
    <row r="76" spans="1:10" ht="39" customHeight="1" x14ac:dyDescent="0.25">
      <c r="A76" s="100" t="s">
        <v>106</v>
      </c>
      <c r="B76" s="100"/>
      <c r="C76" s="100"/>
      <c r="D76" s="100"/>
      <c r="E76" s="100"/>
      <c r="F76" s="100"/>
      <c r="G76" s="100"/>
      <c r="I76" s="96"/>
    </row>
    <row r="77" spans="1:10" s="93" customFormat="1" ht="75" x14ac:dyDescent="0.25">
      <c r="A77" s="101" t="s">
        <v>91</v>
      </c>
      <c r="B77" s="101"/>
      <c r="C77" s="99" t="s">
        <v>102</v>
      </c>
      <c r="D77" s="99" t="s">
        <v>107</v>
      </c>
      <c r="E77" s="99" t="s">
        <v>100</v>
      </c>
      <c r="F77" s="99" t="s">
        <v>92</v>
      </c>
      <c r="G77" s="99" t="s">
        <v>93</v>
      </c>
    </row>
    <row r="78" spans="1:10" x14ac:dyDescent="0.25">
      <c r="A78" s="103" t="s">
        <v>101</v>
      </c>
      <c r="B78" s="104"/>
      <c r="C78" s="89">
        <f>E64</f>
        <v>113169</v>
      </c>
      <c r="D78" s="88">
        <f>C78*C83</f>
        <v>9739.3241400000006</v>
      </c>
      <c r="E78" s="90">
        <v>134959</v>
      </c>
      <c r="F78" s="91">
        <f>D78/E78</f>
        <v>7.2165058573344501E-2</v>
      </c>
      <c r="G78" s="92">
        <f>F78/12</f>
        <v>6.0137548811120415E-3</v>
      </c>
    </row>
    <row r="79" spans="1:10" ht="34.5" customHeight="1" x14ac:dyDescent="0.25">
      <c r="A79" s="102" t="s">
        <v>108</v>
      </c>
      <c r="B79" s="102"/>
      <c r="C79" s="102"/>
      <c r="D79" s="102"/>
      <c r="E79" s="102"/>
      <c r="F79" s="102"/>
      <c r="G79" s="102"/>
    </row>
    <row r="80" spans="1:10" x14ac:dyDescent="0.25">
      <c r="A80" s="56"/>
    </row>
    <row r="81" spans="1:3" x14ac:dyDescent="0.25">
      <c r="A81" s="94" t="s">
        <v>105</v>
      </c>
      <c r="B81" s="94"/>
      <c r="C81" s="97">
        <v>0.12265</v>
      </c>
    </row>
    <row r="82" spans="1:3" x14ac:dyDescent="0.25">
      <c r="A82" s="94" t="s">
        <v>103</v>
      </c>
      <c r="B82" s="94"/>
      <c r="C82" s="97">
        <v>3.6589999999999998E-2</v>
      </c>
    </row>
    <row r="83" spans="1:3" x14ac:dyDescent="0.25">
      <c r="A83" s="95" t="s">
        <v>104</v>
      </c>
      <c r="B83" s="95"/>
      <c r="C83" s="98">
        <f>C81-C82</f>
        <v>8.6059999999999998E-2</v>
      </c>
    </row>
  </sheetData>
  <sortState xmlns:xlrd2="http://schemas.microsoft.com/office/spreadsheetml/2017/richdata2" ref="A4:BG49">
    <sortCondition descending="1" ref="D4:D49"/>
    <sortCondition ref="A4:A49"/>
  </sortState>
  <mergeCells count="16">
    <mergeCell ref="AX2:BA2"/>
    <mergeCell ref="Z2:AC2"/>
    <mergeCell ref="AD2:AG2"/>
    <mergeCell ref="AH2:AK2"/>
    <mergeCell ref="AL2:AO2"/>
    <mergeCell ref="AP2:AS2"/>
    <mergeCell ref="AT2:AW2"/>
    <mergeCell ref="A76:G76"/>
    <mergeCell ref="A77:B77"/>
    <mergeCell ref="A79:G79"/>
    <mergeCell ref="A78:B78"/>
    <mergeCell ref="V2:Y2"/>
    <mergeCell ref="F2:I2"/>
    <mergeCell ref="J2:M2"/>
    <mergeCell ref="N2:Q2"/>
    <mergeCell ref="R2:U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23640C71-F6FE-4C59-B173-4C29DC64A39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s321380</dc:creator>
  <cp:keywords/>
  <cp:lastModifiedBy>NAME</cp:lastModifiedBy>
  <dcterms:created xsi:type="dcterms:W3CDTF">2020-05-20T13:36:57Z</dcterms:created>
  <dcterms:modified xsi:type="dcterms:W3CDTF">2020-11-02T17:03:02Z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a7db6fb8-f6a2-4aad-a9cb-61b47de98264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DaxIqfcvaPYHRuaNVU/G00HFveTqu4wF</vt:lpwstr>
  </property>
</Properties>
</file>