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1"/>
  </bookViews>
  <sheets>
    <sheet name="National Fixed Charge" sheetId="1" r:id="rId1"/>
    <sheet name="Nat. GRC Results Table" sheetId="2" r:id="rId2"/>
    <sheet name="ENO Afflliate Fixed" sheetId="3" r:id="rId3"/>
    <sheet name="Comparables Fixed Charge" sheetId="4" r:id="rId4"/>
    <sheet name="Comparables GRC Results" sheetId="5" r:id="rId5"/>
    <sheet name="Tables 1 &amp; 2" sheetId="6" r:id="rId6"/>
    <sheet name="Top 5 EE States" sheetId="7" r:id="rId7"/>
  </sheets>
  <definedNames>
    <definedName name="_xlnm._FilterDatabase" localSheetId="1" hidden="1">'Nat. GRC Results Table'!$B$1:$B$168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<sst xmlns="http://schemas.openxmlformats.org/spreadsheetml/2006/main" count="1558" uniqueCount="377">
  <si>
    <t>State</t>
  </si>
  <si>
    <t>Utility</t>
  </si>
  <si>
    <t>Application Filed</t>
  </si>
  <si>
    <t>Case Decided</t>
  </si>
  <si>
    <t>Indiana</t>
  </si>
  <si>
    <t>Indiana Michigan Power</t>
  </si>
  <si>
    <t>New York</t>
  </si>
  <si>
    <t xml:space="preserve">Central Hudson Gas &amp; Electric </t>
  </si>
  <si>
    <t>Maryland</t>
  </si>
  <si>
    <t>Delmarva Power</t>
  </si>
  <si>
    <t>Colorado</t>
  </si>
  <si>
    <t>Black Hills Energy</t>
  </si>
  <si>
    <t>California</t>
  </si>
  <si>
    <t>SCE</t>
  </si>
  <si>
    <t>Oklahoma</t>
  </si>
  <si>
    <t>PSO</t>
  </si>
  <si>
    <t>http://imaging.occeweb.com/imaging/OAP.aspx</t>
  </si>
  <si>
    <t>Bear Valley Electric Service</t>
  </si>
  <si>
    <t>Kentucky</t>
  </si>
  <si>
    <t>Kentucky Power</t>
  </si>
  <si>
    <t>Idaho</t>
  </si>
  <si>
    <t>Avista Utilities</t>
  </si>
  <si>
    <t>Nevada</t>
  </si>
  <si>
    <t>http://pucweb1.state.nv.us/puc2/Dktinfo.aspx?Util=All</t>
  </si>
  <si>
    <t>Michigan</t>
  </si>
  <si>
    <t>Alpena Power Company</t>
  </si>
  <si>
    <t>North Carolina</t>
  </si>
  <si>
    <t>Duke Energy Progress</t>
  </si>
  <si>
    <t>Washington</t>
  </si>
  <si>
    <t>Wisconsin</t>
  </si>
  <si>
    <t>Northwestern Wisconsin Electric Company</t>
  </si>
  <si>
    <t>http://apps.psc.wi.gov/vs2010/dockets/content/detail.aspx?dockt_id=4280-ER-106</t>
  </si>
  <si>
    <t>Xcel Energy</t>
  </si>
  <si>
    <t>Vermont</t>
  </si>
  <si>
    <t>Green Mountain Power</t>
  </si>
  <si>
    <t>DTE</t>
  </si>
  <si>
    <t>Iowa</t>
  </si>
  <si>
    <t>Alliant Energy</t>
  </si>
  <si>
    <t>Consumers Energy</t>
  </si>
  <si>
    <t>New Jersey</t>
  </si>
  <si>
    <t>Atlantic City Electric</t>
  </si>
  <si>
    <t>Pepco</t>
  </si>
  <si>
    <t>Texas</t>
  </si>
  <si>
    <t>Oncor</t>
  </si>
  <si>
    <t>Ohio</t>
  </si>
  <si>
    <t>Duke Energy Ohio</t>
  </si>
  <si>
    <t>Oregon</t>
  </si>
  <si>
    <t>Portland General Electric</t>
  </si>
  <si>
    <t>El Paso Electric</t>
  </si>
  <si>
    <t>Massachusetts</t>
  </si>
  <si>
    <t>Eversource</t>
  </si>
  <si>
    <t>http://web1.env.state.ma.us/DPU/FileRoom/dockets/bynumber</t>
  </si>
  <si>
    <t>Puget Sound Energy</t>
  </si>
  <si>
    <t>IP&amp;L</t>
  </si>
  <si>
    <t>Empire District Electric</t>
  </si>
  <si>
    <t>Hawaii</t>
  </si>
  <si>
    <t>Hawaiian Electric (HECO)</t>
  </si>
  <si>
    <t>SWEPCO</t>
  </si>
  <si>
    <t>New Mexico</t>
  </si>
  <si>
    <t>PNM</t>
  </si>
  <si>
    <t>http://164.64.85.108</t>
  </si>
  <si>
    <t>LG&amp;E</t>
  </si>
  <si>
    <t>Kentucky Utilities</t>
  </si>
  <si>
    <t>http://psc.ky.gov/PSC_WebNet/ViewCaseFilings.aspx?case=2016-00370</t>
  </si>
  <si>
    <t>http://164.64.85.108/index.asp</t>
  </si>
  <si>
    <t>Minnesota</t>
  </si>
  <si>
    <t>Minnesota Power</t>
  </si>
  <si>
    <t>North Dakota</t>
  </si>
  <si>
    <t>Montana-Dakota Utilities</t>
  </si>
  <si>
    <t>http://psc.nd.gov/database/docket_view_list.php?s_dept=PU&amp;s_year_case=16&amp;s_seq_num=666&amp;s_company_name=Montana-Dakota+Utilities+Co.%2C+a+Division+of+MDU+Resources+Group%2C+Inc.</t>
  </si>
  <si>
    <t>Florida</t>
  </si>
  <si>
    <t>Gulf Power</t>
  </si>
  <si>
    <t>http://www.psc.state.fl.us/ClerkOffice/DocketDetail?docket=160186</t>
  </si>
  <si>
    <t>Hawaii Electric Light (HELCO)</t>
  </si>
  <si>
    <t>Kansas</t>
  </si>
  <si>
    <t>Alaska</t>
  </si>
  <si>
    <t>Alaska Electric Light &amp; Power</t>
  </si>
  <si>
    <t>Pennsylvania</t>
  </si>
  <si>
    <t>Wellsboro Electric Company</t>
  </si>
  <si>
    <t>http://www.puc.pa.gov/about_puc/consolidated_case_view.aspx?Docket=R-2016-2531551</t>
  </si>
  <si>
    <t>Citizens' Electric Company</t>
  </si>
  <si>
    <t>http://www.puc.pa.gov/about_puc/consolidated_case_view.aspx?Docket=R-2016-2531550</t>
  </si>
  <si>
    <t>Arkansas</t>
  </si>
  <si>
    <t>Oklahoma Gas &amp; Electric</t>
  </si>
  <si>
    <t>http://www.apscservices.info/efilings/docket_search_results.asp?CaseNumber=16-052-u&amp;Aff=yes</t>
  </si>
  <si>
    <t>SWL&amp;P</t>
  </si>
  <si>
    <t>http://apps.psc.wi.gov/vs2010/dockets/content/detail.aspx?dockt_id=5820-UR-114</t>
  </si>
  <si>
    <t>Alaska Power Company</t>
  </si>
  <si>
    <t>http://www.psc.state.md.us/search-results/?keyword=9424&amp;x.x=0&amp;x.y=0&amp;search=all&amp;search=case</t>
  </si>
  <si>
    <t>South Carolina</t>
  </si>
  <si>
    <t>https://dms.psc.sc.gov/Web/Dockets/Detail/115964</t>
  </si>
  <si>
    <t>Missouri</t>
  </si>
  <si>
    <t>Ameren Missouri</t>
  </si>
  <si>
    <t>https://www.efis.psc.mo.gov/mpsc/Filing_Submission/DocketSheet/docket_sheet.asp?caseno=ER-2016-0179&amp;pagename=case_filing_submission_FList.asp</t>
  </si>
  <si>
    <t>KCP&amp;L</t>
  </si>
  <si>
    <t>https://www.efis.psc.mo.gov/mpsc/Filing_Submission/DocketSheet/docket_sheet.asp?caseno=ER-2016-0285&amp;pagename=case_filing_submission_FList.asp</t>
  </si>
  <si>
    <t>Connecticut</t>
  </si>
  <si>
    <t>United Illuminating</t>
  </si>
  <si>
    <t>http://www.dpuc.state.ct.us/dockcurr.nsf/(Web+Main+View/All+Dockets)?OpenView&amp;StartKey=16-06-04</t>
  </si>
  <si>
    <t>District of Columbia</t>
  </si>
  <si>
    <t>http://www.dcpsc.org</t>
  </si>
  <si>
    <t>PG&amp;E</t>
  </si>
  <si>
    <t>Sierra Pacific Power</t>
  </si>
  <si>
    <t>Wyoming</t>
  </si>
  <si>
    <t>https://dms.wyo.gov/external/publicusers.aspx</t>
  </si>
  <si>
    <t>Arizona</t>
  </si>
  <si>
    <t>Arizona Public Service</t>
  </si>
  <si>
    <t>http://www.puc.idaho.gov/fileroom/cases/summary/AVUE1603.html</t>
  </si>
  <si>
    <t>http://apps.psc.wi.gov/vs2010/dockets/content/detail.aspx?dockt_id=6680-UR-120</t>
  </si>
  <si>
    <t>Delaware</t>
  </si>
  <si>
    <t>https://delafile.delaware.gov/</t>
  </si>
  <si>
    <t>Rockland Electric</t>
  </si>
  <si>
    <t>http://www.oru.com/aboutoru/tariffsandregulatorydocuments/index.html</t>
  </si>
  <si>
    <t>New Hampshire</t>
  </si>
  <si>
    <t>Unitil</t>
  </si>
  <si>
    <t>http://www.puc.state.nh.us/Regulatory/Docketbk/2016/16-384.html</t>
  </si>
  <si>
    <t>Liberty Utilities</t>
  </si>
  <si>
    <t>http://www.puc.state.nh.us/Regulatory/Docketbk/2016/16-383.html</t>
  </si>
  <si>
    <t>https://www.dora.state.co.us/pls/efi/EFI.Show_Docket?p_session_id=&amp;p_docket_id=16AL-0326E</t>
  </si>
  <si>
    <t>West Penn Power</t>
  </si>
  <si>
    <t>http://www.puc.state.pa.us/about_puc/consolidated_case_view.aspx?Docket=R-2016-2537359</t>
  </si>
  <si>
    <t>Penn Power</t>
  </si>
  <si>
    <t>http://www.puc.state.pa.us/about_puc/consolidated_case_view.aspx?Docket=R-2016-2537355</t>
  </si>
  <si>
    <t>Penelec</t>
  </si>
  <si>
    <t>http://www.puc.state.pa.us/about_puc/consolidated_case_view.aspx?Docket=R-2016-2537352</t>
  </si>
  <si>
    <t>Met-Ed</t>
  </si>
  <si>
    <t>http://www.puc.state.pa.us/about_puc/consolidated_case_view.aspx?Docket=R-2016-2537349</t>
  </si>
  <si>
    <t>JCP&amp;L</t>
  </si>
  <si>
    <t>https://firstenergycorp.com/content/customer/jersey_central_power_light/regulatory.html</t>
  </si>
  <si>
    <t>http://webapp.psc.state.md.us/newIntranet/casenum/CaseAction_new.cfm?CaseNumber=9418</t>
  </si>
  <si>
    <t>MGE</t>
  </si>
  <si>
    <t>http://psc.wi.gov/apps40/dockets/content/detail.aspx?dockt_id=3270-UR-121</t>
  </si>
  <si>
    <t>http://apps.psc.wi.gov/vs2010/dockets/content/detail.aspx?dockt_id=4220-UR-122</t>
  </si>
  <si>
    <t>Dominion North Carolina Power</t>
  </si>
  <si>
    <t>http://starw1.ncuc.net/NCUC/portal/ncuc/PSC/DocketDetails.aspx?DocketId=6f17b401-5235-46fa-ae98-07a3263f1d29</t>
  </si>
  <si>
    <t>http://www.atlanticcityelectric.com/uploadedFiles/wwwatlanticcityelectriccom/Content/Page_Content/Connect_with_Us/ACEBaseRateCase2016.pdf</t>
  </si>
  <si>
    <t>Maine</t>
  </si>
  <si>
    <t>Emera Maine</t>
  </si>
  <si>
    <t>https://mpuc-cms.maine.gov/CQM.Public.WebUI/Common/CaseMaster.aspx?CaseNumber=2015-00360</t>
  </si>
  <si>
    <t>Florida Power &amp; Light</t>
  </si>
  <si>
    <t>http://www.psc.state.fl.us/ClerkOffice/DocketFiling?docket=160021</t>
  </si>
  <si>
    <t>http://efile.mpsc.state.mi.us/efile/viewcase.php?casenum=17990&amp;submit.x=0&amp;submit.y=0</t>
  </si>
  <si>
    <t>KCP&amp;L Greater Missouri Operations</t>
  </si>
  <si>
    <t>https://www.efis.psc.mo.gov/mpsc/Filing_Submission/DocketSheet/docket_sheet.asp?caseno=ER-2016-0156</t>
  </si>
  <si>
    <t>http://www.utc.wa.gov/_layouts/CasesPublicWebsite/Case.aspx?year=2016&amp;docketNumber=160228</t>
  </si>
  <si>
    <t>Otter Tail Power Company</t>
  </si>
  <si>
    <t>https://www.edockets.state.mn.us/EFiling/edockets/searchDocuments.do?method=eDocketsResult&amp;docketYear=15&amp;docketNumber=1033</t>
  </si>
  <si>
    <t>http://interchange.puc.texas.gov/WebApp/Interchange/application/dbapps/filings/pgControl.asp?TXT_UTILITY_TYPE=A&amp;TXT_CNTRL_NO=45524&amp;TXT_ITEM_MATCH=1&amp;TXT_ITEM_NO=&amp;TXT_N_UTILITY=&amp;TXT_N_FILE_PARTY=&amp;TXT_DOC_TYPE=ALL&amp;TXT_D_FROM=&amp;TXT_D_TO=&amp;TXT_NEW=true</t>
  </si>
  <si>
    <t>SDG&amp;E</t>
  </si>
  <si>
    <t>http://efile.mpsc.state.mi.us/efile/viewcase.php?casenum=18014</t>
  </si>
  <si>
    <t>Con Edison</t>
  </si>
  <si>
    <t>http://documents.dps.ny.gov/public/MatterManagement/CaseMaster.aspx?MatterSeq=50091&amp;MNO=16-E-0060</t>
  </si>
  <si>
    <t>https://www.dora.state.co.us/pls/efi/EFI.Show_Docket?p_session_id=&amp;p_docket_id=16AL-0048E</t>
  </si>
  <si>
    <t>Tennessee</t>
  </si>
  <si>
    <t>http://share.tn.gov/tra/dockets/1600001.htm</t>
  </si>
  <si>
    <t>OG&amp;E</t>
  </si>
  <si>
    <t>Dayton Power &amp; Light</t>
  </si>
  <si>
    <t>National Grid</t>
  </si>
  <si>
    <t>http://web1.env.state.ma.us/DPU/FileRoom/dockets/recent</t>
  </si>
  <si>
    <t>BGE</t>
  </si>
  <si>
    <t>http://webapp.psc.state.md.us/newIntranet/casenum/CaseAction_new.cfm?CaseNumber=9406</t>
  </si>
  <si>
    <t>Tucson Electric Power</t>
  </si>
  <si>
    <t>http://edocket.azcc.gov/Docket/DocketDetailSearch?docketId=19194#docket-detail-container1</t>
  </si>
  <si>
    <t>https://www.edockets.state.mn.us/EFiling/edockets/searchDocuments.do?method=eDocketsResult&amp;docketYear=15&amp;docketNumber=826</t>
  </si>
  <si>
    <t>http://164.64.85.108/</t>
  </si>
  <si>
    <t>https://www.efis.psc.mo.gov/mpsc/Filing_Submission/DocketSheet/docket_sheet.asp?caseno=ER-2016-0023&amp;pagename=case_filing_submission_FList.asp</t>
  </si>
  <si>
    <t>https://apps.cpuc.ca.gov/apex/f?p=401:56:0::NO:RP,57,RIR:P5_PROCEEDING_SELECT:A1505008</t>
  </si>
  <si>
    <t>NIPSCO</t>
  </si>
  <si>
    <t>https://iurc.portal.in.gov/legal-case-details/?id=dac47781-db81-e611-8107-1458d04eabe0</t>
  </si>
  <si>
    <t>Upper Peninsula Power Company</t>
  </si>
  <si>
    <t>http://efile.mpsc.state.mi.us/efile/viewcase.php?casenum=17895</t>
  </si>
  <si>
    <t>http://interchange.puc.texas.gov/WebApp/Interchange/application/dbapps/filings/pgControl.asp?TXT_UTILITY_TYPE=A&amp;TXT_CNTRL_NO=44941&amp;TXT_ITEM_MATCH=1&amp;TXT_ITEM_NO=&amp;TXT_N_UTILITY=&amp;TXT_N_FILE_PARTY=&amp;TXT_DOC_TYPE=ALL&amp;TXT_D_FROM=&amp;TXT_D_TO=&amp;TXT_NEW=true</t>
  </si>
  <si>
    <t>Mississippi</t>
  </si>
  <si>
    <t>Mississippi Power</t>
  </si>
  <si>
    <t>http://www.psc.state.ms.us/trinityview/mspsc.html</t>
  </si>
  <si>
    <t>South Dakota</t>
  </si>
  <si>
    <t>https://puc.sd.gov/Dockets/Electric/2015/EL15-024.aspx</t>
  </si>
  <si>
    <t>Virginia</t>
  </si>
  <si>
    <t>http://www.scc.virginia.gov/docketsearch#caseDocs/134652</t>
  </si>
  <si>
    <t>Montana</t>
  </si>
  <si>
    <t xml:space="preserve">Montana-Dakota Utilities </t>
  </si>
  <si>
    <t>http://psc.mt.gov/Docs/ElectronicDocuments/getDocumentsInfo.asp?docketId=11634&amp;do=false</t>
  </si>
  <si>
    <t>Entergy Texas</t>
  </si>
  <si>
    <t>http://www.puc.idaho.gov/fileroom/cases/summary/AVUE1505.html</t>
  </si>
  <si>
    <t>http://apps.psc.wi.gov/vs2010/dockets/content/detail.aspx?dockt_id=4220-UR-121</t>
  </si>
  <si>
    <t>RG&amp;E</t>
  </si>
  <si>
    <t>http://documents.dps.ny.gov/public/MatterManagement/CaseMaster.aspx?MatterSeq=48161</t>
  </si>
  <si>
    <t>NYSEG</t>
  </si>
  <si>
    <t>http://documents.dps.ny.gov/public/MatterManagement/CaseMaster.aspx?MatterSeq=48159</t>
  </si>
  <si>
    <t>UniSource Energy Services</t>
  </si>
  <si>
    <t>http://edocket.azcc.gov/Docket/DocketDetailSearch?docketId=18997#docket-detail-container1</t>
  </si>
  <si>
    <t>Entergy Arkansas</t>
  </si>
  <si>
    <t>http://www.apscservices.info/efilings/docket_search_results.asp?casenumber=15-015-U</t>
  </si>
  <si>
    <t>Wisconsin Public Service</t>
  </si>
  <si>
    <t>http://apps.psc.wi.gov/vs2010/dockets/content/detail.aspx?dockt_id=6690-UR-124</t>
  </si>
  <si>
    <t>PPL Electric Utilities</t>
  </si>
  <si>
    <t>http://www.puc.pa.gov/about_puc/consolidated_case_view.aspx?Docket=R-2015-2469275</t>
  </si>
  <si>
    <t>PECO</t>
  </si>
  <si>
    <t>http://www.puc.state.pa.us/about_puc/consolidated_case_view.aspx?Docket=R-2015-2468981</t>
  </si>
  <si>
    <t>Rocky Mountain Power</t>
  </si>
  <si>
    <t>Westar Energy</t>
  </si>
  <si>
    <t>http://estar.kcc.ks.gov/estar/portal/kcc/PSC/DocketDetails.aspx?DocketId=855c514e-5da1-47bf-8d0b-2bde19a0e383</t>
  </si>
  <si>
    <t>http://apps.puc.state.or.us/edockets/docket.asp?DocketID=19379</t>
  </si>
  <si>
    <t>http://www.utc.wa.gov/_layouts/CasesPublicWebsite/Case.aspx?year=2015&amp;docketNumber=150204</t>
  </si>
  <si>
    <t>http://documents.dps.ny.gov/public/MatterManagement/CaseMaster.aspx?Mattercaseno=15-E-0050</t>
  </si>
  <si>
    <t>Maui Electric (MECO)</t>
  </si>
  <si>
    <t>http://estar.kcc.ks.gov/estar/portal/kcc/PSC/DocketDetails.aspx?DocketId=2f528a2a-67f6-4f86-be38-99632f7fbe33</t>
  </si>
  <si>
    <t>https://iurc.portal.in.gov/legal-case-details/?id=3d1180c7-da81-e611-8107-1458d04eabe0</t>
  </si>
  <si>
    <t>http://psc.ky.gov/PSC_WebNet/ViewCaseFilings.aspx?Case=2014-00396</t>
  </si>
  <si>
    <t>NorthWestern Energy</t>
  </si>
  <si>
    <t>https://puc.sd.gov/Dockets/Electric/2014/el14-106.aspx</t>
  </si>
  <si>
    <t>http://efile.mpsc.state.mi.us/efile/viewcase.php?casenum=17767</t>
  </si>
  <si>
    <t>http://efile.mpsc.state.mi.us/efile/viewcase.php?casenum=17698&amp;submit.x=15&amp;submit.y=10</t>
  </si>
  <si>
    <t>http://interchange.puc.texas.gov/WebApp/Interchange/application/dbapps/filings/pgControl.asp?TXT_CNTRL_NO=43695&amp;TXT_STYLE=&amp;TXT_UTILITY_TYPE=E&amp;TXT_D_FROM_STYLE=&amp;TXT_D_TO_STYLE=</t>
  </si>
  <si>
    <t>http://efile.mpsc.state.mi.us/efile/viewcase.php?casenum=17735</t>
  </si>
  <si>
    <t>http://psc.ky.gov/PSC_WebNet/ViewCaseFilings.aspx?Case=2014-00372</t>
  </si>
  <si>
    <t>http://psc.ky.gov/PSC_WebNet/ViewCaseFilings.aspx?Case=2014-00371</t>
  </si>
  <si>
    <t>Orange &amp; Rockland Utilities</t>
  </si>
  <si>
    <t>http://documents.dps.ny.gov/public/MatterManagement/CaseMaster.aspx?Mattercaseno=14-E-0493</t>
  </si>
  <si>
    <t>https://www.efis.psc.mo.gov/mpsc/Filing_Submission/DocketSheet/docket_sheet.asp?caseno=ER-2014-0370&amp;pagename=case_filing_submission_FList.asp</t>
  </si>
  <si>
    <t>http://efile.mpsc.state.mi.us/efile/viewcase.php?casenum=17669</t>
  </si>
  <si>
    <t>http://efile.mpsc.state.mi.us/efile/viewcase.php?casenum=17710</t>
  </si>
  <si>
    <t>West Virginia</t>
  </si>
  <si>
    <t>Potomac Edison</t>
  </si>
  <si>
    <t>http://www.puc.state.pa.us/about_puc/consolidated_case_view.aspx?Docket=R-2014-2428743</t>
  </si>
  <si>
    <t>http://www.puc.state.pa.us/about_puc/consolidated_case_view.aspx?Docket=R-2014-2428745</t>
  </si>
  <si>
    <t>Pacific Power</t>
  </si>
  <si>
    <t>Entergy Mississippi</t>
  </si>
  <si>
    <t>http://puc.sd.gov/Dockets/Electric/2014/el14-058.aspx</t>
  </si>
  <si>
    <t>https://www.efis.psc.mo.gov/mpsc/Filing_Submission/DocketSheet/docket_sheet.asp?caseno=ER-2014-0351&amp;pagename=case_filing_submission_FList.asp</t>
  </si>
  <si>
    <t>MidAmerican Energy</t>
  </si>
  <si>
    <t>http://www.puc.sd.gov/Dockets/Electric/2014/el14-072.aspx</t>
  </si>
  <si>
    <t>http://documents.dps.ny.gov/public/MatterManagement/CaseMaster.aspx?Mattercaseno=14-E-0318</t>
  </si>
  <si>
    <t>We Energies</t>
  </si>
  <si>
    <t>https://www.efis.psc.mo.gov/mpsc/Docket.asp?caseno=ER-2014-0258</t>
  </si>
  <si>
    <t>http://webapp.psc.state.md.us/Intranet/casenum/CaseAction_new.cfm?CaseNumber=9355</t>
  </si>
  <si>
    <t>http://www.puc.state.pa.us/about_puc/consolidated_case_view.aspx?Docket=R-2014-2428742</t>
  </si>
  <si>
    <t>Illinois</t>
  </si>
  <si>
    <t>Ameren Illinois</t>
  </si>
  <si>
    <t>http://www.puc.state.pa.us/about_puc/consolidated_case_view.aspx?Docket=R-2014-2428744</t>
  </si>
  <si>
    <t>Black Hills Power</t>
  </si>
  <si>
    <t>Florida Public Utilities</t>
  </si>
  <si>
    <t>http://www.dpuc.state.ct.us/dockcurr.nsf/(Web+Main+View/All+Dockets)?OpenView&amp;StartKey=14-05-06</t>
  </si>
  <si>
    <t>Approved % Increase</t>
  </si>
  <si>
    <t>Nevada Power Company</t>
  </si>
  <si>
    <t>Sierra Pacific Power Company</t>
  </si>
  <si>
    <t>$ Increase Approved</t>
  </si>
  <si>
    <t>Rank</t>
  </si>
  <si>
    <t>South Carolina Electric &amp; Gas</t>
  </si>
  <si>
    <t>Dominion Virginia</t>
  </si>
  <si>
    <t>Utah</t>
  </si>
  <si>
    <t>Idaho Power Company</t>
  </si>
  <si>
    <t>Duke Energy Florida</t>
  </si>
  <si>
    <t>Duke Energy Carolinas</t>
  </si>
  <si>
    <t>Ohio Power Company</t>
  </si>
  <si>
    <t>First Energy Utilities</t>
  </si>
  <si>
    <t>Alabama</t>
  </si>
  <si>
    <t>Alabama Power</t>
  </si>
  <si>
    <t>Georgia</t>
  </si>
  <si>
    <t>Georgia Power Company</t>
  </si>
  <si>
    <t>Central Maine Power</t>
  </si>
  <si>
    <t>Eversource Eastern</t>
  </si>
  <si>
    <t xml:space="preserve">Eversource Western </t>
  </si>
  <si>
    <t>Louisiana</t>
  </si>
  <si>
    <t xml:space="preserve">Entergy Louisiana </t>
  </si>
  <si>
    <t>Entergy Gulf States</t>
  </si>
  <si>
    <t>Kingsport Power (AEP AppCo)</t>
  </si>
  <si>
    <t>Appalachian Power Company</t>
  </si>
  <si>
    <t>PSE&amp;G</t>
  </si>
  <si>
    <t>Duke Energy Indiana</t>
  </si>
  <si>
    <t>Commonwealth Edison</t>
  </si>
  <si>
    <t xml:space="preserve">Tampa Electric </t>
  </si>
  <si>
    <t>Vectren Indiana</t>
  </si>
  <si>
    <t>Duke Energy Kentucky</t>
  </si>
  <si>
    <t>Northwestern Energy</t>
  </si>
  <si>
    <t>Xcel Energy (SPS)</t>
  </si>
  <si>
    <t xml:space="preserve">Black Hills Energy </t>
  </si>
  <si>
    <t>Superior Water Light &amp; Power</t>
  </si>
  <si>
    <t>Centerpoint Energy</t>
  </si>
  <si>
    <t>AEP Texas North</t>
  </si>
  <si>
    <t>AEP Texas Central</t>
  </si>
  <si>
    <t xml:space="preserve">North Dakota </t>
  </si>
  <si>
    <t xml:space="preserve">Average </t>
  </si>
  <si>
    <t>Rhode Island</t>
  </si>
  <si>
    <t>Approved Fixed Charge</t>
  </si>
  <si>
    <t>NW Wisconsin Electric Company</t>
  </si>
  <si>
    <t>Existing Fixed Charge</t>
  </si>
  <si>
    <t>Kingsport Power</t>
  </si>
  <si>
    <t xml:space="preserve">Arizona </t>
  </si>
  <si>
    <t>Difference from Average</t>
  </si>
  <si>
    <t>Docket Link</t>
  </si>
  <si>
    <t>Fixed Charge</t>
  </si>
  <si>
    <t>National Average</t>
  </si>
  <si>
    <t>Fixed Charge ($)</t>
  </si>
  <si>
    <t>Basis of Comparison</t>
  </si>
  <si>
    <t>Table 2: Fixed Charges</t>
  </si>
  <si>
    <t>Table 3: Fixed Charge Increases</t>
  </si>
  <si>
    <t>Increase (%)</t>
  </si>
  <si>
    <t>Increase ($)</t>
  </si>
  <si>
    <t>http://edocket.azcc.gov/Docket/DocketDetailSearch?docketId=19348#docket-detail-container1</t>
  </si>
  <si>
    <t>https://apps.cpuc.ca.gov/apex/f?p=401:56:0::NO:RP,57,RIR:P5_PROCEEDING_SELECT:A1504012</t>
  </si>
  <si>
    <t>https://www.atlanticcityelectric.com/Pages/PublicPostings.aspx</t>
  </si>
  <si>
    <t>http://interchange.puc.texas.gov/Search/Filings?UtilityType=A&amp;ControlNumber=46957&amp;ItemMatch=Equal&amp;DocumentType=ALL&amp;SortBy=FileStamp&amp;SortOrder=Descending</t>
  </si>
  <si>
    <t>http://webapp.psc.state.md.us/newIntranet/casenum/CaseAction_new.cfm?CaseNumber=9443</t>
  </si>
  <si>
    <t>Alaska Power</t>
  </si>
  <si>
    <t>http://rca.alaska.gov/RCAWeb/Dockets/DocketDetails.aspx?id=be48f636-035a-4d92-8276-8a02e6906121</t>
  </si>
  <si>
    <t>http://rca.alaska.gov/RCAWeb/Dockets/DocketDetails.aspx?id=c4112f86-70cb-48b9-9022-bb0da2c9048e</t>
  </si>
  <si>
    <t>https://mi-psc.force.com/s/case/500t0000008eg23AAA/in-the-matter-of-the-application-of-alpena-power-company-for-authority-to-increase-its-rates-for-the-sale-of-electricity</t>
  </si>
  <si>
    <t>https://www.utc.wa.gov/_layouts/15/CasesPublicWebsite/Case.aspx?year=2017&amp;docketNumber=170033</t>
  </si>
  <si>
    <t>http://apps.puc.state.or.us/edockets/docket.asp?DocketID=20643</t>
  </si>
  <si>
    <t>http://interchange.puc.texas.gov/Search/Filings?UtilityType=A&amp;ControlNumber=46831&amp;ItemMatch=Equal&amp;DocumentType=ALL&amp;SortBy=FileStamp&amp;SortOrder=Descending</t>
  </si>
  <si>
    <t>http://apps.psc.wi.gov/vs2017/dockets/content/detail.aspx?id=4220&amp;case=UR&amp;num=123</t>
  </si>
  <si>
    <t>https://epsb.vermont.gov/?q=node/104/86567</t>
  </si>
  <si>
    <t>http://www.puc.idaho.gov/fileroom/cases/summary/AVUE1701.html</t>
  </si>
  <si>
    <t>Nevada Power</t>
  </si>
  <si>
    <t>Eversource Energy</t>
  </si>
  <si>
    <t>http://interchange.puc.texas.gov/Search/Filings?UtilityType=A&amp;ControlNumber=46449&amp;ItemMatch=Equal&amp;DocumentType=ALL&amp;SortBy=FileStamp&amp;SortOrder=Descending</t>
  </si>
  <si>
    <t>http://psc.ky.gov/PSC_WebNet/ViewCaseFilings.aspx?case=2017-00179</t>
  </si>
  <si>
    <t>https://www.edockets.state.mn.us/EFiling/edockets/searchDocuments.do?method=eDocketsResult&amp;docketYear=16&amp;docketNumber=664</t>
  </si>
  <si>
    <t>https://efs.iowa.gov/efs/ShowDocketSummary.do?docketNumber=RPU-2017-0001</t>
  </si>
  <si>
    <t>http://webapp.psc.state.md.us/newIntranet/casenum/CaseAction_new.cfm?CaseNumber=9455</t>
  </si>
  <si>
    <t>http://starw1.ncuc.net/NCUC/PSC/DocketDetails.aspx?DocketId=6ea9dcdc-5417-4c84-b6a0-90fa464d8995</t>
  </si>
  <si>
    <t>http://documents.dps.ny.gov/public/MatterManagement/CaseMaster.aspx?MatterSeq=53408&amp;MNO=17-E-0238</t>
  </si>
  <si>
    <t>https://mi-psc.force.com/s/case/500t0000008eg21AAA/in-the-matter-of-the-application-of-consumers-energy-company-for-authority-to-increase-its-rates-for-the-generation-and-distribution-of-electricity-and-for-other-relief</t>
  </si>
  <si>
    <t>https://mi-psc.force.com/s/case/500t0000008eg4HAAQ/in-the-matter-of-the-application-ofbrnorthern-states-power-companybra-wisconsin-corporation-and-whollyowned-subsidiary-of-xcel-energy-inc-for-authority-to-increase-electric-rates-in-the-state-of-michiganbr</t>
  </si>
  <si>
    <t>https://mi-psc.force.com/s/case/500t0000008eg2nAAA/in-the-matter-of-the-application-of-indiana-michigan-power-company-for-authority-to-increase-its-rates-for-the-sale-of-electric-energy-and-for-approval-of-depreciation-accrual-rates-and-other-related-matters</t>
  </si>
  <si>
    <t>http://psc.ky.gov/PSC_WebNet/ViewCaseFilings.aspx?case=2017-00321</t>
  </si>
  <si>
    <t>http://www.dpuc.state.ct.us/dockcurr.nsf/(Web+Main+View/All+Dockets)?OpenView&amp;StartKey=17-10-46</t>
  </si>
  <si>
    <t>https://mi-psc.force.com/s/case/500t0000008eg0wAAA/in-the-matter-of-the-application-of-dte-electric-company-for-authority-to-increase-its-rates-amend-its-rate-schedules-and-rules-governing-the-distribution-and-supply-of-electric-energy-and-for-miscellaneous-accounting-authority</t>
  </si>
  <si>
    <t>https://www.utc.wa.gov/_layouts/15/CasesPublicWebsite/Case.aspx?year=2017&amp;docketNumber=170485</t>
  </si>
  <si>
    <t>http://www.scc.virginia.gov/docketsearch#caseDocs/137611</t>
  </si>
  <si>
    <t>http://documents.dps.ny.gov/public/MatterManagement/CaseMaster.aspx?Mattercaseno=17-E-0685</t>
  </si>
  <si>
    <t>https://iurc.portal.in.gov/legal-case-details/?id=5ad40a97-3872-e711-810e-1458d04e9f68</t>
  </si>
  <si>
    <t>http://webapp.psc.state.md.us/newIntranet/casenum/CaseAction_new.cfm?CaseNumber=9472</t>
  </si>
  <si>
    <t>http://documents.dps.ny.gov/public/MatterManagement/CaseMaster.aspx?Mattercaseno=17-E-0459</t>
  </si>
  <si>
    <t>https://www.dora.state.co.us/pls/efi/EFI.Show_Docket?p_session_id=&amp;p_docket_id=17AL-0477E</t>
  </si>
  <si>
    <t>http://starw1.ncuc.net/NCUC/PSC/DocketDetails.aspx?DocketId=bc984b49-66c8-41a3-8493-29ab3cecde98</t>
  </si>
  <si>
    <t>https://dms.puc.hawaii.gov/dms/dockets?action=details&amp;docketNumber=2016-0328</t>
  </si>
  <si>
    <t>https://mpuc-cms.maine.gov/CQM.Public.WebUI/Common/CaseMaster.aspx?CaseNumber=2017-00198</t>
  </si>
  <si>
    <t>https://dms.puc.hawaii.gov/dms/dockets?action=details&amp;docketNumber=2015-0170</t>
  </si>
  <si>
    <t>https://edocket.dcpsc.org/public/search</t>
  </si>
  <si>
    <t>https://apps.cpuc.ca.gov/apex/f?p=401:56:0::NO:RP,57,RIR:P5_PROCEEDING_SELECT:A1606013</t>
  </si>
  <si>
    <t>http://www.ripuc.org/eventsactions/docket/4770page.html</t>
  </si>
  <si>
    <t>https://delafile.delaware.gov/AdvancedSearch/AdvancedSearchDocket.aspx?CNo=MTctMDk3Nw==</t>
  </si>
  <si>
    <t>http://apps.psc.wi.gov/vs2017/dockets/content/detail.aspx?id=6680&amp;case=UR&amp;num=121</t>
  </si>
  <si>
    <t>Otter Tail Power</t>
  </si>
  <si>
    <t>https://psc.nd.gov/database/docket_view_list.php?s_dept=PU&amp;s_year_case=17&amp;s_seq_num=398&amp;s_company_name=Otter+Tail+Power+Company</t>
  </si>
  <si>
    <t>http://dis.puc.state.oh.us/CaseRecord.aspx?CaseNo=15-1830-EL-AIR</t>
  </si>
  <si>
    <t>http://estar.kcc.ks.gov/estar/portal/kscc/PSC/DocketDetails.aspx?DocketId=f448f637-8f92-4aab-b5a9-253b33a6096d</t>
  </si>
  <si>
    <t>UGI Electric</t>
  </si>
  <si>
    <t>http://www.puc.pa.gov/about_puc/consolidated_case_view.aspx?Docket=R-2017-2640058</t>
  </si>
  <si>
    <t>http://apps.psc.wi.gov/vs2017/dockets/content/detail.aspx?id=3270&amp;case=UR&amp;num=122</t>
  </si>
  <si>
    <t>https://www.pseg.com/family/pseandg/tariffs/reg_filings/index.jsp</t>
  </si>
  <si>
    <t>KCP&amp;L GMO</t>
  </si>
  <si>
    <t>https://efis.psc.mo.gov/mpsc/Docket.asp?caseno=ER-2018-0146</t>
  </si>
  <si>
    <t>https://efis.psc.mo.gov/mpsc/Docket.asp?caseno=ER-2018-0145</t>
  </si>
  <si>
    <t>https://iurc.portal.in.gov/legal-case-details/?id=662a3e0b-5de6-e711-811b-1458d04e2938</t>
  </si>
  <si>
    <t>Cleco</t>
  </si>
  <si>
    <t>Entergy New Orleans</t>
  </si>
  <si>
    <t>Average (Excluding ENO)</t>
  </si>
  <si>
    <t>ENO's Existing Fixed Charge:</t>
  </si>
  <si>
    <t>Average (excl. ENO)</t>
  </si>
  <si>
    <t>Notes</t>
  </si>
  <si>
    <t>ENO Affiliate Average</t>
  </si>
  <si>
    <t>ENO Current Difference ($)</t>
  </si>
  <si>
    <t>ENO Current Difference %</t>
  </si>
  <si>
    <t>ENO Proposed Difference ($)</t>
  </si>
  <si>
    <t>ENO Proposed Difference %</t>
  </si>
  <si>
    <t>ENO Current</t>
  </si>
  <si>
    <t>ENO Proposed</t>
  </si>
  <si>
    <t>ENO Above ($)</t>
  </si>
  <si>
    <t>ENO Above (%)</t>
  </si>
  <si>
    <t xml:space="preserve">Averages </t>
  </si>
  <si>
    <t>ENO Comparables</t>
  </si>
  <si>
    <t>ACEEE Top 5 States</t>
  </si>
  <si>
    <t>State Avg</t>
  </si>
  <si>
    <t>ENO's Proposed Fixed Charges: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</si>
</sst>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\ hh:mm:ss"/>
    <numFmt numFmtId="166" formatCode="0.0%"/>
    <numFmt numFmtId="167" formatCode="[$-409]dddd\,\ mmmm\ d\,\ yy"/>
    <numFmt numFmtId="168" formatCode="mm/dd/yy;@"/>
    <numFmt numFmtId="169" formatCode="&quot;$&quot;#,##0.00"/>
    <numFmt numFmtId="170" formatCode="&quot;$&quot;#,##0.00000"/>
  </numFmts>
  <fonts count="37">
    <font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9" fontId="0" fillId="0" borderId="10" xfId="0" applyNumberFormat="1" applyBorder="1" applyAlignment="1">
      <alignment/>
    </xf>
    <xf numFmtId="169" fontId="0" fillId="0" borderId="10" xfId="0" applyNumberForma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8" fontId="0" fillId="0" borderId="15" xfId="0" applyNumberFormat="1" applyFont="1" applyFill="1" applyBorder="1" applyAlignment="1">
      <alignment/>
    </xf>
    <xf numFmtId="169" fontId="0" fillId="0" borderId="15" xfId="0" applyNumberFormat="1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166" fontId="0" fillId="0" borderId="17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69" fontId="0" fillId="0" borderId="10" xfId="0" applyNumberFormat="1" applyFont="1" applyFill="1" applyBorder="1" applyAlignment="1">
      <alignment horizontal="right" vertical="center" wrapText="1"/>
    </xf>
    <xf numFmtId="7" fontId="0" fillId="0" borderId="10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16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9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10" fontId="0" fillId="0" borderId="17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169" fontId="0" fillId="0" borderId="15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9" fontId="0" fillId="0" borderId="15" xfId="0" applyNumberFormat="1" applyBorder="1" applyAlignment="1">
      <alignment horizontal="center" vertical="center"/>
    </xf>
    <xf numFmtId="169" fontId="0" fillId="0" borderId="18" xfId="0" applyNumberForma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10" fontId="0" fillId="0" borderId="17" xfId="0" applyNumberFormat="1" applyBorder="1" applyAlignment="1">
      <alignment/>
    </xf>
    <xf numFmtId="10" fontId="0" fillId="0" borderId="15" xfId="0" applyNumberFormat="1" applyBorder="1" applyAlignment="1">
      <alignment horizontal="center" vertical="center"/>
    </xf>
    <xf numFmtId="0" fontId="0" fillId="34" borderId="15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169" fontId="0" fillId="0" borderId="19" xfId="0" applyNumberFormat="1" applyBorder="1" applyAlignment="1">
      <alignment/>
    </xf>
    <xf numFmtId="0" fontId="1" fillId="0" borderId="20" xfId="0" applyFont="1" applyBorder="1" applyAlignment="1">
      <alignment/>
    </xf>
    <xf numFmtId="169" fontId="0" fillId="0" borderId="21" xfId="0" applyNumberFormat="1" applyBorder="1" applyAlignment="1">
      <alignment horizontal="center"/>
    </xf>
    <xf numFmtId="169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169" fontId="1" fillId="33" borderId="10" xfId="0" applyNumberFormat="1" applyFont="1" applyFill="1" applyBorder="1" applyAlignment="1">
      <alignment/>
    </xf>
    <xf numFmtId="169" fontId="0" fillId="0" borderId="10" xfId="0" applyNumberFormat="1" applyFill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4" fontId="0" fillId="0" borderId="23" xfId="0" applyNumberFormat="1" applyFill="1" applyBorder="1" applyAlignment="1">
      <alignment/>
    </xf>
    <xf numFmtId="169" fontId="0" fillId="0" borderId="23" xfId="0" applyNumberFormat="1" applyFont="1" applyFill="1" applyBorder="1" applyAlignment="1">
      <alignment/>
    </xf>
    <xf numFmtId="166" fontId="0" fillId="0" borderId="24" xfId="0" applyNumberFormat="1" applyFont="1" applyFill="1" applyBorder="1" applyAlignment="1">
      <alignment/>
    </xf>
    <xf numFmtId="0" fontId="1" fillId="0" borderId="22" xfId="0" applyFont="1" applyBorder="1" applyAlignment="1">
      <alignment horizontal="center" vertical="center"/>
    </xf>
    <xf numFmtId="169" fontId="0" fillId="0" borderId="23" xfId="0" applyNumberFormat="1" applyFill="1" applyBorder="1" applyAlignment="1">
      <alignment horizontal="center" vertical="center"/>
    </xf>
    <xf numFmtId="10" fontId="0" fillId="0" borderId="23" xfId="0" applyNumberFormat="1" applyFill="1" applyBorder="1" applyAlignment="1">
      <alignment horizontal="center" vertical="center"/>
    </xf>
    <xf numFmtId="169" fontId="0" fillId="0" borderId="23" xfId="0" applyNumberFormat="1" applyBorder="1" applyAlignment="1">
      <alignment/>
    </xf>
    <xf numFmtId="10" fontId="0" fillId="0" borderId="24" xfId="0" applyNumberFormat="1" applyBorder="1" applyAlignment="1">
      <alignment/>
    </xf>
    <xf numFmtId="16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69" fontId="0" fillId="0" borderId="23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169" fontId="0" fillId="0" borderId="23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zoomScale="83" zoomScaleNormal="83" zoomScalePageLayoutView="0" workbookViewId="0" topLeftCell="B125">
      <selection activeCell="C174" sqref="C174"/>
    </sheetView>
  </sheetViews>
  <sheetFormatPr defaultColWidth="8.8515625" defaultRowHeight="12.75"/>
  <cols>
    <col min="1" max="1" width="17.421875" style="0" customWidth="1"/>
    <col min="2" max="2" width="29.7109375" style="0" customWidth="1"/>
    <col min="3" max="3" width="13.28125" style="0" customWidth="1"/>
    <col min="4" max="4" width="13.00390625" style="0" customWidth="1"/>
    <col min="5" max="6" width="12.00390625" style="0" customWidth="1"/>
    <col min="7" max="7" width="17.421875" style="0" customWidth="1"/>
    <col min="8" max="8" width="32.00390625" style="0" customWidth="1"/>
    <col min="9" max="9" width="13.28125" style="0" customWidth="1"/>
    <col min="10" max="10" width="13.00390625" style="0" customWidth="1"/>
    <col min="11" max="11" width="10.00390625" style="0" customWidth="1"/>
    <col min="12" max="12" width="10.7109375" style="0" customWidth="1"/>
  </cols>
  <sheetData>
    <row r="1" spans="1:7" ht="12.75">
      <c r="A1" t="s">
        <v>360</v>
      </c>
      <c r="G1" t="s">
        <v>376</v>
      </c>
    </row>
    <row r="2" spans="1:10" ht="36.75" customHeight="1">
      <c r="A2" s="1" t="s">
        <v>0</v>
      </c>
      <c r="B2" s="1" t="s">
        <v>1</v>
      </c>
      <c r="C2" s="1" t="s">
        <v>286</v>
      </c>
      <c r="D2" s="5" t="s">
        <v>247</v>
      </c>
      <c r="G2" s="1" t="s">
        <v>0</v>
      </c>
      <c r="H2" s="1" t="s">
        <v>1</v>
      </c>
      <c r="I2" s="1" t="s">
        <v>286</v>
      </c>
      <c r="J2" s="5" t="s">
        <v>247</v>
      </c>
    </row>
    <row r="3" spans="1:10" ht="12.75">
      <c r="A3" s="6" t="s">
        <v>103</v>
      </c>
      <c r="B3" s="6" t="s">
        <v>68</v>
      </c>
      <c r="C3" s="11">
        <v>25</v>
      </c>
      <c r="D3" s="6">
        <v>1</v>
      </c>
      <c r="G3" s="6" t="s">
        <v>103</v>
      </c>
      <c r="H3" s="6" t="s">
        <v>68</v>
      </c>
      <c r="I3" s="11">
        <v>25</v>
      </c>
      <c r="J3" s="6">
        <v>1</v>
      </c>
    </row>
    <row r="4" spans="1:10" ht="12.75">
      <c r="A4" s="6" t="s">
        <v>172</v>
      </c>
      <c r="B4" s="6" t="s">
        <v>173</v>
      </c>
      <c r="C4" s="11">
        <v>23.71</v>
      </c>
      <c r="D4" s="6">
        <v>2</v>
      </c>
      <c r="G4" s="6" t="s">
        <v>172</v>
      </c>
      <c r="H4" s="6" t="s">
        <v>173</v>
      </c>
      <c r="I4" s="11">
        <v>23.71</v>
      </c>
      <c r="J4" s="6">
        <v>2</v>
      </c>
    </row>
    <row r="5" spans="1:10" ht="12.75">
      <c r="A5" s="6" t="s">
        <v>6</v>
      </c>
      <c r="B5" s="6" t="s">
        <v>185</v>
      </c>
      <c r="C5" s="11">
        <v>21.38</v>
      </c>
      <c r="D5" s="6">
        <v>3</v>
      </c>
      <c r="G5" s="6" t="s">
        <v>6</v>
      </c>
      <c r="H5" s="6" t="s">
        <v>185</v>
      </c>
      <c r="I5" s="11">
        <v>21.38</v>
      </c>
      <c r="J5" s="6">
        <v>3</v>
      </c>
    </row>
    <row r="6" spans="1:10" ht="12.75">
      <c r="A6" s="6" t="s">
        <v>29</v>
      </c>
      <c r="B6" s="6" t="s">
        <v>193</v>
      </c>
      <c r="C6" s="11">
        <v>21</v>
      </c>
      <c r="D6" s="6">
        <v>4</v>
      </c>
      <c r="G6" s="6" t="s">
        <v>29</v>
      </c>
      <c r="H6" s="6" t="s">
        <v>193</v>
      </c>
      <c r="I6" s="11">
        <v>21</v>
      </c>
      <c r="J6" s="6">
        <v>4</v>
      </c>
    </row>
    <row r="7" spans="1:10" ht="12.75">
      <c r="A7" s="6" t="s">
        <v>75</v>
      </c>
      <c r="B7" s="6" t="s">
        <v>87</v>
      </c>
      <c r="C7" s="11">
        <v>20</v>
      </c>
      <c r="D7" s="6">
        <v>5</v>
      </c>
      <c r="G7" s="6" t="s">
        <v>75</v>
      </c>
      <c r="H7" s="6" t="s">
        <v>87</v>
      </c>
      <c r="I7" s="11">
        <v>20</v>
      </c>
      <c r="J7" s="6">
        <v>5</v>
      </c>
    </row>
    <row r="8" spans="1:10" ht="12.75">
      <c r="A8" s="6" t="s">
        <v>6</v>
      </c>
      <c r="B8" s="6" t="s">
        <v>217</v>
      </c>
      <c r="C8" s="11">
        <v>20</v>
      </c>
      <c r="D8" s="6">
        <v>6</v>
      </c>
      <c r="G8" s="6" t="s">
        <v>6</v>
      </c>
      <c r="H8" s="6" t="s">
        <v>217</v>
      </c>
      <c r="I8" s="11">
        <v>20</v>
      </c>
      <c r="J8" s="6">
        <v>6</v>
      </c>
    </row>
    <row r="9" spans="1:10" ht="12.75">
      <c r="A9" s="6" t="s">
        <v>14</v>
      </c>
      <c r="B9" s="6" t="s">
        <v>15</v>
      </c>
      <c r="C9" s="11">
        <v>20</v>
      </c>
      <c r="D9" s="6">
        <v>7</v>
      </c>
      <c r="G9" s="6" t="s">
        <v>14</v>
      </c>
      <c r="H9" s="6" t="s">
        <v>15</v>
      </c>
      <c r="I9" s="11">
        <v>20</v>
      </c>
      <c r="J9" s="6">
        <v>7</v>
      </c>
    </row>
    <row r="10" spans="1:10" ht="12.75">
      <c r="A10" s="7" t="s">
        <v>103</v>
      </c>
      <c r="B10" s="7" t="s">
        <v>199</v>
      </c>
      <c r="C10" s="12">
        <v>20</v>
      </c>
      <c r="D10" s="6">
        <v>8</v>
      </c>
      <c r="G10" s="7" t="s">
        <v>103</v>
      </c>
      <c r="H10" s="7" t="s">
        <v>199</v>
      </c>
      <c r="I10" s="12">
        <v>20</v>
      </c>
      <c r="J10" s="6">
        <v>8</v>
      </c>
    </row>
    <row r="11" spans="1:10" s="25" customFormat="1" ht="12.75">
      <c r="A11" s="6" t="s">
        <v>70</v>
      </c>
      <c r="B11" s="6" t="s">
        <v>71</v>
      </c>
      <c r="C11" s="11">
        <v>19.76</v>
      </c>
      <c r="D11" s="6">
        <v>9</v>
      </c>
      <c r="G11" s="6" t="s">
        <v>70</v>
      </c>
      <c r="H11" s="6" t="s">
        <v>71</v>
      </c>
      <c r="I11" s="11">
        <v>19.76</v>
      </c>
      <c r="J11" s="6">
        <v>9</v>
      </c>
    </row>
    <row r="12" spans="1:12" ht="12.75">
      <c r="A12" s="6" t="s">
        <v>6</v>
      </c>
      <c r="B12" s="6" t="s">
        <v>7</v>
      </c>
      <c r="C12" s="11">
        <v>19.5</v>
      </c>
      <c r="D12" s="6">
        <v>10</v>
      </c>
      <c r="G12" s="6" t="s">
        <v>6</v>
      </c>
      <c r="H12" s="6" t="s">
        <v>7</v>
      </c>
      <c r="I12" s="11">
        <v>19.5</v>
      </c>
      <c r="J12" s="6">
        <v>10</v>
      </c>
      <c r="K12" s="29"/>
      <c r="L12" s="29"/>
    </row>
    <row r="13" spans="1:12" ht="12.75">
      <c r="A13" s="6" t="s">
        <v>29</v>
      </c>
      <c r="B13" s="6" t="s">
        <v>130</v>
      </c>
      <c r="C13" s="11">
        <v>19</v>
      </c>
      <c r="D13" s="6">
        <v>11</v>
      </c>
      <c r="G13" s="6" t="s">
        <v>29</v>
      </c>
      <c r="H13" s="6" t="s">
        <v>130</v>
      </c>
      <c r="I13" s="11">
        <v>19</v>
      </c>
      <c r="J13" s="6">
        <v>11</v>
      </c>
      <c r="K13" s="30"/>
      <c r="L13" s="31"/>
    </row>
    <row r="14" spans="1:10" ht="12.75">
      <c r="A14" s="6" t="s">
        <v>4</v>
      </c>
      <c r="B14" s="6" t="s">
        <v>53</v>
      </c>
      <c r="C14" s="11">
        <v>17</v>
      </c>
      <c r="D14" s="6">
        <v>12</v>
      </c>
      <c r="G14" s="69" t="s">
        <v>263</v>
      </c>
      <c r="H14" s="69" t="s">
        <v>358</v>
      </c>
      <c r="I14" s="85">
        <v>18.48</v>
      </c>
      <c r="J14" s="86">
        <v>12</v>
      </c>
    </row>
    <row r="15" spans="1:10" ht="12.75">
      <c r="A15" s="6" t="s">
        <v>6</v>
      </c>
      <c r="B15" s="6" t="s">
        <v>157</v>
      </c>
      <c r="C15" s="11">
        <v>17</v>
      </c>
      <c r="D15" s="6">
        <v>13</v>
      </c>
      <c r="G15" s="6" t="s">
        <v>4</v>
      </c>
      <c r="H15" s="6" t="s">
        <v>53</v>
      </c>
      <c r="I15" s="11">
        <v>17</v>
      </c>
      <c r="J15" s="6">
        <v>13</v>
      </c>
    </row>
    <row r="16" spans="1:10" ht="12.75">
      <c r="A16" s="6" t="s">
        <v>29</v>
      </c>
      <c r="B16" s="6" t="s">
        <v>32</v>
      </c>
      <c r="C16" s="11">
        <v>17</v>
      </c>
      <c r="D16" s="6">
        <v>14</v>
      </c>
      <c r="G16" s="6" t="s">
        <v>6</v>
      </c>
      <c r="H16" s="6" t="s">
        <v>157</v>
      </c>
      <c r="I16" s="11">
        <v>17</v>
      </c>
      <c r="J16" s="6">
        <v>14</v>
      </c>
    </row>
    <row r="17" spans="1:10" ht="12.75">
      <c r="A17" s="6" t="s">
        <v>237</v>
      </c>
      <c r="B17" s="6" t="s">
        <v>238</v>
      </c>
      <c r="C17" s="11">
        <v>16.97</v>
      </c>
      <c r="D17" s="6">
        <v>15</v>
      </c>
      <c r="G17" s="6" t="s">
        <v>29</v>
      </c>
      <c r="H17" s="6" t="s">
        <v>32</v>
      </c>
      <c r="I17" s="11">
        <v>17</v>
      </c>
      <c r="J17" s="6">
        <v>15</v>
      </c>
    </row>
    <row r="18" spans="1:10" ht="12.75">
      <c r="A18" s="6" t="s">
        <v>70</v>
      </c>
      <c r="B18" s="6" t="s">
        <v>271</v>
      </c>
      <c r="C18" s="11">
        <v>16.62</v>
      </c>
      <c r="D18" s="6">
        <v>16</v>
      </c>
      <c r="G18" s="6" t="s">
        <v>237</v>
      </c>
      <c r="H18" s="6" t="s">
        <v>238</v>
      </c>
      <c r="I18" s="11">
        <v>16.97</v>
      </c>
      <c r="J18" s="6">
        <v>16</v>
      </c>
    </row>
    <row r="19" spans="1:10" ht="12.75">
      <c r="A19" s="6" t="s">
        <v>29</v>
      </c>
      <c r="B19" s="6" t="s">
        <v>233</v>
      </c>
      <c r="C19" s="11">
        <v>15.99</v>
      </c>
      <c r="D19" s="6">
        <v>17</v>
      </c>
      <c r="G19" s="6" t="s">
        <v>70</v>
      </c>
      <c r="H19" s="6" t="s">
        <v>271</v>
      </c>
      <c r="I19" s="11">
        <v>16.62</v>
      </c>
      <c r="J19" s="6">
        <v>17</v>
      </c>
    </row>
    <row r="20" spans="1:10" ht="12.75">
      <c r="A20" s="6" t="s">
        <v>6</v>
      </c>
      <c r="B20" s="6" t="s">
        <v>150</v>
      </c>
      <c r="C20" s="11">
        <v>15.76</v>
      </c>
      <c r="D20" s="6">
        <v>18</v>
      </c>
      <c r="G20" s="6" t="s">
        <v>29</v>
      </c>
      <c r="H20" s="6" t="s">
        <v>233</v>
      </c>
      <c r="I20" s="11">
        <v>15.99</v>
      </c>
      <c r="J20" s="6">
        <v>18</v>
      </c>
    </row>
    <row r="21" spans="1:10" ht="12.75">
      <c r="A21" s="6" t="s">
        <v>103</v>
      </c>
      <c r="B21" s="6" t="s">
        <v>240</v>
      </c>
      <c r="C21" s="11">
        <v>15.5</v>
      </c>
      <c r="D21" s="6">
        <v>19</v>
      </c>
      <c r="G21" s="6" t="s">
        <v>6</v>
      </c>
      <c r="H21" s="6" t="s">
        <v>150</v>
      </c>
      <c r="I21" s="11">
        <v>15.76</v>
      </c>
      <c r="J21" s="6">
        <v>19</v>
      </c>
    </row>
    <row r="22" spans="1:10" ht="12.75">
      <c r="A22" s="6" t="s">
        <v>237</v>
      </c>
      <c r="B22" s="6" t="s">
        <v>270</v>
      </c>
      <c r="C22" s="11">
        <v>15.27</v>
      </c>
      <c r="D22" s="6">
        <v>20</v>
      </c>
      <c r="G22" s="6" t="s">
        <v>103</v>
      </c>
      <c r="H22" s="6" t="s">
        <v>240</v>
      </c>
      <c r="I22" s="11">
        <v>15.5</v>
      </c>
      <c r="J22" s="6">
        <v>20</v>
      </c>
    </row>
    <row r="23" spans="1:10" ht="12.75">
      <c r="A23" s="26" t="s">
        <v>22</v>
      </c>
      <c r="B23" s="26" t="s">
        <v>245</v>
      </c>
      <c r="C23" s="27">
        <v>15.25</v>
      </c>
      <c r="D23" s="6">
        <v>21</v>
      </c>
      <c r="G23" s="6" t="s">
        <v>237</v>
      </c>
      <c r="H23" s="6" t="s">
        <v>270</v>
      </c>
      <c r="I23" s="11">
        <v>15.27</v>
      </c>
      <c r="J23" s="6">
        <v>21</v>
      </c>
    </row>
    <row r="24" spans="1:10" ht="12.75">
      <c r="A24" s="6" t="s">
        <v>113</v>
      </c>
      <c r="B24" s="6" t="s">
        <v>114</v>
      </c>
      <c r="C24" s="11">
        <v>15.24</v>
      </c>
      <c r="D24" s="6">
        <v>22</v>
      </c>
      <c r="G24" s="26" t="s">
        <v>22</v>
      </c>
      <c r="H24" s="26" t="s">
        <v>245</v>
      </c>
      <c r="I24" s="27">
        <v>15.25</v>
      </c>
      <c r="J24" s="6">
        <v>22</v>
      </c>
    </row>
    <row r="25" spans="1:10" ht="12.75">
      <c r="A25" s="6" t="s">
        <v>6</v>
      </c>
      <c r="B25" s="6" t="s">
        <v>187</v>
      </c>
      <c r="C25" s="11">
        <v>15.11</v>
      </c>
      <c r="D25" s="6">
        <v>23</v>
      </c>
      <c r="E25" s="8"/>
      <c r="F25" s="8"/>
      <c r="G25" s="6" t="s">
        <v>113</v>
      </c>
      <c r="H25" s="6" t="s">
        <v>114</v>
      </c>
      <c r="I25" s="11">
        <v>15.24</v>
      </c>
      <c r="J25" s="6">
        <v>23</v>
      </c>
    </row>
    <row r="26" spans="1:10" ht="12.75">
      <c r="A26" s="6" t="s">
        <v>99</v>
      </c>
      <c r="B26" s="6" t="s">
        <v>41</v>
      </c>
      <c r="C26" s="11">
        <v>15.09</v>
      </c>
      <c r="D26" s="6">
        <v>24</v>
      </c>
      <c r="E26" s="9"/>
      <c r="F26" s="10"/>
      <c r="G26" s="6" t="s">
        <v>6</v>
      </c>
      <c r="H26" s="6" t="s">
        <v>187</v>
      </c>
      <c r="I26" s="11">
        <v>15.11</v>
      </c>
      <c r="J26" s="6">
        <v>24</v>
      </c>
    </row>
    <row r="27" spans="1:10" ht="12.75">
      <c r="A27" s="6" t="s">
        <v>105</v>
      </c>
      <c r="B27" s="6" t="s">
        <v>106</v>
      </c>
      <c r="C27" s="11">
        <v>15</v>
      </c>
      <c r="D27" s="6">
        <v>25</v>
      </c>
      <c r="G27" s="6" t="s">
        <v>99</v>
      </c>
      <c r="H27" s="6" t="s">
        <v>41</v>
      </c>
      <c r="I27" s="11">
        <v>15.09</v>
      </c>
      <c r="J27" s="6">
        <v>25</v>
      </c>
    </row>
    <row r="28" spans="1:10" ht="12.75">
      <c r="A28" s="6" t="s">
        <v>288</v>
      </c>
      <c r="B28" s="6" t="s">
        <v>189</v>
      </c>
      <c r="C28" s="11">
        <v>15</v>
      </c>
      <c r="D28" s="6">
        <v>26</v>
      </c>
      <c r="G28" s="6" t="s">
        <v>105</v>
      </c>
      <c r="H28" s="6" t="s">
        <v>106</v>
      </c>
      <c r="I28" s="11">
        <v>15</v>
      </c>
      <c r="J28" s="6">
        <v>26</v>
      </c>
    </row>
    <row r="29" spans="1:10" ht="12.75">
      <c r="A29" s="6" t="s">
        <v>24</v>
      </c>
      <c r="B29" s="6" t="s">
        <v>169</v>
      </c>
      <c r="C29" s="11">
        <v>15</v>
      </c>
      <c r="D29" s="6">
        <v>27</v>
      </c>
      <c r="G29" s="6" t="s">
        <v>288</v>
      </c>
      <c r="H29" s="6" t="s">
        <v>189</v>
      </c>
      <c r="I29" s="11">
        <v>15</v>
      </c>
      <c r="J29" s="6">
        <v>27</v>
      </c>
    </row>
    <row r="30" spans="1:10" ht="12.75">
      <c r="A30" s="6" t="s">
        <v>29</v>
      </c>
      <c r="B30" s="6" t="s">
        <v>37</v>
      </c>
      <c r="C30" s="11">
        <v>15</v>
      </c>
      <c r="D30" s="6">
        <v>28</v>
      </c>
      <c r="G30" s="6" t="s">
        <v>24</v>
      </c>
      <c r="H30" s="6" t="s">
        <v>169</v>
      </c>
      <c r="I30" s="11">
        <v>15</v>
      </c>
      <c r="J30" s="6">
        <v>28</v>
      </c>
    </row>
    <row r="31" spans="1:10" ht="12.75">
      <c r="A31" s="6" t="s">
        <v>256</v>
      </c>
      <c r="B31" s="6" t="s">
        <v>257</v>
      </c>
      <c r="C31" s="11">
        <v>14.5</v>
      </c>
      <c r="D31" s="6">
        <v>29</v>
      </c>
      <c r="G31" s="6" t="s">
        <v>29</v>
      </c>
      <c r="H31" s="6" t="s">
        <v>37</v>
      </c>
      <c r="I31" s="11">
        <v>15</v>
      </c>
      <c r="J31" s="6">
        <v>29</v>
      </c>
    </row>
    <row r="32" spans="1:10" ht="12.75">
      <c r="A32" s="6" t="s">
        <v>74</v>
      </c>
      <c r="B32" s="6" t="s">
        <v>200</v>
      </c>
      <c r="C32" s="11">
        <v>14.5</v>
      </c>
      <c r="D32" s="6">
        <v>30</v>
      </c>
      <c r="G32" s="6" t="s">
        <v>256</v>
      </c>
      <c r="H32" s="6" t="s">
        <v>257</v>
      </c>
      <c r="I32" s="11">
        <v>14.5</v>
      </c>
      <c r="J32" s="6">
        <v>30</v>
      </c>
    </row>
    <row r="33" spans="1:10" ht="12.75">
      <c r="A33" s="6" t="s">
        <v>113</v>
      </c>
      <c r="B33" s="6" t="s">
        <v>116</v>
      </c>
      <c r="C33" s="11">
        <v>14.5</v>
      </c>
      <c r="D33" s="6">
        <v>31</v>
      </c>
      <c r="G33" s="6" t="s">
        <v>74</v>
      </c>
      <c r="H33" s="6" t="s">
        <v>200</v>
      </c>
      <c r="I33" s="11">
        <v>14.5</v>
      </c>
      <c r="J33" s="6">
        <v>31</v>
      </c>
    </row>
    <row r="34" spans="1:10" ht="12.75">
      <c r="A34" s="6" t="s">
        <v>281</v>
      </c>
      <c r="B34" s="6" t="s">
        <v>32</v>
      </c>
      <c r="C34" s="11">
        <v>14.5</v>
      </c>
      <c r="D34" s="6">
        <v>32</v>
      </c>
      <c r="G34" s="6" t="s">
        <v>113</v>
      </c>
      <c r="H34" s="6" t="s">
        <v>116</v>
      </c>
      <c r="I34" s="11">
        <v>14.5</v>
      </c>
      <c r="J34" s="6">
        <v>32</v>
      </c>
    </row>
    <row r="35" spans="1:10" ht="12.75">
      <c r="A35" s="6" t="s">
        <v>77</v>
      </c>
      <c r="B35" s="6" t="s">
        <v>195</v>
      </c>
      <c r="C35" s="11">
        <v>14.09</v>
      </c>
      <c r="D35" s="6">
        <v>33</v>
      </c>
      <c r="G35" s="6" t="s">
        <v>281</v>
      </c>
      <c r="H35" s="6" t="s">
        <v>32</v>
      </c>
      <c r="I35" s="11">
        <v>14.5</v>
      </c>
      <c r="J35" s="6">
        <v>33</v>
      </c>
    </row>
    <row r="36" spans="1:10" ht="12.75">
      <c r="A36" s="6" t="s">
        <v>70</v>
      </c>
      <c r="B36" s="6" t="s">
        <v>241</v>
      </c>
      <c r="C36" s="11">
        <v>14</v>
      </c>
      <c r="D36" s="6">
        <v>34</v>
      </c>
      <c r="G36" s="6" t="s">
        <v>77</v>
      </c>
      <c r="H36" s="6" t="s">
        <v>195</v>
      </c>
      <c r="I36" s="11">
        <v>14.09</v>
      </c>
      <c r="J36" s="6">
        <v>34</v>
      </c>
    </row>
    <row r="37" spans="1:10" ht="12.75">
      <c r="A37" s="6" t="s">
        <v>4</v>
      </c>
      <c r="B37" s="6" t="s">
        <v>167</v>
      </c>
      <c r="C37" s="11">
        <v>14</v>
      </c>
      <c r="D37" s="6">
        <v>35</v>
      </c>
      <c r="G37" s="6" t="s">
        <v>70</v>
      </c>
      <c r="H37" s="6" t="s">
        <v>241</v>
      </c>
      <c r="I37" s="11">
        <v>14</v>
      </c>
      <c r="J37" s="6">
        <v>35</v>
      </c>
    </row>
    <row r="38" spans="1:10" ht="12.75">
      <c r="A38" s="6" t="s">
        <v>74</v>
      </c>
      <c r="B38" s="6" t="s">
        <v>54</v>
      </c>
      <c r="C38" s="11">
        <v>14</v>
      </c>
      <c r="D38" s="6">
        <v>36</v>
      </c>
      <c r="G38" s="6" t="s">
        <v>4</v>
      </c>
      <c r="H38" s="6" t="s">
        <v>167</v>
      </c>
      <c r="I38" s="11">
        <v>14</v>
      </c>
      <c r="J38" s="6">
        <v>36</v>
      </c>
    </row>
    <row r="39" spans="1:10" ht="12.75">
      <c r="A39" s="6" t="s">
        <v>74</v>
      </c>
      <c r="B39" s="6" t="s">
        <v>94</v>
      </c>
      <c r="C39" s="11">
        <v>14</v>
      </c>
      <c r="D39" s="6">
        <v>37</v>
      </c>
      <c r="G39" s="6" t="s">
        <v>74</v>
      </c>
      <c r="H39" s="6" t="s">
        <v>54</v>
      </c>
      <c r="I39" s="11">
        <v>14</v>
      </c>
      <c r="J39" s="6">
        <v>37</v>
      </c>
    </row>
    <row r="40" spans="1:10" ht="12.75">
      <c r="A40" s="6" t="s">
        <v>18</v>
      </c>
      <c r="B40" s="6" t="s">
        <v>19</v>
      </c>
      <c r="C40" s="11">
        <v>14</v>
      </c>
      <c r="D40" s="6">
        <v>38</v>
      </c>
      <c r="G40" s="6" t="s">
        <v>74</v>
      </c>
      <c r="H40" s="6" t="s">
        <v>94</v>
      </c>
      <c r="I40" s="11">
        <v>14</v>
      </c>
      <c r="J40" s="6">
        <v>38</v>
      </c>
    </row>
    <row r="41" spans="1:10" ht="12.75">
      <c r="A41" s="2" t="s">
        <v>26</v>
      </c>
      <c r="B41" s="2" t="s">
        <v>253</v>
      </c>
      <c r="C41" s="11">
        <v>14</v>
      </c>
      <c r="D41" s="6">
        <v>39</v>
      </c>
      <c r="G41" s="6" t="s">
        <v>18</v>
      </c>
      <c r="H41" s="6" t="s">
        <v>19</v>
      </c>
      <c r="I41" s="11">
        <v>14</v>
      </c>
      <c r="J41" s="6">
        <v>39</v>
      </c>
    </row>
    <row r="42" spans="1:10" ht="12.75">
      <c r="A42" s="2" t="s">
        <v>26</v>
      </c>
      <c r="B42" s="2" t="s">
        <v>27</v>
      </c>
      <c r="C42" s="13">
        <v>14</v>
      </c>
      <c r="D42" s="6">
        <v>40</v>
      </c>
      <c r="G42" s="2" t="s">
        <v>26</v>
      </c>
      <c r="H42" s="2" t="s">
        <v>253</v>
      </c>
      <c r="I42" s="11">
        <v>14</v>
      </c>
      <c r="J42" s="6">
        <v>40</v>
      </c>
    </row>
    <row r="43" spans="1:10" ht="12.75">
      <c r="A43" s="6" t="s">
        <v>281</v>
      </c>
      <c r="B43" s="6" t="s">
        <v>145</v>
      </c>
      <c r="C43" s="11">
        <v>14</v>
      </c>
      <c r="D43" s="6">
        <v>41</v>
      </c>
      <c r="G43" s="2" t="s">
        <v>26</v>
      </c>
      <c r="H43" s="2" t="s">
        <v>27</v>
      </c>
      <c r="I43" s="13">
        <v>14</v>
      </c>
      <c r="J43" s="6">
        <v>41</v>
      </c>
    </row>
    <row r="44" spans="1:10" ht="12.75">
      <c r="A44" s="6" t="s">
        <v>67</v>
      </c>
      <c r="B44" s="6" t="s">
        <v>68</v>
      </c>
      <c r="C44" s="11">
        <v>13.99</v>
      </c>
      <c r="D44" s="6">
        <v>42</v>
      </c>
      <c r="G44" s="6" t="s">
        <v>281</v>
      </c>
      <c r="H44" s="6" t="s">
        <v>145</v>
      </c>
      <c r="I44" s="11">
        <v>14</v>
      </c>
      <c r="J44" s="6">
        <v>42</v>
      </c>
    </row>
    <row r="45" spans="1:10" ht="12.75">
      <c r="A45" s="6" t="s">
        <v>33</v>
      </c>
      <c r="B45" s="6" t="s">
        <v>34</v>
      </c>
      <c r="C45" s="11">
        <v>13.87</v>
      </c>
      <c r="D45" s="6">
        <v>43</v>
      </c>
      <c r="G45" s="6" t="s">
        <v>67</v>
      </c>
      <c r="H45" s="6" t="s">
        <v>68</v>
      </c>
      <c r="I45" s="11">
        <v>13.99</v>
      </c>
      <c r="J45" s="6">
        <v>43</v>
      </c>
    </row>
    <row r="46" spans="1:10" ht="12.75">
      <c r="A46" s="7" t="s">
        <v>288</v>
      </c>
      <c r="B46" s="7" t="s">
        <v>161</v>
      </c>
      <c r="C46" s="12">
        <v>13</v>
      </c>
      <c r="D46" s="6">
        <v>44</v>
      </c>
      <c r="G46" s="6" t="s">
        <v>33</v>
      </c>
      <c r="H46" s="6" t="s">
        <v>34</v>
      </c>
      <c r="I46" s="11">
        <v>13.87</v>
      </c>
      <c r="J46" s="6">
        <v>44</v>
      </c>
    </row>
    <row r="47" spans="1:10" ht="12.75">
      <c r="A47" s="6" t="s">
        <v>91</v>
      </c>
      <c r="B47" s="6" t="s">
        <v>54</v>
      </c>
      <c r="C47" s="11">
        <v>13</v>
      </c>
      <c r="D47" s="6">
        <v>45</v>
      </c>
      <c r="G47" s="7" t="s">
        <v>288</v>
      </c>
      <c r="H47" s="7" t="s">
        <v>161</v>
      </c>
      <c r="I47" s="12">
        <v>13</v>
      </c>
      <c r="J47" s="6">
        <v>45</v>
      </c>
    </row>
    <row r="48" spans="1:10" ht="12.75">
      <c r="A48" s="6" t="s">
        <v>14</v>
      </c>
      <c r="B48" s="6" t="s">
        <v>155</v>
      </c>
      <c r="C48" s="11">
        <v>13</v>
      </c>
      <c r="D48" s="6">
        <v>46</v>
      </c>
      <c r="E48" s="8"/>
      <c r="F48" s="8"/>
      <c r="G48" s="6" t="s">
        <v>91</v>
      </c>
      <c r="H48" s="6" t="s">
        <v>54</v>
      </c>
      <c r="I48" s="11">
        <v>13</v>
      </c>
      <c r="J48" s="6">
        <v>46</v>
      </c>
    </row>
    <row r="49" spans="1:10" ht="12.75">
      <c r="A49" s="7" t="s">
        <v>103</v>
      </c>
      <c r="B49" s="7" t="s">
        <v>276</v>
      </c>
      <c r="C49" s="12">
        <v>13</v>
      </c>
      <c r="D49" s="6">
        <v>47</v>
      </c>
      <c r="E49" s="9"/>
      <c r="F49" s="10"/>
      <c r="G49" s="6" t="s">
        <v>14</v>
      </c>
      <c r="H49" s="6" t="s">
        <v>155</v>
      </c>
      <c r="I49" s="11">
        <v>13</v>
      </c>
      <c r="J49" s="6">
        <v>47</v>
      </c>
    </row>
    <row r="50" spans="1:10" ht="12.75">
      <c r="A50" s="6" t="s">
        <v>113</v>
      </c>
      <c r="B50" s="6" t="s">
        <v>50</v>
      </c>
      <c r="C50" s="11">
        <v>12.64</v>
      </c>
      <c r="D50" s="6">
        <v>48</v>
      </c>
      <c r="G50" s="7" t="s">
        <v>103</v>
      </c>
      <c r="H50" s="7" t="s">
        <v>276</v>
      </c>
      <c r="I50" s="12">
        <v>13</v>
      </c>
      <c r="J50" s="6">
        <v>48</v>
      </c>
    </row>
    <row r="51" spans="1:10" ht="12.75">
      <c r="A51" s="6" t="s">
        <v>153</v>
      </c>
      <c r="B51" s="6" t="s">
        <v>266</v>
      </c>
      <c r="C51" s="11">
        <v>12.63</v>
      </c>
      <c r="D51" s="6">
        <v>49</v>
      </c>
      <c r="G51" s="6" t="s">
        <v>113</v>
      </c>
      <c r="H51" s="6" t="s">
        <v>50</v>
      </c>
      <c r="I51" s="11">
        <v>12.64</v>
      </c>
      <c r="J51" s="6">
        <v>49</v>
      </c>
    </row>
    <row r="52" spans="1:10" ht="12.75">
      <c r="A52" s="26" t="s">
        <v>22</v>
      </c>
      <c r="B52" s="26" t="s">
        <v>244</v>
      </c>
      <c r="C52" s="27">
        <v>12.5</v>
      </c>
      <c r="D52" s="6">
        <v>50</v>
      </c>
      <c r="G52" s="6" t="s">
        <v>153</v>
      </c>
      <c r="H52" s="6" t="s">
        <v>266</v>
      </c>
      <c r="I52" s="11">
        <v>12.63</v>
      </c>
      <c r="J52" s="6">
        <v>50</v>
      </c>
    </row>
    <row r="53" spans="1:10" ht="12.75">
      <c r="A53" s="6" t="s">
        <v>14</v>
      </c>
      <c r="B53" s="6" t="s">
        <v>54</v>
      </c>
      <c r="C53" s="11">
        <v>12.5</v>
      </c>
      <c r="D53" s="6">
        <v>51</v>
      </c>
      <c r="G53" s="26" t="s">
        <v>22</v>
      </c>
      <c r="H53" s="26" t="s">
        <v>244</v>
      </c>
      <c r="I53" s="27">
        <v>12.5</v>
      </c>
      <c r="J53" s="6">
        <v>51</v>
      </c>
    </row>
    <row r="54" spans="1:10" ht="12.75">
      <c r="A54" s="6" t="s">
        <v>18</v>
      </c>
      <c r="B54" s="6" t="s">
        <v>62</v>
      </c>
      <c r="C54" s="11">
        <v>12.25</v>
      </c>
      <c r="D54" s="6">
        <v>52</v>
      </c>
      <c r="G54" s="6" t="s">
        <v>14</v>
      </c>
      <c r="H54" s="6" t="s">
        <v>54</v>
      </c>
      <c r="I54" s="11">
        <v>12.5</v>
      </c>
      <c r="J54" s="6">
        <v>52</v>
      </c>
    </row>
    <row r="55" spans="1:10" ht="12.75">
      <c r="A55" s="6" t="s">
        <v>18</v>
      </c>
      <c r="B55" s="6" t="s">
        <v>61</v>
      </c>
      <c r="C55" s="11">
        <v>12.25</v>
      </c>
      <c r="D55" s="6">
        <v>53</v>
      </c>
      <c r="G55" s="6" t="s">
        <v>18</v>
      </c>
      <c r="H55" s="6" t="s">
        <v>62</v>
      </c>
      <c r="I55" s="11">
        <v>12.25</v>
      </c>
      <c r="J55" s="6">
        <v>53</v>
      </c>
    </row>
    <row r="56" spans="1:10" ht="12.75">
      <c r="A56" s="6" t="s">
        <v>24</v>
      </c>
      <c r="B56" s="6" t="s">
        <v>193</v>
      </c>
      <c r="C56" s="11">
        <v>12</v>
      </c>
      <c r="D56" s="6">
        <v>54</v>
      </c>
      <c r="G56" s="6" t="s">
        <v>18</v>
      </c>
      <c r="H56" s="6" t="s">
        <v>61</v>
      </c>
      <c r="I56" s="11">
        <v>12.25</v>
      </c>
      <c r="J56" s="6">
        <v>54</v>
      </c>
    </row>
    <row r="57" spans="1:10" ht="12.75">
      <c r="A57" s="6" t="s">
        <v>177</v>
      </c>
      <c r="B57" s="6" t="s">
        <v>62</v>
      </c>
      <c r="C57" s="11">
        <v>12</v>
      </c>
      <c r="D57" s="6">
        <v>55</v>
      </c>
      <c r="G57" s="6" t="s">
        <v>24</v>
      </c>
      <c r="H57" s="6" t="s">
        <v>193</v>
      </c>
      <c r="I57" s="11">
        <v>12</v>
      </c>
      <c r="J57" s="6">
        <v>55</v>
      </c>
    </row>
    <row r="58" spans="1:10" ht="12.75">
      <c r="A58" s="6" t="s">
        <v>109</v>
      </c>
      <c r="B58" s="6" t="s">
        <v>9</v>
      </c>
      <c r="C58" s="11">
        <v>11.7</v>
      </c>
      <c r="D58" s="6">
        <v>56</v>
      </c>
      <c r="G58" s="6" t="s">
        <v>177</v>
      </c>
      <c r="H58" s="6" t="s">
        <v>62</v>
      </c>
      <c r="I58" s="11">
        <v>12</v>
      </c>
      <c r="J58" s="6">
        <v>56</v>
      </c>
    </row>
    <row r="59" spans="1:10" ht="12.75">
      <c r="A59" s="6" t="s">
        <v>55</v>
      </c>
      <c r="B59" s="6" t="s">
        <v>73</v>
      </c>
      <c r="C59" s="11">
        <v>11.5</v>
      </c>
      <c r="D59" s="6">
        <v>57</v>
      </c>
      <c r="G59" s="6" t="s">
        <v>109</v>
      </c>
      <c r="H59" s="6" t="s">
        <v>9</v>
      </c>
      <c r="I59" s="11">
        <v>11.7</v>
      </c>
      <c r="J59" s="6">
        <v>57</v>
      </c>
    </row>
    <row r="60" spans="1:10" ht="12.75">
      <c r="A60" s="6" t="s">
        <v>55</v>
      </c>
      <c r="B60" s="6" t="s">
        <v>56</v>
      </c>
      <c r="C60" s="11">
        <v>11.5</v>
      </c>
      <c r="D60" s="6">
        <v>58</v>
      </c>
      <c r="G60" s="6" t="s">
        <v>55</v>
      </c>
      <c r="H60" s="6" t="s">
        <v>73</v>
      </c>
      <c r="I60" s="11">
        <v>11.5</v>
      </c>
      <c r="J60" s="6">
        <v>58</v>
      </c>
    </row>
    <row r="61" spans="1:10" ht="12.75">
      <c r="A61" s="6" t="s">
        <v>36</v>
      </c>
      <c r="B61" s="6" t="s">
        <v>37</v>
      </c>
      <c r="C61" s="11">
        <v>11.5</v>
      </c>
      <c r="D61" s="6">
        <v>59</v>
      </c>
      <c r="G61" s="6" t="s">
        <v>55</v>
      </c>
      <c r="H61" s="6" t="s">
        <v>56</v>
      </c>
      <c r="I61" s="11">
        <v>11.5</v>
      </c>
      <c r="J61" s="6">
        <v>59</v>
      </c>
    </row>
    <row r="62" spans="1:10" ht="12.75">
      <c r="A62" s="6" t="s">
        <v>77</v>
      </c>
      <c r="B62" s="6" t="s">
        <v>80</v>
      </c>
      <c r="C62" s="11">
        <v>11.5</v>
      </c>
      <c r="D62" s="6">
        <v>60</v>
      </c>
      <c r="G62" s="6" t="s">
        <v>36</v>
      </c>
      <c r="H62" s="6" t="s">
        <v>37</v>
      </c>
      <c r="I62" s="11">
        <v>11.5</v>
      </c>
      <c r="J62" s="6">
        <v>60</v>
      </c>
    </row>
    <row r="63" spans="1:10" ht="12.75">
      <c r="A63" s="6" t="s">
        <v>91</v>
      </c>
      <c r="B63" s="6" t="s">
        <v>94</v>
      </c>
      <c r="C63" s="11">
        <v>11.47</v>
      </c>
      <c r="D63" s="6">
        <v>61</v>
      </c>
      <c r="G63" s="6" t="s">
        <v>77</v>
      </c>
      <c r="H63" s="6" t="s">
        <v>80</v>
      </c>
      <c r="I63" s="11">
        <v>11.5</v>
      </c>
      <c r="J63" s="6">
        <v>61</v>
      </c>
    </row>
    <row r="64" spans="1:10" ht="12.75">
      <c r="A64" s="6" t="s">
        <v>91</v>
      </c>
      <c r="B64" s="6" t="s">
        <v>142</v>
      </c>
      <c r="C64" s="11">
        <v>11.47</v>
      </c>
      <c r="D64" s="6">
        <v>62</v>
      </c>
      <c r="E64" s="8"/>
      <c r="F64" s="8"/>
      <c r="G64" s="6" t="s">
        <v>91</v>
      </c>
      <c r="H64" s="6" t="s">
        <v>94</v>
      </c>
      <c r="I64" s="11">
        <v>11.47</v>
      </c>
      <c r="J64" s="6">
        <v>62</v>
      </c>
    </row>
    <row r="65" spans="1:10" ht="12.75">
      <c r="A65" s="6" t="s">
        <v>77</v>
      </c>
      <c r="B65" s="6" t="s">
        <v>125</v>
      </c>
      <c r="C65" s="11">
        <v>11.25</v>
      </c>
      <c r="D65" s="6">
        <v>63</v>
      </c>
      <c r="E65" s="9"/>
      <c r="F65" s="10"/>
      <c r="G65" s="6" t="s">
        <v>91</v>
      </c>
      <c r="H65" s="6" t="s">
        <v>142</v>
      </c>
      <c r="I65" s="11">
        <v>11.47</v>
      </c>
      <c r="J65" s="6">
        <v>63</v>
      </c>
    </row>
    <row r="66" spans="1:10" ht="12.75">
      <c r="A66" s="6" t="s">
        <v>77</v>
      </c>
      <c r="B66" s="6" t="s">
        <v>123</v>
      </c>
      <c r="C66" s="11">
        <v>11.25</v>
      </c>
      <c r="D66" s="6">
        <v>64</v>
      </c>
      <c r="E66" s="32"/>
      <c r="G66" s="6" t="s">
        <v>77</v>
      </c>
      <c r="H66" s="6" t="s">
        <v>125</v>
      </c>
      <c r="I66" s="11">
        <v>11.25</v>
      </c>
      <c r="J66" s="6">
        <v>64</v>
      </c>
    </row>
    <row r="67" spans="1:10" ht="12.75">
      <c r="A67" s="6" t="s">
        <v>82</v>
      </c>
      <c r="B67" s="6" t="s">
        <v>54</v>
      </c>
      <c r="C67" s="11">
        <v>11.04</v>
      </c>
      <c r="D67" s="6">
        <v>65</v>
      </c>
      <c r="G67" s="6" t="s">
        <v>77</v>
      </c>
      <c r="H67" s="6" t="s">
        <v>123</v>
      </c>
      <c r="I67" s="11">
        <v>11.25</v>
      </c>
      <c r="J67" s="6">
        <v>65</v>
      </c>
    </row>
    <row r="68" spans="1:10" ht="12.75">
      <c r="A68" s="6" t="s">
        <v>4</v>
      </c>
      <c r="B68" s="6" t="s">
        <v>272</v>
      </c>
      <c r="C68" s="11">
        <v>11</v>
      </c>
      <c r="D68" s="6">
        <v>66</v>
      </c>
      <c r="G68" s="6" t="s">
        <v>82</v>
      </c>
      <c r="H68" s="6" t="s">
        <v>54</v>
      </c>
      <c r="I68" s="11">
        <v>11.04</v>
      </c>
      <c r="J68" s="6">
        <v>66</v>
      </c>
    </row>
    <row r="69" spans="1:10" ht="12.75">
      <c r="A69" s="7" t="s">
        <v>18</v>
      </c>
      <c r="B69" s="7" t="s">
        <v>273</v>
      </c>
      <c r="C69" s="12">
        <v>11</v>
      </c>
      <c r="D69" s="6">
        <v>67</v>
      </c>
      <c r="G69" s="6" t="s">
        <v>4</v>
      </c>
      <c r="H69" s="6" t="s">
        <v>272</v>
      </c>
      <c r="I69" s="11">
        <v>11</v>
      </c>
      <c r="J69" s="6">
        <v>67</v>
      </c>
    </row>
    <row r="70" spans="1:10" ht="12.75">
      <c r="A70" s="6" t="s">
        <v>46</v>
      </c>
      <c r="B70" s="6" t="s">
        <v>47</v>
      </c>
      <c r="C70" s="11">
        <v>11</v>
      </c>
      <c r="D70" s="6">
        <v>68</v>
      </c>
      <c r="G70" s="7" t="s">
        <v>18</v>
      </c>
      <c r="H70" s="7" t="s">
        <v>273</v>
      </c>
      <c r="I70" s="12">
        <v>11</v>
      </c>
      <c r="J70" s="6">
        <v>68</v>
      </c>
    </row>
    <row r="71" spans="1:10" ht="12.75">
      <c r="A71" s="6" t="s">
        <v>77</v>
      </c>
      <c r="B71" s="6" t="s">
        <v>121</v>
      </c>
      <c r="C71" s="11">
        <v>11</v>
      </c>
      <c r="D71" s="6">
        <v>69</v>
      </c>
      <c r="G71" s="6" t="s">
        <v>46</v>
      </c>
      <c r="H71" s="6" t="s">
        <v>47</v>
      </c>
      <c r="I71" s="11">
        <v>11</v>
      </c>
      <c r="J71" s="6">
        <v>69</v>
      </c>
    </row>
    <row r="72" spans="1:10" ht="12.75">
      <c r="A72" s="6" t="s">
        <v>29</v>
      </c>
      <c r="B72" s="6" t="s">
        <v>30</v>
      </c>
      <c r="C72" s="11">
        <v>11</v>
      </c>
      <c r="D72" s="6">
        <v>70</v>
      </c>
      <c r="G72" s="6" t="s">
        <v>77</v>
      </c>
      <c r="H72" s="6" t="s">
        <v>121</v>
      </c>
      <c r="I72" s="11">
        <v>11</v>
      </c>
      <c r="J72" s="6">
        <v>70</v>
      </c>
    </row>
    <row r="73" spans="1:10" ht="12.75">
      <c r="A73" s="6" t="s">
        <v>26</v>
      </c>
      <c r="B73" s="6" t="s">
        <v>133</v>
      </c>
      <c r="C73" s="11">
        <v>10.96</v>
      </c>
      <c r="D73" s="6">
        <v>71</v>
      </c>
      <c r="G73" s="6" t="s">
        <v>29</v>
      </c>
      <c r="H73" s="6" t="s">
        <v>30</v>
      </c>
      <c r="I73" s="11">
        <v>11</v>
      </c>
      <c r="J73" s="6">
        <v>71</v>
      </c>
    </row>
    <row r="74" spans="1:10" ht="12.75">
      <c r="A74" s="6" t="s">
        <v>77</v>
      </c>
      <c r="B74" s="6" t="s">
        <v>78</v>
      </c>
      <c r="C74" s="11">
        <v>10.95</v>
      </c>
      <c r="D74" s="6">
        <v>72</v>
      </c>
      <c r="G74" s="6" t="s">
        <v>26</v>
      </c>
      <c r="H74" s="6" t="s">
        <v>133</v>
      </c>
      <c r="I74" s="11">
        <v>10.96</v>
      </c>
      <c r="J74" s="6">
        <v>72</v>
      </c>
    </row>
    <row r="75" spans="1:10" ht="12.75">
      <c r="A75" s="6" t="s">
        <v>136</v>
      </c>
      <c r="B75" s="6" t="s">
        <v>260</v>
      </c>
      <c r="C75" s="11">
        <v>10.68</v>
      </c>
      <c r="D75" s="6">
        <v>73</v>
      </c>
      <c r="G75" s="6" t="s">
        <v>77</v>
      </c>
      <c r="H75" s="6" t="s">
        <v>78</v>
      </c>
      <c r="I75" s="11">
        <v>10.95</v>
      </c>
      <c r="J75" s="6">
        <v>73</v>
      </c>
    </row>
    <row r="76" spans="1:10" ht="12.75">
      <c r="A76" s="6" t="s">
        <v>55</v>
      </c>
      <c r="B76" s="6" t="s">
        <v>205</v>
      </c>
      <c r="C76" s="11">
        <v>10.5</v>
      </c>
      <c r="D76" s="6">
        <v>74</v>
      </c>
      <c r="G76" s="6" t="s">
        <v>136</v>
      </c>
      <c r="H76" s="6" t="s">
        <v>260</v>
      </c>
      <c r="I76" s="11">
        <v>10.68</v>
      </c>
      <c r="J76" s="6">
        <v>74</v>
      </c>
    </row>
    <row r="77" spans="1:10" ht="12.75">
      <c r="A77" s="7" t="s">
        <v>4</v>
      </c>
      <c r="B77" s="7" t="s">
        <v>5</v>
      </c>
      <c r="C77" s="12">
        <v>10.5</v>
      </c>
      <c r="D77" s="6">
        <v>75</v>
      </c>
      <c r="G77" s="6" t="s">
        <v>55</v>
      </c>
      <c r="H77" s="6" t="s">
        <v>205</v>
      </c>
      <c r="I77" s="11">
        <v>10.5</v>
      </c>
      <c r="J77" s="6">
        <v>75</v>
      </c>
    </row>
    <row r="78" spans="1:10" ht="12.75">
      <c r="A78" s="6" t="s">
        <v>96</v>
      </c>
      <c r="B78" s="6" t="s">
        <v>97</v>
      </c>
      <c r="C78" s="11">
        <v>10.04</v>
      </c>
      <c r="D78" s="6">
        <v>76</v>
      </c>
      <c r="G78" s="7" t="s">
        <v>4</v>
      </c>
      <c r="H78" s="7" t="s">
        <v>5</v>
      </c>
      <c r="I78" s="12">
        <v>10.5</v>
      </c>
      <c r="J78" s="6">
        <v>76</v>
      </c>
    </row>
    <row r="79" spans="1:10" ht="12.75">
      <c r="A79" s="6" t="s">
        <v>258</v>
      </c>
      <c r="B79" s="6" t="s">
        <v>259</v>
      </c>
      <c r="C79" s="11">
        <v>10</v>
      </c>
      <c r="D79" s="6">
        <v>77</v>
      </c>
      <c r="G79" s="6" t="s">
        <v>96</v>
      </c>
      <c r="H79" s="6" t="s">
        <v>97</v>
      </c>
      <c r="I79" s="11">
        <v>10.04</v>
      </c>
      <c r="J79" s="6">
        <v>77</v>
      </c>
    </row>
    <row r="80" spans="1:10" ht="12.75">
      <c r="A80" s="6" t="s">
        <v>89</v>
      </c>
      <c r="B80" s="6" t="s">
        <v>248</v>
      </c>
      <c r="C80" s="11">
        <v>10</v>
      </c>
      <c r="D80" s="6">
        <v>78</v>
      </c>
      <c r="G80" s="6" t="s">
        <v>258</v>
      </c>
      <c r="H80" s="6" t="s">
        <v>259</v>
      </c>
      <c r="I80" s="11">
        <v>10</v>
      </c>
      <c r="J80" s="6">
        <v>78</v>
      </c>
    </row>
    <row r="81" spans="1:10" ht="12.75">
      <c r="A81" s="6" t="s">
        <v>42</v>
      </c>
      <c r="B81" s="6" t="s">
        <v>32</v>
      </c>
      <c r="C81" s="11">
        <v>10</v>
      </c>
      <c r="D81" s="6">
        <v>79</v>
      </c>
      <c r="G81" s="6" t="s">
        <v>89</v>
      </c>
      <c r="H81" s="6" t="s">
        <v>248</v>
      </c>
      <c r="I81" s="11">
        <v>10</v>
      </c>
      <c r="J81" s="6">
        <v>79</v>
      </c>
    </row>
    <row r="82" spans="1:10" ht="12.75">
      <c r="A82" s="6" t="s">
        <v>42</v>
      </c>
      <c r="B82" s="7" t="s">
        <v>182</v>
      </c>
      <c r="C82" s="12">
        <v>10</v>
      </c>
      <c r="D82" s="6">
        <v>80</v>
      </c>
      <c r="G82" s="6" t="s">
        <v>42</v>
      </c>
      <c r="H82" s="6" t="s">
        <v>32</v>
      </c>
      <c r="I82" s="11">
        <v>10</v>
      </c>
      <c r="J82" s="6">
        <v>80</v>
      </c>
    </row>
    <row r="83" spans="1:10" ht="12.75">
      <c r="A83" s="6" t="s">
        <v>82</v>
      </c>
      <c r="B83" s="6" t="s">
        <v>83</v>
      </c>
      <c r="C83" s="11">
        <v>9.75</v>
      </c>
      <c r="D83" s="6">
        <v>81</v>
      </c>
      <c r="G83" s="7" t="s">
        <v>42</v>
      </c>
      <c r="H83" s="7" t="s">
        <v>182</v>
      </c>
      <c r="I83" s="12">
        <v>10</v>
      </c>
      <c r="J83" s="6">
        <v>81</v>
      </c>
    </row>
    <row r="84" spans="1:10" ht="12.75">
      <c r="A84" s="6" t="s">
        <v>65</v>
      </c>
      <c r="B84" s="6" t="s">
        <v>145</v>
      </c>
      <c r="C84" s="11">
        <v>9.75</v>
      </c>
      <c r="D84" s="6">
        <v>82</v>
      </c>
      <c r="G84" s="6" t="s">
        <v>82</v>
      </c>
      <c r="H84" s="6" t="s">
        <v>83</v>
      </c>
      <c r="I84" s="11">
        <v>9.75</v>
      </c>
      <c r="J84" s="6">
        <v>82</v>
      </c>
    </row>
    <row r="85" spans="1:10" ht="12.75">
      <c r="A85" s="7" t="s">
        <v>46</v>
      </c>
      <c r="B85" s="7" t="s">
        <v>226</v>
      </c>
      <c r="C85" s="12">
        <v>9.5</v>
      </c>
      <c r="D85" s="6">
        <v>83</v>
      </c>
      <c r="G85" s="6" t="s">
        <v>65</v>
      </c>
      <c r="H85" s="6" t="s">
        <v>145</v>
      </c>
      <c r="I85" s="11">
        <v>9.75</v>
      </c>
      <c r="J85" s="6">
        <v>83</v>
      </c>
    </row>
    <row r="86" spans="1:10" ht="12.75">
      <c r="A86" s="6" t="s">
        <v>4</v>
      </c>
      <c r="B86" s="6" t="s">
        <v>269</v>
      </c>
      <c r="C86" s="11">
        <v>9.4</v>
      </c>
      <c r="D86" s="6">
        <v>84</v>
      </c>
      <c r="G86" s="7" t="s">
        <v>46</v>
      </c>
      <c r="H86" s="7" t="s">
        <v>226</v>
      </c>
      <c r="I86" s="12">
        <v>9.5</v>
      </c>
      <c r="J86" s="6">
        <v>84</v>
      </c>
    </row>
    <row r="87" spans="1:10" ht="12.75">
      <c r="A87" s="6" t="s">
        <v>175</v>
      </c>
      <c r="B87" s="6" t="s">
        <v>240</v>
      </c>
      <c r="C87" s="11">
        <v>9.25</v>
      </c>
      <c r="D87" s="6">
        <v>85</v>
      </c>
      <c r="G87" s="6" t="s">
        <v>4</v>
      </c>
      <c r="H87" s="6" t="s">
        <v>269</v>
      </c>
      <c r="I87" s="11">
        <v>9.4</v>
      </c>
      <c r="J87" s="6">
        <v>85</v>
      </c>
    </row>
    <row r="88" spans="1:10" s="25" customFormat="1" ht="12.75">
      <c r="A88" s="6" t="s">
        <v>75</v>
      </c>
      <c r="B88" s="6" t="s">
        <v>76</v>
      </c>
      <c r="C88" s="11">
        <v>9.22</v>
      </c>
      <c r="D88" s="6">
        <v>86</v>
      </c>
      <c r="G88" s="6" t="s">
        <v>175</v>
      </c>
      <c r="H88" s="6" t="s">
        <v>240</v>
      </c>
      <c r="I88" s="11">
        <v>9.25</v>
      </c>
      <c r="J88" s="6">
        <v>86</v>
      </c>
    </row>
    <row r="89" spans="1:10" ht="12.75">
      <c r="A89" s="6" t="s">
        <v>96</v>
      </c>
      <c r="B89" s="6" t="s">
        <v>50</v>
      </c>
      <c r="C89" s="11">
        <v>9.21</v>
      </c>
      <c r="D89" s="6">
        <v>87</v>
      </c>
      <c r="G89" s="6" t="s">
        <v>75</v>
      </c>
      <c r="H89" s="6" t="s">
        <v>76</v>
      </c>
      <c r="I89" s="11">
        <v>9.22</v>
      </c>
      <c r="J89" s="6">
        <v>87</v>
      </c>
    </row>
    <row r="90" spans="1:10" ht="12.75">
      <c r="A90" s="6" t="s">
        <v>89</v>
      </c>
      <c r="B90" s="6" t="s">
        <v>27</v>
      </c>
      <c r="C90" s="11">
        <v>9.06</v>
      </c>
      <c r="D90" s="6">
        <v>88</v>
      </c>
      <c r="G90" s="6" t="s">
        <v>96</v>
      </c>
      <c r="H90" s="6" t="s">
        <v>50</v>
      </c>
      <c r="I90" s="11">
        <v>9.21</v>
      </c>
      <c r="J90" s="6">
        <v>88</v>
      </c>
    </row>
    <row r="91" spans="1:10" ht="12.75">
      <c r="A91" s="6" t="s">
        <v>263</v>
      </c>
      <c r="B91" s="6" t="s">
        <v>357</v>
      </c>
      <c r="C91" s="11">
        <v>9</v>
      </c>
      <c r="D91" s="6">
        <v>89</v>
      </c>
      <c r="G91" s="6" t="s">
        <v>89</v>
      </c>
      <c r="H91" s="6" t="s">
        <v>27</v>
      </c>
      <c r="I91" s="11">
        <v>9.06</v>
      </c>
      <c r="J91" s="6">
        <v>89</v>
      </c>
    </row>
    <row r="92" spans="1:10" ht="12.75">
      <c r="A92" s="6" t="s">
        <v>24</v>
      </c>
      <c r="B92" s="6" t="s">
        <v>32</v>
      </c>
      <c r="C92" s="11">
        <v>9</v>
      </c>
      <c r="D92" s="6">
        <v>90</v>
      </c>
      <c r="G92" s="6" t="s">
        <v>263</v>
      </c>
      <c r="H92" s="6" t="s">
        <v>357</v>
      </c>
      <c r="I92" s="11">
        <v>9</v>
      </c>
      <c r="J92" s="6">
        <v>90</v>
      </c>
    </row>
    <row r="93" spans="1:10" s="25" customFormat="1" ht="12.75">
      <c r="A93" s="6" t="s">
        <v>91</v>
      </c>
      <c r="B93" s="6" t="s">
        <v>92</v>
      </c>
      <c r="C93" s="11">
        <v>9</v>
      </c>
      <c r="D93" s="6">
        <v>91</v>
      </c>
      <c r="G93" s="6" t="s">
        <v>24</v>
      </c>
      <c r="H93" s="6" t="s">
        <v>32</v>
      </c>
      <c r="I93" s="11">
        <v>9</v>
      </c>
      <c r="J93" s="6">
        <v>91</v>
      </c>
    </row>
    <row r="94" spans="1:10" ht="12.75">
      <c r="A94" s="6" t="s">
        <v>28</v>
      </c>
      <c r="B94" s="6" t="s">
        <v>21</v>
      </c>
      <c r="C94" s="11">
        <v>9</v>
      </c>
      <c r="D94" s="6">
        <v>92</v>
      </c>
      <c r="G94" s="6" t="s">
        <v>91</v>
      </c>
      <c r="H94" s="6" t="s">
        <v>92</v>
      </c>
      <c r="I94" s="11">
        <v>9</v>
      </c>
      <c r="J94" s="6">
        <v>92</v>
      </c>
    </row>
    <row r="95" spans="1:10" ht="12.75">
      <c r="A95" s="7" t="s">
        <v>29</v>
      </c>
      <c r="B95" s="7" t="s">
        <v>277</v>
      </c>
      <c r="C95" s="12">
        <v>9</v>
      </c>
      <c r="D95" s="6">
        <v>93</v>
      </c>
      <c r="G95" s="6" t="s">
        <v>28</v>
      </c>
      <c r="H95" s="6" t="s">
        <v>21</v>
      </c>
      <c r="I95" s="11">
        <v>9</v>
      </c>
      <c r="J95" s="6">
        <v>93</v>
      </c>
    </row>
    <row r="96" spans="1:10" ht="12.75">
      <c r="A96" s="7" t="s">
        <v>237</v>
      </c>
      <c r="B96" s="7" t="s">
        <v>230</v>
      </c>
      <c r="C96" s="12">
        <v>8.97</v>
      </c>
      <c r="D96" s="6">
        <v>94</v>
      </c>
      <c r="G96" s="7" t="s">
        <v>29</v>
      </c>
      <c r="H96" s="7" t="s">
        <v>277</v>
      </c>
      <c r="I96" s="12">
        <v>9</v>
      </c>
      <c r="J96" s="6">
        <v>94</v>
      </c>
    </row>
    <row r="97" spans="1:10" ht="12.75">
      <c r="A97" s="6" t="s">
        <v>10</v>
      </c>
      <c r="B97" s="6" t="s">
        <v>11</v>
      </c>
      <c r="C97" s="11">
        <v>8.77</v>
      </c>
      <c r="D97" s="6">
        <v>95</v>
      </c>
      <c r="G97" s="7" t="s">
        <v>237</v>
      </c>
      <c r="H97" s="7" t="s">
        <v>230</v>
      </c>
      <c r="I97" s="12">
        <v>8.97</v>
      </c>
      <c r="J97" s="6">
        <v>95</v>
      </c>
    </row>
    <row r="98" spans="1:10" s="25" customFormat="1" ht="12.75">
      <c r="A98" s="6" t="s">
        <v>70</v>
      </c>
      <c r="B98" s="6" t="s">
        <v>252</v>
      </c>
      <c r="C98" s="11">
        <v>8.76</v>
      </c>
      <c r="D98" s="6">
        <v>96</v>
      </c>
      <c r="G98" s="6" t="s">
        <v>10</v>
      </c>
      <c r="H98" s="6" t="s">
        <v>11</v>
      </c>
      <c r="I98" s="11">
        <v>8.77</v>
      </c>
      <c r="J98" s="6">
        <v>96</v>
      </c>
    </row>
    <row r="99" spans="1:10" ht="12.75">
      <c r="A99" s="6" t="s">
        <v>58</v>
      </c>
      <c r="B99" s="6" t="s">
        <v>275</v>
      </c>
      <c r="C99" s="11">
        <v>8.75</v>
      </c>
      <c r="D99" s="6">
        <v>97</v>
      </c>
      <c r="G99" s="6" t="s">
        <v>70</v>
      </c>
      <c r="H99" s="6" t="s">
        <v>252</v>
      </c>
      <c r="I99" s="11">
        <v>8.76</v>
      </c>
      <c r="J99" s="6">
        <v>97</v>
      </c>
    </row>
    <row r="100" spans="1:10" ht="12.75">
      <c r="A100" s="6" t="s">
        <v>77</v>
      </c>
      <c r="B100" s="6" t="s">
        <v>349</v>
      </c>
      <c r="C100" s="11">
        <v>8.74</v>
      </c>
      <c r="D100" s="6">
        <v>98</v>
      </c>
      <c r="G100" s="6" t="s">
        <v>58</v>
      </c>
      <c r="H100" s="6" t="s">
        <v>275</v>
      </c>
      <c r="I100" s="11">
        <v>8.75</v>
      </c>
      <c r="J100" s="6">
        <v>98</v>
      </c>
    </row>
    <row r="101" spans="1:10" ht="12.75">
      <c r="A101" s="7" t="s">
        <v>36</v>
      </c>
      <c r="B101" s="7" t="s">
        <v>230</v>
      </c>
      <c r="C101" s="12">
        <v>8.5</v>
      </c>
      <c r="D101" s="6">
        <v>99</v>
      </c>
      <c r="G101" s="6" t="s">
        <v>77</v>
      </c>
      <c r="H101" s="6" t="s">
        <v>349</v>
      </c>
      <c r="I101" s="11">
        <v>8.74</v>
      </c>
      <c r="J101" s="6">
        <v>99</v>
      </c>
    </row>
    <row r="102" spans="1:10" ht="12.75">
      <c r="A102" s="6" t="s">
        <v>77</v>
      </c>
      <c r="B102" s="6" t="s">
        <v>197</v>
      </c>
      <c r="C102" s="11">
        <v>8.45</v>
      </c>
      <c r="D102" s="6">
        <v>100</v>
      </c>
      <c r="G102" s="7" t="s">
        <v>36</v>
      </c>
      <c r="H102" s="7" t="s">
        <v>230</v>
      </c>
      <c r="I102" s="12">
        <v>8.5</v>
      </c>
      <c r="J102" s="6">
        <v>100</v>
      </c>
    </row>
    <row r="103" spans="1:10" ht="12.75">
      <c r="A103" s="6" t="s">
        <v>82</v>
      </c>
      <c r="B103" s="6" t="s">
        <v>191</v>
      </c>
      <c r="C103" s="11">
        <v>8.4</v>
      </c>
      <c r="D103" s="6">
        <v>101</v>
      </c>
      <c r="G103" s="6" t="s">
        <v>77</v>
      </c>
      <c r="H103" s="6" t="s">
        <v>197</v>
      </c>
      <c r="I103" s="11">
        <v>8.45</v>
      </c>
      <c r="J103" s="6">
        <v>101</v>
      </c>
    </row>
    <row r="104" spans="1:10" ht="12.75">
      <c r="A104" s="6" t="s">
        <v>44</v>
      </c>
      <c r="B104" s="6" t="s">
        <v>254</v>
      </c>
      <c r="C104" s="11">
        <v>8.4</v>
      </c>
      <c r="D104" s="6">
        <v>102</v>
      </c>
      <c r="G104" s="6" t="s">
        <v>82</v>
      </c>
      <c r="H104" s="6" t="s">
        <v>191</v>
      </c>
      <c r="I104" s="11">
        <v>8.4</v>
      </c>
      <c r="J104" s="6">
        <v>102</v>
      </c>
    </row>
    <row r="105" spans="1:10" ht="12.75">
      <c r="A105" s="6" t="s">
        <v>177</v>
      </c>
      <c r="B105" s="6" t="s">
        <v>267</v>
      </c>
      <c r="C105" s="11">
        <v>8.35</v>
      </c>
      <c r="D105" s="6">
        <v>103</v>
      </c>
      <c r="G105" s="6" t="s">
        <v>44</v>
      </c>
      <c r="H105" s="6" t="s">
        <v>254</v>
      </c>
      <c r="I105" s="11">
        <v>8.4</v>
      </c>
      <c r="J105" s="6">
        <v>103</v>
      </c>
    </row>
    <row r="106" spans="1:10" ht="12.75">
      <c r="A106" s="6" t="s">
        <v>8</v>
      </c>
      <c r="B106" s="6" t="s">
        <v>9</v>
      </c>
      <c r="C106" s="11">
        <v>8.3</v>
      </c>
      <c r="D106" s="6">
        <v>104</v>
      </c>
      <c r="G106" s="6" t="s">
        <v>177</v>
      </c>
      <c r="H106" s="6" t="s">
        <v>267</v>
      </c>
      <c r="I106" s="11">
        <v>8.35</v>
      </c>
      <c r="J106" s="6">
        <v>104</v>
      </c>
    </row>
    <row r="107" spans="1:10" ht="12.75">
      <c r="A107" s="6" t="s">
        <v>89</v>
      </c>
      <c r="B107" s="6" t="s">
        <v>253</v>
      </c>
      <c r="C107" s="11">
        <v>8.29</v>
      </c>
      <c r="D107" s="6">
        <v>105</v>
      </c>
      <c r="G107" s="6" t="s">
        <v>8</v>
      </c>
      <c r="H107" s="6" t="s">
        <v>9</v>
      </c>
      <c r="I107" s="11">
        <v>8.3</v>
      </c>
      <c r="J107" s="6">
        <v>105</v>
      </c>
    </row>
    <row r="108" spans="1:10" ht="12.75">
      <c r="A108" s="6" t="s">
        <v>175</v>
      </c>
      <c r="B108" s="6" t="s">
        <v>32</v>
      </c>
      <c r="C108" s="11">
        <v>8.25</v>
      </c>
      <c r="D108" s="6">
        <v>106</v>
      </c>
      <c r="G108" s="6" t="s">
        <v>89</v>
      </c>
      <c r="H108" s="6" t="s">
        <v>253</v>
      </c>
      <c r="I108" s="11">
        <v>8.29</v>
      </c>
      <c r="J108" s="6">
        <v>106</v>
      </c>
    </row>
    <row r="109" spans="1:10" ht="12.75">
      <c r="A109" s="7" t="s">
        <v>42</v>
      </c>
      <c r="B109" s="7" t="s">
        <v>48</v>
      </c>
      <c r="C109" s="12">
        <v>8.25</v>
      </c>
      <c r="D109" s="6">
        <v>107</v>
      </c>
      <c r="G109" s="6" t="s">
        <v>175</v>
      </c>
      <c r="H109" s="6" t="s">
        <v>32</v>
      </c>
      <c r="I109" s="11">
        <v>8.25</v>
      </c>
      <c r="J109" s="6">
        <v>107</v>
      </c>
    </row>
    <row r="110" spans="1:10" ht="12.75">
      <c r="A110" s="6" t="s">
        <v>42</v>
      </c>
      <c r="B110" s="6" t="s">
        <v>279</v>
      </c>
      <c r="C110" s="11">
        <v>8.18</v>
      </c>
      <c r="D110" s="6">
        <v>108</v>
      </c>
      <c r="G110" s="7" t="s">
        <v>42</v>
      </c>
      <c r="H110" s="7" t="s">
        <v>48</v>
      </c>
      <c r="I110" s="12">
        <v>8.25</v>
      </c>
      <c r="J110" s="6">
        <v>108</v>
      </c>
    </row>
    <row r="111" spans="1:10" ht="12.75">
      <c r="A111" s="69" t="s">
        <v>263</v>
      </c>
      <c r="B111" s="69" t="s">
        <v>358</v>
      </c>
      <c r="C111" s="85">
        <v>8.07</v>
      </c>
      <c r="D111" s="91">
        <v>109</v>
      </c>
      <c r="G111" s="6" t="s">
        <v>42</v>
      </c>
      <c r="H111" s="6" t="s">
        <v>279</v>
      </c>
      <c r="I111" s="11">
        <v>8.18</v>
      </c>
      <c r="J111" s="6">
        <v>109</v>
      </c>
    </row>
    <row r="112" spans="1:10" s="25" customFormat="1" ht="12.75">
      <c r="A112" s="6" t="s">
        <v>65</v>
      </c>
      <c r="B112" s="6" t="s">
        <v>66</v>
      </c>
      <c r="C112" s="11">
        <v>8</v>
      </c>
      <c r="D112" s="6">
        <v>110</v>
      </c>
      <c r="G112" s="6" t="s">
        <v>65</v>
      </c>
      <c r="H112" s="6" t="s">
        <v>66</v>
      </c>
      <c r="I112" s="11">
        <v>8</v>
      </c>
      <c r="J112" s="6">
        <v>110</v>
      </c>
    </row>
    <row r="113" spans="1:10" ht="12.75">
      <c r="A113" s="6" t="s">
        <v>65</v>
      </c>
      <c r="B113" s="6" t="s">
        <v>32</v>
      </c>
      <c r="C113" s="11">
        <v>8</v>
      </c>
      <c r="D113" s="6">
        <v>111</v>
      </c>
      <c r="G113" s="6" t="s">
        <v>65</v>
      </c>
      <c r="H113" s="6" t="s">
        <v>32</v>
      </c>
      <c r="I113" s="11">
        <v>8</v>
      </c>
      <c r="J113" s="6">
        <v>111</v>
      </c>
    </row>
    <row r="114" spans="1:10" ht="12.75">
      <c r="A114" s="6" t="s">
        <v>46</v>
      </c>
      <c r="B114" s="6" t="s">
        <v>251</v>
      </c>
      <c r="C114" s="11">
        <v>8</v>
      </c>
      <c r="D114" s="6">
        <v>112</v>
      </c>
      <c r="G114" s="6" t="s">
        <v>46</v>
      </c>
      <c r="H114" s="6" t="s">
        <v>251</v>
      </c>
      <c r="I114" s="11">
        <v>8</v>
      </c>
      <c r="J114" s="6">
        <v>112</v>
      </c>
    </row>
    <row r="115" spans="1:10" ht="12.75">
      <c r="A115" s="7" t="s">
        <v>175</v>
      </c>
      <c r="B115" s="7" t="s">
        <v>230</v>
      </c>
      <c r="C115" s="12">
        <v>8</v>
      </c>
      <c r="D115" s="6">
        <v>113</v>
      </c>
      <c r="G115" s="7" t="s">
        <v>175</v>
      </c>
      <c r="H115" s="7" t="s">
        <v>230</v>
      </c>
      <c r="I115" s="12">
        <v>8</v>
      </c>
      <c r="J115" s="6">
        <v>113</v>
      </c>
    </row>
    <row r="116" spans="1:10" s="25" customFormat="1" ht="12.75">
      <c r="A116" s="6" t="s">
        <v>175</v>
      </c>
      <c r="B116" s="6" t="s">
        <v>145</v>
      </c>
      <c r="C116" s="11">
        <v>8</v>
      </c>
      <c r="D116" s="6">
        <v>114</v>
      </c>
      <c r="G116" s="6" t="s">
        <v>175</v>
      </c>
      <c r="H116" s="6" t="s">
        <v>145</v>
      </c>
      <c r="I116" s="11">
        <v>8</v>
      </c>
      <c r="J116" s="6">
        <v>114</v>
      </c>
    </row>
    <row r="117" spans="1:10" s="25" customFormat="1" ht="12.75">
      <c r="A117" s="6" t="s">
        <v>42</v>
      </c>
      <c r="B117" s="6" t="s">
        <v>57</v>
      </c>
      <c r="C117" s="11">
        <v>8</v>
      </c>
      <c r="D117" s="6">
        <v>115</v>
      </c>
      <c r="G117" s="6" t="s">
        <v>42</v>
      </c>
      <c r="H117" s="6" t="s">
        <v>57</v>
      </c>
      <c r="I117" s="11">
        <v>8</v>
      </c>
      <c r="J117" s="6">
        <v>115</v>
      </c>
    </row>
    <row r="118" spans="1:10" s="25" customFormat="1" ht="12.75">
      <c r="A118" s="6" t="s">
        <v>222</v>
      </c>
      <c r="B118" s="6" t="s">
        <v>267</v>
      </c>
      <c r="C118" s="11">
        <v>8</v>
      </c>
      <c r="D118" s="6">
        <v>116</v>
      </c>
      <c r="G118" s="6" t="s">
        <v>222</v>
      </c>
      <c r="H118" s="6" t="s">
        <v>267</v>
      </c>
      <c r="I118" s="11">
        <v>8</v>
      </c>
      <c r="J118" s="6">
        <v>116</v>
      </c>
    </row>
    <row r="119" spans="1:10" s="25" customFormat="1" ht="12.75">
      <c r="A119" s="7" t="s">
        <v>8</v>
      </c>
      <c r="B119" s="7" t="s">
        <v>159</v>
      </c>
      <c r="C119" s="12">
        <v>7.9</v>
      </c>
      <c r="D119" s="6">
        <v>117</v>
      </c>
      <c r="G119" s="7" t="s">
        <v>8</v>
      </c>
      <c r="H119" s="7" t="s">
        <v>159</v>
      </c>
      <c r="I119" s="12">
        <v>7.9</v>
      </c>
      <c r="J119" s="6">
        <v>117</v>
      </c>
    </row>
    <row r="120" spans="1:10" s="25" customFormat="1" ht="12.75">
      <c r="A120" s="7" t="s">
        <v>70</v>
      </c>
      <c r="B120" s="7" t="s">
        <v>139</v>
      </c>
      <c r="C120" s="12">
        <v>7.87</v>
      </c>
      <c r="D120" s="6">
        <v>118</v>
      </c>
      <c r="G120" s="7" t="s">
        <v>70</v>
      </c>
      <c r="H120" s="7" t="s">
        <v>139</v>
      </c>
      <c r="I120" s="12">
        <v>7.87</v>
      </c>
      <c r="J120" s="6">
        <v>118</v>
      </c>
    </row>
    <row r="121" spans="1:10" s="25" customFormat="1" ht="12.75">
      <c r="A121" s="7" t="s">
        <v>8</v>
      </c>
      <c r="B121" s="7" t="s">
        <v>41</v>
      </c>
      <c r="C121" s="12">
        <v>7.8</v>
      </c>
      <c r="D121" s="6">
        <v>119</v>
      </c>
      <c r="G121" s="7" t="s">
        <v>8</v>
      </c>
      <c r="H121" s="7" t="s">
        <v>41</v>
      </c>
      <c r="I121" s="12">
        <v>7.8</v>
      </c>
      <c r="J121" s="6">
        <v>119</v>
      </c>
    </row>
    <row r="122" spans="1:10" s="25" customFormat="1" ht="12.75">
      <c r="A122" s="7" t="s">
        <v>82</v>
      </c>
      <c r="B122" s="7" t="s">
        <v>57</v>
      </c>
      <c r="C122" s="12">
        <v>7.75</v>
      </c>
      <c r="D122" s="6">
        <v>120</v>
      </c>
      <c r="G122" s="7" t="s">
        <v>82</v>
      </c>
      <c r="H122" s="7" t="s">
        <v>57</v>
      </c>
      <c r="I122" s="12">
        <v>7.75</v>
      </c>
      <c r="J122" s="6">
        <v>120</v>
      </c>
    </row>
    <row r="123" spans="1:10" s="25" customFormat="1" ht="12.75">
      <c r="A123" s="7" t="s">
        <v>28</v>
      </c>
      <c r="B123" s="7" t="s">
        <v>226</v>
      </c>
      <c r="C123" s="12">
        <v>7.75</v>
      </c>
      <c r="D123" s="6">
        <v>121</v>
      </c>
      <c r="G123" s="7" t="s">
        <v>28</v>
      </c>
      <c r="H123" s="7" t="s">
        <v>226</v>
      </c>
      <c r="I123" s="12">
        <v>7.75</v>
      </c>
      <c r="J123" s="6">
        <v>121</v>
      </c>
    </row>
    <row r="124" spans="1:10" s="25" customFormat="1" ht="12.75">
      <c r="A124" s="7" t="s">
        <v>24</v>
      </c>
      <c r="B124" s="7" t="s">
        <v>35</v>
      </c>
      <c r="C124" s="12">
        <v>7.5</v>
      </c>
      <c r="D124" s="6">
        <v>122</v>
      </c>
      <c r="G124" s="7" t="s">
        <v>24</v>
      </c>
      <c r="H124" s="7" t="s">
        <v>35</v>
      </c>
      <c r="I124" s="12">
        <v>7.5</v>
      </c>
      <c r="J124" s="6">
        <v>122</v>
      </c>
    </row>
    <row r="125" spans="1:10" s="25" customFormat="1" ht="12.75">
      <c r="A125" s="7" t="s">
        <v>175</v>
      </c>
      <c r="B125" s="7" t="s">
        <v>68</v>
      </c>
      <c r="C125" s="12">
        <v>7.5</v>
      </c>
      <c r="D125" s="6">
        <v>123</v>
      </c>
      <c r="G125" s="7" t="s">
        <v>175</v>
      </c>
      <c r="H125" s="7" t="s">
        <v>68</v>
      </c>
      <c r="I125" s="12">
        <v>7.5</v>
      </c>
      <c r="J125" s="6">
        <v>123</v>
      </c>
    </row>
    <row r="126" spans="1:10" s="25" customFormat="1" ht="12.75">
      <c r="A126" s="6" t="s">
        <v>6</v>
      </c>
      <c r="B126" s="6" t="s">
        <v>123</v>
      </c>
      <c r="C126" s="11">
        <v>7.49</v>
      </c>
      <c r="D126" s="6">
        <v>124</v>
      </c>
      <c r="G126" s="6" t="s">
        <v>6</v>
      </c>
      <c r="H126" s="6" t="s">
        <v>123</v>
      </c>
      <c r="I126" s="11">
        <v>7.49</v>
      </c>
      <c r="J126" s="6">
        <v>124</v>
      </c>
    </row>
    <row r="127" spans="1:10" s="25" customFormat="1" ht="12.75">
      <c r="A127" s="7" t="s">
        <v>28</v>
      </c>
      <c r="B127" s="7" t="s">
        <v>52</v>
      </c>
      <c r="C127" s="12">
        <v>7.49</v>
      </c>
      <c r="D127" s="6">
        <v>125</v>
      </c>
      <c r="G127" s="7" t="s">
        <v>28</v>
      </c>
      <c r="H127" s="7" t="s">
        <v>52</v>
      </c>
      <c r="I127" s="12">
        <v>7.49</v>
      </c>
      <c r="J127" s="6">
        <v>125</v>
      </c>
    </row>
    <row r="128" spans="1:10" s="25" customFormat="1" ht="12.75">
      <c r="A128" s="7" t="s">
        <v>77</v>
      </c>
      <c r="B128" s="7" t="s">
        <v>119</v>
      </c>
      <c r="C128" s="12">
        <v>7.44</v>
      </c>
      <c r="D128" s="6">
        <v>126</v>
      </c>
      <c r="G128" s="7" t="s">
        <v>77</v>
      </c>
      <c r="H128" s="7" t="s">
        <v>119</v>
      </c>
      <c r="I128" s="12">
        <v>7.44</v>
      </c>
      <c r="J128" s="6">
        <v>126</v>
      </c>
    </row>
    <row r="129" spans="1:10" s="25" customFormat="1" ht="12.75">
      <c r="A129" s="7" t="s">
        <v>24</v>
      </c>
      <c r="B129" s="7" t="s">
        <v>5</v>
      </c>
      <c r="C129" s="12">
        <v>7.25</v>
      </c>
      <c r="D129" s="6">
        <v>127</v>
      </c>
      <c r="G129" s="7" t="s">
        <v>24</v>
      </c>
      <c r="H129" s="7" t="s">
        <v>5</v>
      </c>
      <c r="I129" s="12">
        <v>7.25</v>
      </c>
      <c r="J129" s="6">
        <v>127</v>
      </c>
    </row>
    <row r="130" spans="1:10" s="25" customFormat="1" ht="12.75">
      <c r="A130" s="7" t="s">
        <v>12</v>
      </c>
      <c r="B130" s="7" t="s">
        <v>226</v>
      </c>
      <c r="C130" s="12">
        <v>7.2</v>
      </c>
      <c r="D130" s="6">
        <v>128</v>
      </c>
      <c r="G130" s="7" t="s">
        <v>12</v>
      </c>
      <c r="H130" s="7" t="s">
        <v>226</v>
      </c>
      <c r="I130" s="12">
        <v>7.2</v>
      </c>
      <c r="J130" s="6">
        <v>128</v>
      </c>
    </row>
    <row r="131" spans="1:10" s="25" customFormat="1" ht="12.75">
      <c r="A131" s="7" t="s">
        <v>58</v>
      </c>
      <c r="B131" s="7" t="s">
        <v>59</v>
      </c>
      <c r="C131" s="12">
        <v>7.06</v>
      </c>
      <c r="D131" s="6">
        <v>129</v>
      </c>
      <c r="G131" s="7" t="s">
        <v>58</v>
      </c>
      <c r="H131" s="7" t="s">
        <v>59</v>
      </c>
      <c r="I131" s="12">
        <v>7.06</v>
      </c>
      <c r="J131" s="6">
        <v>129</v>
      </c>
    </row>
    <row r="132" spans="1:10" s="25" customFormat="1" ht="12.75">
      <c r="A132" s="7" t="s">
        <v>263</v>
      </c>
      <c r="B132" s="7" t="s">
        <v>264</v>
      </c>
      <c r="C132" s="12">
        <v>7.04</v>
      </c>
      <c r="D132" s="6">
        <v>130</v>
      </c>
      <c r="G132" s="7" t="s">
        <v>263</v>
      </c>
      <c r="H132" s="7" t="s">
        <v>264</v>
      </c>
      <c r="I132" s="12">
        <v>7.04</v>
      </c>
      <c r="J132" s="6">
        <v>130</v>
      </c>
    </row>
    <row r="133" spans="1:10" s="25" customFormat="1" ht="12.75">
      <c r="A133" s="7" t="s">
        <v>49</v>
      </c>
      <c r="B133" s="7" t="s">
        <v>114</v>
      </c>
      <c r="C133" s="12">
        <v>7</v>
      </c>
      <c r="D133" s="6">
        <v>131</v>
      </c>
      <c r="G133" s="7" t="s">
        <v>49</v>
      </c>
      <c r="H133" s="7" t="s">
        <v>114</v>
      </c>
      <c r="I133" s="12">
        <v>7</v>
      </c>
      <c r="J133" s="6">
        <v>131</v>
      </c>
    </row>
    <row r="134" spans="1:10" s="25" customFormat="1" ht="12.75">
      <c r="A134" s="7" t="s">
        <v>49</v>
      </c>
      <c r="B134" s="7" t="s">
        <v>261</v>
      </c>
      <c r="C134" s="12">
        <v>7</v>
      </c>
      <c r="D134" s="6">
        <v>132</v>
      </c>
      <c r="G134" s="7" t="s">
        <v>49</v>
      </c>
      <c r="H134" s="7" t="s">
        <v>261</v>
      </c>
      <c r="I134" s="12">
        <v>7</v>
      </c>
      <c r="J134" s="6">
        <v>132</v>
      </c>
    </row>
    <row r="135" spans="1:10" s="25" customFormat="1" ht="12.75">
      <c r="A135" s="7" t="s">
        <v>24</v>
      </c>
      <c r="B135" s="7" t="s">
        <v>38</v>
      </c>
      <c r="C135" s="12">
        <v>7</v>
      </c>
      <c r="D135" s="6">
        <v>133</v>
      </c>
      <c r="G135" s="7" t="s">
        <v>24</v>
      </c>
      <c r="H135" s="7" t="s">
        <v>38</v>
      </c>
      <c r="I135" s="12">
        <v>7</v>
      </c>
      <c r="J135" s="6">
        <v>133</v>
      </c>
    </row>
    <row r="136" spans="1:10" s="25" customFormat="1" ht="12.75">
      <c r="A136" s="7" t="s">
        <v>58</v>
      </c>
      <c r="B136" s="7" t="s">
        <v>48</v>
      </c>
      <c r="C136" s="12">
        <v>7</v>
      </c>
      <c r="D136" s="6">
        <v>134</v>
      </c>
      <c r="G136" s="7" t="s">
        <v>58</v>
      </c>
      <c r="H136" s="7" t="s">
        <v>48</v>
      </c>
      <c r="I136" s="12">
        <v>7</v>
      </c>
      <c r="J136" s="6">
        <v>134</v>
      </c>
    </row>
    <row r="137" spans="1:10" s="25" customFormat="1" ht="12.75">
      <c r="A137" s="7" t="s">
        <v>44</v>
      </c>
      <c r="B137" s="7" t="s">
        <v>156</v>
      </c>
      <c r="C137" s="12">
        <v>7</v>
      </c>
      <c r="D137" s="6">
        <v>135</v>
      </c>
      <c r="G137" s="7" t="s">
        <v>44</v>
      </c>
      <c r="H137" s="7" t="s">
        <v>156</v>
      </c>
      <c r="I137" s="12">
        <v>7</v>
      </c>
      <c r="J137" s="6">
        <v>135</v>
      </c>
    </row>
    <row r="138" spans="1:10" s="25" customFormat="1" ht="12.75">
      <c r="A138" s="7" t="s">
        <v>177</v>
      </c>
      <c r="B138" s="7" t="s">
        <v>249</v>
      </c>
      <c r="C138" s="12">
        <v>7</v>
      </c>
      <c r="D138" s="6">
        <v>136</v>
      </c>
      <c r="G138" s="7" t="s">
        <v>177</v>
      </c>
      <c r="H138" s="7" t="s">
        <v>249</v>
      </c>
      <c r="I138" s="12">
        <v>7</v>
      </c>
      <c r="J138" s="6">
        <v>136</v>
      </c>
    </row>
    <row r="139" spans="1:10" s="25" customFormat="1" ht="12.75">
      <c r="A139" s="7" t="s">
        <v>172</v>
      </c>
      <c r="B139" s="7" t="s">
        <v>227</v>
      </c>
      <c r="C139" s="12">
        <v>6.75</v>
      </c>
      <c r="D139" s="6">
        <v>137</v>
      </c>
      <c r="G139" s="7" t="s">
        <v>172</v>
      </c>
      <c r="H139" s="7" t="s">
        <v>227</v>
      </c>
      <c r="I139" s="12">
        <v>6.75</v>
      </c>
      <c r="J139" s="6">
        <v>137</v>
      </c>
    </row>
    <row r="140" spans="1:10" s="25" customFormat="1" ht="12.75">
      <c r="A140" s="7" t="s">
        <v>42</v>
      </c>
      <c r="B140" s="7" t="s">
        <v>280</v>
      </c>
      <c r="C140" s="12">
        <v>6.74</v>
      </c>
      <c r="D140" s="6">
        <v>138</v>
      </c>
      <c r="G140" s="7" t="s">
        <v>42</v>
      </c>
      <c r="H140" s="7" t="s">
        <v>280</v>
      </c>
      <c r="I140" s="12">
        <v>6.74</v>
      </c>
      <c r="J140" s="6">
        <v>138</v>
      </c>
    </row>
    <row r="141" spans="1:10" s="25" customFormat="1" ht="12.75">
      <c r="A141" s="7" t="s">
        <v>12</v>
      </c>
      <c r="B141" s="7" t="s">
        <v>116</v>
      </c>
      <c r="C141" s="12">
        <v>6.56</v>
      </c>
      <c r="D141" s="6">
        <v>139</v>
      </c>
      <c r="G141" s="7" t="s">
        <v>12</v>
      </c>
      <c r="H141" s="7" t="s">
        <v>116</v>
      </c>
      <c r="I141" s="12">
        <v>6.56</v>
      </c>
      <c r="J141" s="6">
        <v>139</v>
      </c>
    </row>
    <row r="142" spans="1:10" s="25" customFormat="1" ht="12.75">
      <c r="A142" s="7" t="s">
        <v>12</v>
      </c>
      <c r="B142" s="7" t="s">
        <v>17</v>
      </c>
      <c r="C142" s="12">
        <v>6.39</v>
      </c>
      <c r="D142" s="6">
        <v>140</v>
      </c>
      <c r="G142" s="7" t="s">
        <v>12</v>
      </c>
      <c r="H142" s="7" t="s">
        <v>17</v>
      </c>
      <c r="I142" s="12">
        <v>6.39</v>
      </c>
      <c r="J142" s="6">
        <v>140</v>
      </c>
    </row>
    <row r="143" spans="1:10" s="25" customFormat="1" ht="12.75">
      <c r="A143" s="7" t="s">
        <v>136</v>
      </c>
      <c r="B143" s="7" t="s">
        <v>137</v>
      </c>
      <c r="C143" s="12">
        <v>6.36</v>
      </c>
      <c r="D143" s="6">
        <v>141</v>
      </c>
      <c r="G143" s="7" t="s">
        <v>136</v>
      </c>
      <c r="H143" s="7" t="s">
        <v>137</v>
      </c>
      <c r="I143" s="12">
        <v>6.36</v>
      </c>
      <c r="J143" s="6">
        <v>141</v>
      </c>
    </row>
    <row r="144" spans="1:10" s="25" customFormat="1" ht="12.75">
      <c r="A144" s="7" t="s">
        <v>250</v>
      </c>
      <c r="B144" s="7" t="s">
        <v>199</v>
      </c>
      <c r="C144" s="12">
        <v>6</v>
      </c>
      <c r="D144" s="6">
        <v>142</v>
      </c>
      <c r="G144" s="7" t="s">
        <v>250</v>
      </c>
      <c r="H144" s="7" t="s">
        <v>199</v>
      </c>
      <c r="I144" s="12">
        <v>6</v>
      </c>
      <c r="J144" s="6">
        <v>142</v>
      </c>
    </row>
    <row r="145" spans="1:10" s="25" customFormat="1" ht="12.75">
      <c r="A145" s="7" t="s">
        <v>20</v>
      </c>
      <c r="B145" s="7" t="s">
        <v>21</v>
      </c>
      <c r="C145" s="12">
        <v>6</v>
      </c>
      <c r="D145" s="6">
        <v>143</v>
      </c>
      <c r="G145" s="7" t="s">
        <v>20</v>
      </c>
      <c r="H145" s="7" t="s">
        <v>21</v>
      </c>
      <c r="I145" s="12">
        <v>6</v>
      </c>
      <c r="J145" s="6">
        <v>143</v>
      </c>
    </row>
    <row r="146" spans="1:10" s="25" customFormat="1" ht="12.75">
      <c r="A146" s="7" t="s">
        <v>49</v>
      </c>
      <c r="B146" s="7" t="s">
        <v>262</v>
      </c>
      <c r="C146" s="12">
        <v>6</v>
      </c>
      <c r="D146" s="6">
        <v>144</v>
      </c>
      <c r="G146" s="7" t="s">
        <v>49</v>
      </c>
      <c r="H146" s="7" t="s">
        <v>262</v>
      </c>
      <c r="I146" s="12">
        <v>6</v>
      </c>
      <c r="J146" s="6">
        <v>144</v>
      </c>
    </row>
    <row r="147" spans="1:10" s="25" customFormat="1" ht="12.75">
      <c r="A147" s="7" t="s">
        <v>44</v>
      </c>
      <c r="B147" s="7" t="s">
        <v>45</v>
      </c>
      <c r="C147" s="12">
        <v>6</v>
      </c>
      <c r="D147" s="6">
        <v>145</v>
      </c>
      <c r="G147" s="7" t="s">
        <v>44</v>
      </c>
      <c r="H147" s="7" t="s">
        <v>45</v>
      </c>
      <c r="I147" s="12">
        <v>6</v>
      </c>
      <c r="J147" s="6">
        <v>145</v>
      </c>
    </row>
    <row r="148" spans="1:10" s="25" customFormat="1" ht="12.75">
      <c r="A148" s="7" t="s">
        <v>175</v>
      </c>
      <c r="B148" s="7" t="s">
        <v>209</v>
      </c>
      <c r="C148" s="12">
        <v>6</v>
      </c>
      <c r="D148" s="6">
        <v>146</v>
      </c>
      <c r="G148" s="7" t="s">
        <v>175</v>
      </c>
      <c r="H148" s="7" t="s">
        <v>209</v>
      </c>
      <c r="I148" s="12">
        <v>6</v>
      </c>
      <c r="J148" s="6">
        <v>146</v>
      </c>
    </row>
    <row r="149" spans="1:10" s="25" customFormat="1" ht="12.75">
      <c r="A149" s="7" t="s">
        <v>49</v>
      </c>
      <c r="B149" s="7" t="s">
        <v>157</v>
      </c>
      <c r="C149" s="12">
        <v>5.5</v>
      </c>
      <c r="D149" s="6">
        <v>147</v>
      </c>
      <c r="G149" s="7" t="s">
        <v>49</v>
      </c>
      <c r="H149" s="7" t="s">
        <v>157</v>
      </c>
      <c r="I149" s="12">
        <v>5.5</v>
      </c>
      <c r="J149" s="6">
        <v>147</v>
      </c>
    </row>
    <row r="150" spans="1:10" s="25" customFormat="1" ht="12.75">
      <c r="A150" s="7" t="s">
        <v>263</v>
      </c>
      <c r="B150" s="7" t="s">
        <v>57</v>
      </c>
      <c r="C150" s="12">
        <v>5.49</v>
      </c>
      <c r="D150" s="6">
        <v>148</v>
      </c>
      <c r="G150" s="7" t="s">
        <v>263</v>
      </c>
      <c r="H150" s="7" t="s">
        <v>57</v>
      </c>
      <c r="I150" s="12">
        <v>5.49</v>
      </c>
      <c r="J150" s="6">
        <v>148</v>
      </c>
    </row>
    <row r="151" spans="1:10" s="25" customFormat="1" ht="12.75">
      <c r="A151" s="7" t="s">
        <v>179</v>
      </c>
      <c r="B151" s="7" t="s">
        <v>180</v>
      </c>
      <c r="C151" s="12">
        <v>5.47</v>
      </c>
      <c r="D151" s="6">
        <v>149</v>
      </c>
      <c r="G151" s="7" t="s">
        <v>179</v>
      </c>
      <c r="H151" s="7" t="s">
        <v>180</v>
      </c>
      <c r="I151" s="12">
        <v>5.47</v>
      </c>
      <c r="J151" s="6">
        <v>149</v>
      </c>
    </row>
    <row r="152" spans="1:10" s="25" customFormat="1" ht="12.75">
      <c r="A152" s="7" t="s">
        <v>42</v>
      </c>
      <c r="B152" s="7" t="s">
        <v>278</v>
      </c>
      <c r="C152" s="12">
        <v>5.47</v>
      </c>
      <c r="D152" s="6">
        <v>150</v>
      </c>
      <c r="G152" s="7" t="s">
        <v>42</v>
      </c>
      <c r="H152" s="7" t="s">
        <v>278</v>
      </c>
      <c r="I152" s="12">
        <v>5.47</v>
      </c>
      <c r="J152" s="6">
        <v>150</v>
      </c>
    </row>
    <row r="153" spans="1:10" s="25" customFormat="1" ht="12.75">
      <c r="A153" s="7" t="s">
        <v>10</v>
      </c>
      <c r="B153" s="7" t="s">
        <v>32</v>
      </c>
      <c r="C153" s="12">
        <v>5.39</v>
      </c>
      <c r="D153" s="6">
        <v>151</v>
      </c>
      <c r="G153" s="7" t="s">
        <v>10</v>
      </c>
      <c r="H153" s="7" t="s">
        <v>32</v>
      </c>
      <c r="I153" s="12">
        <v>5.39</v>
      </c>
      <c r="J153" s="6">
        <v>151</v>
      </c>
    </row>
    <row r="154" spans="1:10" s="25" customFormat="1" ht="12.75">
      <c r="A154" s="7" t="s">
        <v>283</v>
      </c>
      <c r="B154" s="7" t="s">
        <v>157</v>
      </c>
      <c r="C154" s="12">
        <v>5</v>
      </c>
      <c r="D154" s="6">
        <v>152</v>
      </c>
      <c r="G154" s="7" t="s">
        <v>283</v>
      </c>
      <c r="H154" s="7" t="s">
        <v>157</v>
      </c>
      <c r="I154" s="12">
        <v>5</v>
      </c>
      <c r="J154" s="6">
        <v>152</v>
      </c>
    </row>
    <row r="155" spans="1:10" s="25" customFormat="1" ht="12.75">
      <c r="A155" s="7" t="s">
        <v>20</v>
      </c>
      <c r="B155" s="7" t="s">
        <v>199</v>
      </c>
      <c r="C155" s="12">
        <v>5</v>
      </c>
      <c r="D155" s="6">
        <v>153</v>
      </c>
      <c r="G155" s="7" t="s">
        <v>20</v>
      </c>
      <c r="H155" s="7" t="s">
        <v>199</v>
      </c>
      <c r="I155" s="12">
        <v>5</v>
      </c>
      <c r="J155" s="6">
        <v>153</v>
      </c>
    </row>
    <row r="156" spans="1:10" s="25" customFormat="1" ht="12.75">
      <c r="A156" s="7" t="s">
        <v>20</v>
      </c>
      <c r="B156" s="7" t="s">
        <v>251</v>
      </c>
      <c r="C156" s="12">
        <v>5</v>
      </c>
      <c r="D156" s="6">
        <v>154</v>
      </c>
      <c r="G156" s="7" t="s">
        <v>20</v>
      </c>
      <c r="H156" s="7" t="s">
        <v>251</v>
      </c>
      <c r="I156" s="12">
        <v>5</v>
      </c>
      <c r="J156" s="6">
        <v>154</v>
      </c>
    </row>
    <row r="157" spans="1:10" s="25" customFormat="1" ht="12.75">
      <c r="A157" s="7" t="s">
        <v>8</v>
      </c>
      <c r="B157" s="7" t="s">
        <v>223</v>
      </c>
      <c r="C157" s="12">
        <v>5</v>
      </c>
      <c r="D157" s="6">
        <v>155</v>
      </c>
      <c r="G157" s="7" t="s">
        <v>8</v>
      </c>
      <c r="H157" s="7" t="s">
        <v>223</v>
      </c>
      <c r="I157" s="12">
        <v>5</v>
      </c>
      <c r="J157" s="6">
        <v>155</v>
      </c>
    </row>
    <row r="158" spans="1:10" s="25" customFormat="1" ht="12.75">
      <c r="A158" s="7" t="s">
        <v>24</v>
      </c>
      <c r="B158" s="7" t="s">
        <v>25</v>
      </c>
      <c r="C158" s="12">
        <v>5</v>
      </c>
      <c r="D158" s="6">
        <v>156</v>
      </c>
      <c r="G158" s="7" t="s">
        <v>24</v>
      </c>
      <c r="H158" s="7" t="s">
        <v>25</v>
      </c>
      <c r="I158" s="12">
        <v>5</v>
      </c>
      <c r="J158" s="6">
        <v>156</v>
      </c>
    </row>
    <row r="159" spans="1:10" s="25" customFormat="1" ht="12.75">
      <c r="A159" s="7" t="s">
        <v>39</v>
      </c>
      <c r="B159" s="7" t="s">
        <v>40</v>
      </c>
      <c r="C159" s="12">
        <v>5</v>
      </c>
      <c r="D159" s="6">
        <v>157</v>
      </c>
      <c r="G159" s="7" t="s">
        <v>39</v>
      </c>
      <c r="H159" s="7" t="s">
        <v>40</v>
      </c>
      <c r="I159" s="12">
        <v>5</v>
      </c>
      <c r="J159" s="6">
        <v>157</v>
      </c>
    </row>
    <row r="160" spans="1:10" s="25" customFormat="1" ht="12.75">
      <c r="A160" s="7" t="s">
        <v>222</v>
      </c>
      <c r="B160" s="7" t="s">
        <v>255</v>
      </c>
      <c r="C160" s="12">
        <v>5</v>
      </c>
      <c r="D160" s="6">
        <v>158</v>
      </c>
      <c r="G160" s="7" t="s">
        <v>222</v>
      </c>
      <c r="H160" s="7" t="s">
        <v>255</v>
      </c>
      <c r="I160" s="12">
        <v>5</v>
      </c>
      <c r="J160" s="6">
        <v>158</v>
      </c>
    </row>
    <row r="161" spans="1:10" s="25" customFormat="1" ht="12.75">
      <c r="A161" s="7" t="s">
        <v>39</v>
      </c>
      <c r="B161" s="7" t="s">
        <v>268</v>
      </c>
      <c r="C161" s="12">
        <v>4.64</v>
      </c>
      <c r="D161" s="6">
        <v>159</v>
      </c>
      <c r="G161" s="7" t="s">
        <v>39</v>
      </c>
      <c r="H161" s="7" t="s">
        <v>268</v>
      </c>
      <c r="I161" s="12">
        <v>4.64</v>
      </c>
      <c r="J161" s="6">
        <v>159</v>
      </c>
    </row>
    <row r="162" spans="1:10" s="25" customFormat="1" ht="12.75">
      <c r="A162" s="7" t="s">
        <v>39</v>
      </c>
      <c r="B162" s="7" t="s">
        <v>111</v>
      </c>
      <c r="C162" s="12">
        <v>4.54</v>
      </c>
      <c r="D162" s="6">
        <v>160</v>
      </c>
      <c r="G162" s="7" t="s">
        <v>39</v>
      </c>
      <c r="H162" s="7" t="s">
        <v>111</v>
      </c>
      <c r="I162" s="12">
        <v>4.54</v>
      </c>
      <c r="J162" s="6">
        <v>160</v>
      </c>
    </row>
    <row r="163" spans="1:10" s="25" customFormat="1" ht="12.75">
      <c r="A163" s="7" t="s">
        <v>263</v>
      </c>
      <c r="B163" s="7" t="s">
        <v>265</v>
      </c>
      <c r="C163" s="12">
        <v>4.46</v>
      </c>
      <c r="D163" s="6">
        <v>161</v>
      </c>
      <c r="G163" s="7" t="s">
        <v>263</v>
      </c>
      <c r="H163" s="7" t="s">
        <v>265</v>
      </c>
      <c r="I163" s="12">
        <v>4.46</v>
      </c>
      <c r="J163" s="6">
        <v>161</v>
      </c>
    </row>
    <row r="164" spans="1:10" s="25" customFormat="1" ht="12.75">
      <c r="A164" s="7" t="s">
        <v>179</v>
      </c>
      <c r="B164" s="7" t="s">
        <v>274</v>
      </c>
      <c r="C164" s="12">
        <v>4.1</v>
      </c>
      <c r="D164" s="6">
        <v>162</v>
      </c>
      <c r="G164" s="7" t="s">
        <v>179</v>
      </c>
      <c r="H164" s="7" t="s">
        <v>274</v>
      </c>
      <c r="I164" s="12">
        <v>4.1</v>
      </c>
      <c r="J164" s="6">
        <v>162</v>
      </c>
    </row>
    <row r="165" spans="1:10" s="25" customFormat="1" ht="12.75">
      <c r="A165" s="7" t="s">
        <v>44</v>
      </c>
      <c r="B165" s="7" t="s">
        <v>255</v>
      </c>
      <c r="C165" s="12">
        <v>4</v>
      </c>
      <c r="D165" s="6">
        <v>163</v>
      </c>
      <c r="G165" s="7" t="s">
        <v>44</v>
      </c>
      <c r="H165" s="7" t="s">
        <v>255</v>
      </c>
      <c r="I165" s="12">
        <v>4</v>
      </c>
      <c r="J165" s="6">
        <v>163</v>
      </c>
    </row>
    <row r="166" spans="1:10" s="25" customFormat="1" ht="12.75">
      <c r="A166" s="7" t="s">
        <v>42</v>
      </c>
      <c r="B166" s="7" t="s">
        <v>43</v>
      </c>
      <c r="C166" s="12">
        <v>3.49</v>
      </c>
      <c r="D166" s="6">
        <v>164</v>
      </c>
      <c r="G166" s="7" t="s">
        <v>42</v>
      </c>
      <c r="H166" s="7" t="s">
        <v>43</v>
      </c>
      <c r="I166" s="12">
        <v>3.49</v>
      </c>
      <c r="J166" s="6">
        <v>164</v>
      </c>
    </row>
    <row r="167" spans="1:10" s="25" customFormat="1" ht="12.75">
      <c r="A167" s="7" t="s">
        <v>39</v>
      </c>
      <c r="B167" s="7" t="s">
        <v>127</v>
      </c>
      <c r="C167" s="12">
        <v>2.98</v>
      </c>
      <c r="D167" s="6">
        <v>165</v>
      </c>
      <c r="G167" s="7" t="s">
        <v>39</v>
      </c>
      <c r="H167" s="7" t="s">
        <v>127</v>
      </c>
      <c r="I167" s="12">
        <v>2.98</v>
      </c>
      <c r="J167" s="6">
        <v>165</v>
      </c>
    </row>
    <row r="168" spans="1:10" s="25" customFormat="1" ht="12.75">
      <c r="A168" s="6" t="s">
        <v>12</v>
      </c>
      <c r="B168" s="6" t="s">
        <v>13</v>
      </c>
      <c r="C168" s="11">
        <v>0.93</v>
      </c>
      <c r="D168" s="6">
        <v>166</v>
      </c>
      <c r="G168" s="6" t="s">
        <v>12</v>
      </c>
      <c r="H168" s="6" t="s">
        <v>13</v>
      </c>
      <c r="I168" s="11">
        <v>0.93</v>
      </c>
      <c r="J168" s="6">
        <v>166</v>
      </c>
    </row>
    <row r="169" spans="1:10" s="25" customFormat="1" ht="12.75">
      <c r="A169" s="6" t="s">
        <v>12</v>
      </c>
      <c r="B169" s="6" t="s">
        <v>101</v>
      </c>
      <c r="C169" s="11">
        <v>0</v>
      </c>
      <c r="D169" s="6">
        <v>167</v>
      </c>
      <c r="G169" s="6" t="s">
        <v>12</v>
      </c>
      <c r="H169" s="6" t="s">
        <v>101</v>
      </c>
      <c r="I169" s="11">
        <v>0</v>
      </c>
      <c r="J169" s="6">
        <v>167</v>
      </c>
    </row>
    <row r="170" spans="1:10" s="25" customFormat="1" ht="12.75">
      <c r="A170" s="6" t="s">
        <v>12</v>
      </c>
      <c r="B170" s="6" t="s">
        <v>148</v>
      </c>
      <c r="C170" s="11">
        <v>0</v>
      </c>
      <c r="D170" s="6">
        <v>168</v>
      </c>
      <c r="G170" s="6" t="s">
        <v>12</v>
      </c>
      <c r="H170" s="6" t="s">
        <v>148</v>
      </c>
      <c r="I170" s="11">
        <v>0</v>
      </c>
      <c r="J170" s="6">
        <v>168</v>
      </c>
    </row>
    <row r="171" spans="1:4" ht="12.75">
      <c r="A171" s="58"/>
      <c r="B171" s="58"/>
      <c r="C171" s="59"/>
      <c r="D171" s="60"/>
    </row>
    <row r="172" spans="1:4" ht="12.75">
      <c r="A172" s="60"/>
      <c r="B172" s="61" t="s">
        <v>282</v>
      </c>
      <c r="C172" s="62">
        <f>AVERAGE(C3:C170)</f>
        <v>10.390178571428574</v>
      </c>
      <c r="D172" s="60"/>
    </row>
    <row r="173" spans="1:4" ht="12.75">
      <c r="A173" s="60"/>
      <c r="B173" s="61" t="s">
        <v>359</v>
      </c>
      <c r="C173" s="62">
        <f>AVERAGE(C3:C110,C112:C170)</f>
        <v>10.404071856287429</v>
      </c>
      <c r="D173" s="60"/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tabSelected="1" zoomScale="82" zoomScaleNormal="82" zoomScalePageLayoutView="0" workbookViewId="0" topLeftCell="A1">
      <selection activeCell="K12" sqref="K12"/>
    </sheetView>
  </sheetViews>
  <sheetFormatPr defaultColWidth="8.8515625" defaultRowHeight="12.75"/>
  <cols>
    <col min="1" max="1" width="17.421875" style="0" customWidth="1"/>
    <col min="2" max="2" width="28.8515625" style="0" customWidth="1"/>
    <col min="3" max="3" width="22.421875" style="0" hidden="1" customWidth="1"/>
    <col min="4" max="4" width="14.140625" style="0" hidden="1" customWidth="1"/>
    <col min="5" max="5" width="14.8515625" style="0" hidden="1" customWidth="1"/>
    <col min="6" max="6" width="13.28125" style="0" customWidth="1"/>
    <col min="7" max="7" width="15.140625" style="0" customWidth="1"/>
    <col min="8" max="8" width="12.421875" style="0" customWidth="1"/>
    <col min="9" max="9" width="12.7109375" style="0" customWidth="1"/>
    <col min="10" max="10" width="4.00390625" style="0" customWidth="1"/>
    <col min="11" max="11" width="49.140625" style="0" customWidth="1"/>
  </cols>
  <sheetData>
    <row r="1" spans="1:11" ht="33" customHeight="1">
      <c r="A1" s="14" t="s">
        <v>0</v>
      </c>
      <c r="B1" s="15" t="s">
        <v>1</v>
      </c>
      <c r="C1" s="15" t="s">
        <v>290</v>
      </c>
      <c r="D1" s="15" t="s">
        <v>2</v>
      </c>
      <c r="E1" s="15" t="s">
        <v>3</v>
      </c>
      <c r="F1" s="15" t="s">
        <v>286</v>
      </c>
      <c r="G1" s="15" t="s">
        <v>284</v>
      </c>
      <c r="H1" s="15" t="s">
        <v>246</v>
      </c>
      <c r="I1" s="22" t="s">
        <v>243</v>
      </c>
      <c r="K1" s="63" t="s">
        <v>362</v>
      </c>
    </row>
    <row r="2" spans="1:9" ht="12.75">
      <c r="A2" s="73" t="s">
        <v>75</v>
      </c>
      <c r="B2" s="7" t="s">
        <v>304</v>
      </c>
      <c r="C2" s="7" t="s">
        <v>305</v>
      </c>
      <c r="D2" s="74">
        <v>42580</v>
      </c>
      <c r="E2" s="74">
        <v>43031</v>
      </c>
      <c r="F2" s="12">
        <v>12.31</v>
      </c>
      <c r="G2" s="12">
        <v>20</v>
      </c>
      <c r="H2" s="13">
        <f aca="true" t="shared" si="0" ref="H2:H33">G2-F2</f>
        <v>7.6899999999999995</v>
      </c>
      <c r="I2" s="23">
        <f aca="true" t="shared" si="1" ref="I2:I10">G2/F2-1</f>
        <v>0.6246953696181965</v>
      </c>
    </row>
    <row r="3" spans="1:9" ht="12.75">
      <c r="A3" s="73" t="s">
        <v>75</v>
      </c>
      <c r="B3" s="7" t="s">
        <v>76</v>
      </c>
      <c r="C3" s="7" t="s">
        <v>306</v>
      </c>
      <c r="D3" s="74">
        <v>42629</v>
      </c>
      <c r="E3" s="74">
        <v>43054</v>
      </c>
      <c r="F3" s="12">
        <v>8.88</v>
      </c>
      <c r="G3" s="12">
        <v>9.22</v>
      </c>
      <c r="H3" s="13">
        <f t="shared" si="0"/>
        <v>0.33999999999999986</v>
      </c>
      <c r="I3" s="23">
        <f t="shared" si="1"/>
        <v>0.03828828828828823</v>
      </c>
    </row>
    <row r="4" spans="1:9" ht="12.75">
      <c r="A4" s="16" t="s">
        <v>105</v>
      </c>
      <c r="B4" s="2" t="s">
        <v>161</v>
      </c>
      <c r="C4" s="2" t="s">
        <v>162</v>
      </c>
      <c r="D4" s="3">
        <v>42313</v>
      </c>
      <c r="E4" s="4">
        <v>42790</v>
      </c>
      <c r="F4" s="13">
        <v>10</v>
      </c>
      <c r="G4" s="13">
        <v>13</v>
      </c>
      <c r="H4" s="13">
        <f t="shared" si="0"/>
        <v>3</v>
      </c>
      <c r="I4" s="23">
        <f t="shared" si="1"/>
        <v>0.30000000000000004</v>
      </c>
    </row>
    <row r="5" spans="1:9" ht="12.75">
      <c r="A5" s="16" t="s">
        <v>105</v>
      </c>
      <c r="B5" s="2" t="s">
        <v>189</v>
      </c>
      <c r="C5" s="2" t="s">
        <v>190</v>
      </c>
      <c r="D5" s="3">
        <v>42129</v>
      </c>
      <c r="E5" s="4">
        <v>42590</v>
      </c>
      <c r="F5" s="13">
        <v>10</v>
      </c>
      <c r="G5" s="13">
        <v>15</v>
      </c>
      <c r="H5" s="13">
        <f t="shared" si="0"/>
        <v>5</v>
      </c>
      <c r="I5" s="23">
        <f t="shared" si="1"/>
        <v>0.5</v>
      </c>
    </row>
    <row r="6" spans="1:9" ht="12.75">
      <c r="A6" s="16" t="s">
        <v>105</v>
      </c>
      <c r="B6" s="2" t="s">
        <v>106</v>
      </c>
      <c r="C6" s="2"/>
      <c r="D6" s="3"/>
      <c r="E6" s="4"/>
      <c r="F6" s="13">
        <v>8.66</v>
      </c>
      <c r="G6" s="13">
        <v>10</v>
      </c>
      <c r="H6" s="13">
        <f t="shared" si="0"/>
        <v>1.3399999999999999</v>
      </c>
      <c r="I6" s="23">
        <f t="shared" si="1"/>
        <v>0.15473441108545027</v>
      </c>
    </row>
    <row r="7" spans="1:9" ht="12.75">
      <c r="A7" s="73" t="s">
        <v>105</v>
      </c>
      <c r="B7" s="7" t="s">
        <v>106</v>
      </c>
      <c r="C7" s="7" t="s">
        <v>299</v>
      </c>
      <c r="D7" s="74">
        <v>42522</v>
      </c>
      <c r="E7" s="74">
        <v>42965</v>
      </c>
      <c r="F7" s="12">
        <v>8.67</v>
      </c>
      <c r="G7" s="12">
        <v>15</v>
      </c>
      <c r="H7" s="13">
        <f t="shared" si="0"/>
        <v>6.33</v>
      </c>
      <c r="I7" s="23">
        <f t="shared" si="1"/>
        <v>0.7301038062283738</v>
      </c>
    </row>
    <row r="8" spans="1:9" ht="12.75">
      <c r="A8" s="16" t="s">
        <v>82</v>
      </c>
      <c r="B8" s="2" t="s">
        <v>191</v>
      </c>
      <c r="C8" s="2" t="s">
        <v>192</v>
      </c>
      <c r="D8" s="3">
        <v>42118</v>
      </c>
      <c r="E8" s="4">
        <v>42423</v>
      </c>
      <c r="F8" s="13">
        <v>6.96</v>
      </c>
      <c r="G8" s="13">
        <v>8.4</v>
      </c>
      <c r="H8" s="13">
        <f t="shared" si="0"/>
        <v>1.4400000000000004</v>
      </c>
      <c r="I8" s="23">
        <f t="shared" si="1"/>
        <v>0.2068965517241379</v>
      </c>
    </row>
    <row r="9" spans="1:9" ht="12.75">
      <c r="A9" s="16" t="s">
        <v>82</v>
      </c>
      <c r="B9" s="2" t="s">
        <v>83</v>
      </c>
      <c r="C9" s="2" t="s">
        <v>84</v>
      </c>
      <c r="D9" s="3">
        <v>42607</v>
      </c>
      <c r="E9" s="4">
        <v>42873</v>
      </c>
      <c r="F9" s="13">
        <v>7.94</v>
      </c>
      <c r="G9" s="13">
        <v>9.75</v>
      </c>
      <c r="H9" s="13">
        <f t="shared" si="0"/>
        <v>1.8099999999999996</v>
      </c>
      <c r="I9" s="23">
        <f t="shared" si="1"/>
        <v>0.2279596977329974</v>
      </c>
    </row>
    <row r="10" spans="1:9" ht="12.75">
      <c r="A10" s="16" t="s">
        <v>12</v>
      </c>
      <c r="B10" s="2" t="s">
        <v>116</v>
      </c>
      <c r="C10" s="2" t="s">
        <v>166</v>
      </c>
      <c r="D10" s="3">
        <v>42125</v>
      </c>
      <c r="E10" s="4">
        <v>42705</v>
      </c>
      <c r="F10" s="13">
        <v>7.1</v>
      </c>
      <c r="G10" s="13">
        <v>6.56</v>
      </c>
      <c r="H10" s="13">
        <f t="shared" si="0"/>
        <v>-0.54</v>
      </c>
      <c r="I10" s="23">
        <f t="shared" si="1"/>
        <v>-0.07605633802816902</v>
      </c>
    </row>
    <row r="11" spans="1:9" ht="12.75">
      <c r="A11" s="16" t="s">
        <v>12</v>
      </c>
      <c r="B11" s="2" t="s">
        <v>148</v>
      </c>
      <c r="C11" s="2"/>
      <c r="D11" s="3"/>
      <c r="E11" s="4"/>
      <c r="F11" s="13">
        <v>0</v>
      </c>
      <c r="G11" s="13">
        <v>0</v>
      </c>
      <c r="H11" s="13">
        <f t="shared" si="0"/>
        <v>0</v>
      </c>
      <c r="I11" s="23">
        <v>0</v>
      </c>
    </row>
    <row r="12" spans="1:9" ht="12.75">
      <c r="A12" s="73" t="s">
        <v>12</v>
      </c>
      <c r="B12" s="7" t="s">
        <v>148</v>
      </c>
      <c r="C12" s="7" t="s">
        <v>300</v>
      </c>
      <c r="D12" s="74">
        <v>42409</v>
      </c>
      <c r="E12" s="74">
        <v>42971</v>
      </c>
      <c r="F12" s="13">
        <v>0</v>
      </c>
      <c r="G12" s="13">
        <v>0</v>
      </c>
      <c r="H12" s="13">
        <f t="shared" si="0"/>
        <v>0</v>
      </c>
      <c r="I12" s="23">
        <v>0</v>
      </c>
    </row>
    <row r="13" spans="1:9" ht="12.75">
      <c r="A13" s="73" t="s">
        <v>12</v>
      </c>
      <c r="B13" s="7" t="s">
        <v>101</v>
      </c>
      <c r="C13" s="7" t="s">
        <v>341</v>
      </c>
      <c r="D13" s="74">
        <v>42551</v>
      </c>
      <c r="E13" s="74">
        <v>43329</v>
      </c>
      <c r="F13" s="13">
        <v>0</v>
      </c>
      <c r="G13" s="13">
        <v>0</v>
      </c>
      <c r="H13" s="13">
        <f t="shared" si="0"/>
        <v>0</v>
      </c>
      <c r="I13" s="23">
        <v>0</v>
      </c>
    </row>
    <row r="14" spans="1:9" ht="12.75">
      <c r="A14" s="16" t="s">
        <v>10</v>
      </c>
      <c r="B14" s="2" t="s">
        <v>11</v>
      </c>
      <c r="C14" s="2" t="s">
        <v>118</v>
      </c>
      <c r="D14" s="3">
        <v>42493</v>
      </c>
      <c r="E14" s="4">
        <v>42723</v>
      </c>
      <c r="F14" s="13">
        <v>16.5</v>
      </c>
      <c r="G14" s="13">
        <v>16.5</v>
      </c>
      <c r="H14" s="13">
        <f t="shared" si="0"/>
        <v>0</v>
      </c>
      <c r="I14" s="23">
        <f aca="true" t="shared" si="2" ref="I14:I44">G14/F14-1</f>
        <v>0</v>
      </c>
    </row>
    <row r="15" spans="1:9" ht="12.75">
      <c r="A15" s="16" t="s">
        <v>10</v>
      </c>
      <c r="B15" s="2" t="s">
        <v>32</v>
      </c>
      <c r="C15" s="2" t="s">
        <v>152</v>
      </c>
      <c r="D15" s="3">
        <v>42394</v>
      </c>
      <c r="E15" s="4">
        <v>42697</v>
      </c>
      <c r="F15" s="13">
        <v>6.75</v>
      </c>
      <c r="G15" s="13">
        <v>5.39</v>
      </c>
      <c r="H15" s="13">
        <f t="shared" si="0"/>
        <v>-1.3600000000000003</v>
      </c>
      <c r="I15" s="23">
        <f t="shared" si="2"/>
        <v>-0.20148148148148148</v>
      </c>
    </row>
    <row r="16" spans="1:9" ht="12.75">
      <c r="A16" s="73" t="s">
        <v>10</v>
      </c>
      <c r="B16" s="7" t="s">
        <v>11</v>
      </c>
      <c r="C16" s="7" t="s">
        <v>335</v>
      </c>
      <c r="D16" s="74">
        <v>42927</v>
      </c>
      <c r="E16" s="74">
        <v>43266</v>
      </c>
      <c r="F16" s="12">
        <v>16.5</v>
      </c>
      <c r="G16" s="12">
        <v>8.77</v>
      </c>
      <c r="H16" s="13">
        <f t="shared" si="0"/>
        <v>-7.73</v>
      </c>
      <c r="I16" s="23">
        <f t="shared" si="2"/>
        <v>-0.4684848484848485</v>
      </c>
    </row>
    <row r="17" spans="1:9" ht="12.75">
      <c r="A17" s="16" t="s">
        <v>96</v>
      </c>
      <c r="B17" s="2" t="s">
        <v>50</v>
      </c>
      <c r="C17" s="2" t="s">
        <v>242</v>
      </c>
      <c r="D17" s="3">
        <v>41799</v>
      </c>
      <c r="E17" s="4">
        <v>41990</v>
      </c>
      <c r="F17" s="13">
        <v>16</v>
      </c>
      <c r="G17" s="13">
        <v>19.25</v>
      </c>
      <c r="H17" s="13">
        <f t="shared" si="0"/>
        <v>3.25</v>
      </c>
      <c r="I17" s="23">
        <f t="shared" si="2"/>
        <v>0.203125</v>
      </c>
    </row>
    <row r="18" spans="1:9" ht="12.75">
      <c r="A18" s="16" t="s">
        <v>96</v>
      </c>
      <c r="B18" s="2" t="s">
        <v>97</v>
      </c>
      <c r="C18" s="2" t="s">
        <v>98</v>
      </c>
      <c r="D18" s="3">
        <v>42552</v>
      </c>
      <c r="E18" s="4">
        <v>42718</v>
      </c>
      <c r="F18" s="13">
        <v>17.25</v>
      </c>
      <c r="G18" s="13">
        <v>9.67</v>
      </c>
      <c r="H18" s="13">
        <f t="shared" si="0"/>
        <v>-7.58</v>
      </c>
      <c r="I18" s="23">
        <f t="shared" si="2"/>
        <v>-0.4394202898550724</v>
      </c>
    </row>
    <row r="19" spans="1:9" ht="12.75">
      <c r="A19" s="73" t="s">
        <v>96</v>
      </c>
      <c r="B19" s="7" t="s">
        <v>315</v>
      </c>
      <c r="C19" s="7" t="s">
        <v>327</v>
      </c>
      <c r="D19" s="74">
        <v>43061</v>
      </c>
      <c r="E19" s="74">
        <v>43208</v>
      </c>
      <c r="F19" s="12">
        <v>19.25</v>
      </c>
      <c r="G19" s="12">
        <v>9.21</v>
      </c>
      <c r="H19" s="13">
        <f t="shared" si="0"/>
        <v>-10.04</v>
      </c>
      <c r="I19" s="23">
        <f t="shared" si="2"/>
        <v>-0.5215584415584416</v>
      </c>
    </row>
    <row r="20" spans="1:9" ht="12.75">
      <c r="A20" s="16" t="s">
        <v>109</v>
      </c>
      <c r="B20" s="2" t="s">
        <v>9</v>
      </c>
      <c r="C20" s="2" t="s">
        <v>110</v>
      </c>
      <c r="D20" s="3">
        <v>42507</v>
      </c>
      <c r="E20" s="4">
        <v>42878</v>
      </c>
      <c r="F20" s="13">
        <v>11.7</v>
      </c>
      <c r="G20" s="13">
        <v>11.7</v>
      </c>
      <c r="H20" s="13">
        <f t="shared" si="0"/>
        <v>0</v>
      </c>
      <c r="I20" s="23">
        <f t="shared" si="2"/>
        <v>0</v>
      </c>
    </row>
    <row r="21" spans="1:9" ht="12.75">
      <c r="A21" s="73" t="s">
        <v>109</v>
      </c>
      <c r="B21" s="7" t="s">
        <v>9</v>
      </c>
      <c r="C21" s="7" t="s">
        <v>343</v>
      </c>
      <c r="D21" s="74">
        <v>42964</v>
      </c>
      <c r="E21" s="74">
        <v>43336</v>
      </c>
      <c r="F21" s="12">
        <v>11.7</v>
      </c>
      <c r="G21" s="12">
        <v>11.7</v>
      </c>
      <c r="H21" s="13">
        <f t="shared" si="0"/>
        <v>0</v>
      </c>
      <c r="I21" s="23">
        <f t="shared" si="2"/>
        <v>0</v>
      </c>
    </row>
    <row r="22" spans="1:9" ht="12.75">
      <c r="A22" s="16" t="s">
        <v>99</v>
      </c>
      <c r="B22" s="2" t="s">
        <v>41</v>
      </c>
      <c r="C22" s="2" t="s">
        <v>100</v>
      </c>
      <c r="D22" s="3">
        <v>42551</v>
      </c>
      <c r="E22" s="4">
        <v>42940</v>
      </c>
      <c r="F22" s="13">
        <v>13</v>
      </c>
      <c r="G22" s="13">
        <v>15.09</v>
      </c>
      <c r="H22" s="13">
        <f t="shared" si="0"/>
        <v>2.09</v>
      </c>
      <c r="I22" s="23">
        <f t="shared" si="2"/>
        <v>0.16076923076923078</v>
      </c>
    </row>
    <row r="23" spans="1:9" ht="12.75">
      <c r="A23" s="73" t="s">
        <v>99</v>
      </c>
      <c r="B23" s="7" t="s">
        <v>41</v>
      </c>
      <c r="C23" s="7" t="s">
        <v>340</v>
      </c>
      <c r="D23" s="74">
        <v>43088</v>
      </c>
      <c r="E23" s="74">
        <v>43321</v>
      </c>
      <c r="F23" s="12">
        <v>15.09</v>
      </c>
      <c r="G23" s="12">
        <v>15.09</v>
      </c>
      <c r="H23" s="13">
        <f t="shared" si="0"/>
        <v>0</v>
      </c>
      <c r="I23" s="23">
        <f t="shared" si="2"/>
        <v>0</v>
      </c>
    </row>
    <row r="24" spans="1:9" ht="12.75">
      <c r="A24" s="16" t="s">
        <v>70</v>
      </c>
      <c r="B24" s="2" t="s">
        <v>139</v>
      </c>
      <c r="C24" s="2" t="s">
        <v>140</v>
      </c>
      <c r="D24" s="3">
        <v>42444</v>
      </c>
      <c r="E24" s="4">
        <v>42703</v>
      </c>
      <c r="F24" s="13">
        <v>7.87</v>
      </c>
      <c r="G24" s="13">
        <v>7.87</v>
      </c>
      <c r="H24" s="13">
        <f t="shared" si="0"/>
        <v>0</v>
      </c>
      <c r="I24" s="23">
        <f t="shared" si="2"/>
        <v>0</v>
      </c>
    </row>
    <row r="25" spans="1:9" ht="12.75">
      <c r="A25" s="16" t="s">
        <v>70</v>
      </c>
      <c r="B25" s="2" t="s">
        <v>71</v>
      </c>
      <c r="C25" s="2" t="s">
        <v>72</v>
      </c>
      <c r="D25" s="3">
        <v>42655</v>
      </c>
      <c r="E25" s="4">
        <v>42829</v>
      </c>
      <c r="F25" s="13">
        <v>18.85</v>
      </c>
      <c r="G25" s="13">
        <v>19.76</v>
      </c>
      <c r="H25" s="13">
        <f t="shared" si="0"/>
        <v>0.9100000000000001</v>
      </c>
      <c r="I25" s="23">
        <f t="shared" si="2"/>
        <v>0.048275862068965614</v>
      </c>
    </row>
    <row r="26" spans="1:9" ht="12.75">
      <c r="A26" s="73" t="s">
        <v>55</v>
      </c>
      <c r="B26" s="7" t="s">
        <v>56</v>
      </c>
      <c r="C26" s="7" t="s">
        <v>337</v>
      </c>
      <c r="D26" s="74">
        <v>42720</v>
      </c>
      <c r="E26" s="74">
        <v>43273</v>
      </c>
      <c r="F26" s="12">
        <v>9</v>
      </c>
      <c r="G26" s="12">
        <v>11.5</v>
      </c>
      <c r="H26" s="13">
        <f t="shared" si="0"/>
        <v>2.5</v>
      </c>
      <c r="I26" s="23">
        <f t="shared" si="2"/>
        <v>0.2777777777777777</v>
      </c>
    </row>
    <row r="27" spans="1:9" ht="12.75">
      <c r="A27" s="73" t="s">
        <v>55</v>
      </c>
      <c r="B27" s="7" t="s">
        <v>73</v>
      </c>
      <c r="C27" s="7" t="s">
        <v>339</v>
      </c>
      <c r="D27" s="74">
        <v>42632</v>
      </c>
      <c r="E27" s="74">
        <v>43280</v>
      </c>
      <c r="F27" s="12">
        <v>10.5</v>
      </c>
      <c r="G27" s="12">
        <v>11.5</v>
      </c>
      <c r="H27" s="13">
        <f t="shared" si="0"/>
        <v>1</v>
      </c>
      <c r="I27" s="23">
        <f t="shared" si="2"/>
        <v>0.09523809523809534</v>
      </c>
    </row>
    <row r="28" spans="1:9" ht="12.75">
      <c r="A28" s="16" t="s">
        <v>20</v>
      </c>
      <c r="B28" s="2" t="s">
        <v>21</v>
      </c>
      <c r="C28" s="2" t="s">
        <v>107</v>
      </c>
      <c r="D28" s="3">
        <v>42516</v>
      </c>
      <c r="E28" s="4">
        <v>42732</v>
      </c>
      <c r="F28" s="13">
        <v>5.25</v>
      </c>
      <c r="G28" s="13">
        <v>5.75</v>
      </c>
      <c r="H28" s="13">
        <f t="shared" si="0"/>
        <v>0.5</v>
      </c>
      <c r="I28" s="23">
        <f t="shared" si="2"/>
        <v>0.09523809523809534</v>
      </c>
    </row>
    <row r="29" spans="1:9" ht="12.75">
      <c r="A29" s="16" t="s">
        <v>20</v>
      </c>
      <c r="B29" s="2" t="s">
        <v>21</v>
      </c>
      <c r="C29" s="2" t="s">
        <v>183</v>
      </c>
      <c r="D29" s="3">
        <v>42156</v>
      </c>
      <c r="E29" s="4">
        <v>42356</v>
      </c>
      <c r="F29" s="13">
        <v>5.25</v>
      </c>
      <c r="G29" s="13">
        <v>5.25</v>
      </c>
      <c r="H29" s="13">
        <f t="shared" si="0"/>
        <v>0</v>
      </c>
      <c r="I29" s="23">
        <f>G29/F29-1</f>
        <v>0</v>
      </c>
    </row>
    <row r="30" spans="1:9" ht="12.75">
      <c r="A30" s="73" t="s">
        <v>20</v>
      </c>
      <c r="B30" s="7" t="s">
        <v>21</v>
      </c>
      <c r="C30" s="7" t="s">
        <v>313</v>
      </c>
      <c r="D30" s="74">
        <v>42895</v>
      </c>
      <c r="E30" s="74">
        <v>43097</v>
      </c>
      <c r="F30" s="12">
        <v>5.75</v>
      </c>
      <c r="G30" s="12">
        <v>6</v>
      </c>
      <c r="H30" s="13">
        <f t="shared" si="0"/>
        <v>0.25</v>
      </c>
      <c r="I30" s="23">
        <f t="shared" si="2"/>
        <v>0.04347826086956519</v>
      </c>
    </row>
    <row r="31" spans="1:9" ht="12.75">
      <c r="A31" s="16" t="s">
        <v>4</v>
      </c>
      <c r="B31" s="2" t="s">
        <v>53</v>
      </c>
      <c r="C31" s="2" t="s">
        <v>207</v>
      </c>
      <c r="D31" s="3">
        <v>42002</v>
      </c>
      <c r="E31" s="4">
        <v>42445</v>
      </c>
      <c r="F31" s="13">
        <v>11</v>
      </c>
      <c r="G31" s="13">
        <v>17</v>
      </c>
      <c r="H31" s="13">
        <f t="shared" si="0"/>
        <v>6</v>
      </c>
      <c r="I31" s="23">
        <f t="shared" si="2"/>
        <v>0.5454545454545454</v>
      </c>
    </row>
    <row r="32" spans="1:9" ht="12.75">
      <c r="A32" s="16" t="s">
        <v>4</v>
      </c>
      <c r="B32" s="2" t="s">
        <v>167</v>
      </c>
      <c r="C32" s="2" t="s">
        <v>168</v>
      </c>
      <c r="D32" s="3">
        <v>42278</v>
      </c>
      <c r="E32" s="4">
        <v>42569</v>
      </c>
      <c r="F32" s="13">
        <v>11</v>
      </c>
      <c r="G32" s="13">
        <v>14</v>
      </c>
      <c r="H32" s="13">
        <f t="shared" si="0"/>
        <v>3</v>
      </c>
      <c r="I32" s="23">
        <f t="shared" si="2"/>
        <v>0.2727272727272727</v>
      </c>
    </row>
    <row r="33" spans="1:9" ht="13.5" customHeight="1">
      <c r="A33" s="73" t="s">
        <v>4</v>
      </c>
      <c r="B33" s="7" t="s">
        <v>5</v>
      </c>
      <c r="C33" s="7" t="s">
        <v>332</v>
      </c>
      <c r="D33" s="74">
        <v>42942</v>
      </c>
      <c r="E33" s="74">
        <v>43250</v>
      </c>
      <c r="F33" s="12">
        <v>7.3</v>
      </c>
      <c r="G33" s="12">
        <v>10.5</v>
      </c>
      <c r="H33" s="13">
        <f t="shared" si="0"/>
        <v>3.2</v>
      </c>
      <c r="I33" s="23">
        <f t="shared" si="2"/>
        <v>0.4383561643835616</v>
      </c>
    </row>
    <row r="34" spans="1:9" ht="12.75">
      <c r="A34" s="73" t="s">
        <v>4</v>
      </c>
      <c r="B34" s="7" t="s">
        <v>53</v>
      </c>
      <c r="C34" s="7" t="s">
        <v>356</v>
      </c>
      <c r="D34" s="74">
        <v>43090</v>
      </c>
      <c r="E34" s="74">
        <v>43404</v>
      </c>
      <c r="F34" s="12">
        <v>17</v>
      </c>
      <c r="G34" s="12">
        <v>17</v>
      </c>
      <c r="H34" s="13">
        <f aca="true" t="shared" si="3" ref="H34:H65">G34-F34</f>
        <v>0</v>
      </c>
      <c r="I34" s="23">
        <f t="shared" si="2"/>
        <v>0</v>
      </c>
    </row>
    <row r="35" spans="1:9" ht="12.75">
      <c r="A35" s="73" t="s">
        <v>36</v>
      </c>
      <c r="B35" s="7" t="s">
        <v>37</v>
      </c>
      <c r="C35" s="7" t="s">
        <v>319</v>
      </c>
      <c r="D35" s="74">
        <v>42828</v>
      </c>
      <c r="E35" s="74">
        <v>43133</v>
      </c>
      <c r="F35" s="12">
        <v>10.5</v>
      </c>
      <c r="G35" s="12">
        <v>11.5</v>
      </c>
      <c r="H35" s="13">
        <f t="shared" si="3"/>
        <v>1</v>
      </c>
      <c r="I35" s="23">
        <f t="shared" si="2"/>
        <v>0.09523809523809534</v>
      </c>
    </row>
    <row r="36" spans="1:9" ht="12.75">
      <c r="A36" s="16" t="s">
        <v>74</v>
      </c>
      <c r="B36" s="2" t="s">
        <v>94</v>
      </c>
      <c r="C36" s="2" t="s">
        <v>206</v>
      </c>
      <c r="D36" s="3">
        <v>42006</v>
      </c>
      <c r="E36" s="4">
        <v>42257</v>
      </c>
      <c r="F36" s="13">
        <v>10.71</v>
      </c>
      <c r="G36" s="13">
        <v>14</v>
      </c>
      <c r="H36" s="13">
        <f t="shared" si="3"/>
        <v>3.289999999999999</v>
      </c>
      <c r="I36" s="23">
        <f t="shared" si="2"/>
        <v>0.3071895424836599</v>
      </c>
    </row>
    <row r="37" spans="1:9" ht="12.75">
      <c r="A37" s="16" t="s">
        <v>74</v>
      </c>
      <c r="B37" s="2" t="s">
        <v>200</v>
      </c>
      <c r="C37" s="2" t="s">
        <v>201</v>
      </c>
      <c r="D37" s="3">
        <v>42065</v>
      </c>
      <c r="E37" s="4">
        <v>42271</v>
      </c>
      <c r="F37" s="13">
        <v>12</v>
      </c>
      <c r="G37" s="13">
        <v>14.5</v>
      </c>
      <c r="H37" s="13">
        <f t="shared" si="3"/>
        <v>2.5</v>
      </c>
      <c r="I37" s="23">
        <f t="shared" si="2"/>
        <v>0.20833333333333326</v>
      </c>
    </row>
    <row r="38" spans="1:9" ht="12.75">
      <c r="A38" s="73" t="s">
        <v>74</v>
      </c>
      <c r="B38" s="7" t="s">
        <v>200</v>
      </c>
      <c r="C38" s="7" t="s">
        <v>348</v>
      </c>
      <c r="D38" s="74">
        <v>43132</v>
      </c>
      <c r="E38" s="74">
        <v>43370</v>
      </c>
      <c r="F38" s="12">
        <v>14.5</v>
      </c>
      <c r="G38" s="12">
        <v>14.5</v>
      </c>
      <c r="H38" s="13">
        <f t="shared" si="3"/>
        <v>0</v>
      </c>
      <c r="I38" s="23">
        <f t="shared" si="2"/>
        <v>0</v>
      </c>
    </row>
    <row r="39" spans="1:9" ht="12.75">
      <c r="A39" s="16" t="s">
        <v>18</v>
      </c>
      <c r="B39" s="2" t="s">
        <v>19</v>
      </c>
      <c r="C39" s="2" t="s">
        <v>208</v>
      </c>
      <c r="D39" s="3">
        <v>41996</v>
      </c>
      <c r="E39" s="4">
        <v>42205</v>
      </c>
      <c r="F39" s="13">
        <v>8</v>
      </c>
      <c r="G39" s="13">
        <v>11</v>
      </c>
      <c r="H39" s="13">
        <f t="shared" si="3"/>
        <v>3</v>
      </c>
      <c r="I39" s="23">
        <f t="shared" si="2"/>
        <v>0.375</v>
      </c>
    </row>
    <row r="40" spans="1:9" ht="12.75">
      <c r="A40" s="16" t="s">
        <v>18</v>
      </c>
      <c r="B40" s="2" t="s">
        <v>62</v>
      </c>
      <c r="C40" s="2" t="s">
        <v>63</v>
      </c>
      <c r="D40" s="3">
        <v>42697</v>
      </c>
      <c r="E40" s="4">
        <v>42908</v>
      </c>
      <c r="F40" s="13">
        <v>10.75</v>
      </c>
      <c r="G40" s="13">
        <v>12.25</v>
      </c>
      <c r="H40" s="13">
        <f t="shared" si="3"/>
        <v>1.5</v>
      </c>
      <c r="I40" s="23">
        <f t="shared" si="2"/>
        <v>0.13953488372093026</v>
      </c>
    </row>
    <row r="41" spans="1:9" ht="12.75">
      <c r="A41" s="16" t="s">
        <v>18</v>
      </c>
      <c r="B41" s="2" t="s">
        <v>62</v>
      </c>
      <c r="C41" s="2" t="s">
        <v>216</v>
      </c>
      <c r="D41" s="3">
        <v>41969</v>
      </c>
      <c r="E41" s="4">
        <v>42185</v>
      </c>
      <c r="F41" s="13">
        <v>10.75</v>
      </c>
      <c r="G41" s="13">
        <v>10.75</v>
      </c>
      <c r="H41" s="13">
        <f t="shared" si="3"/>
        <v>0</v>
      </c>
      <c r="I41" s="23">
        <f t="shared" si="2"/>
        <v>0</v>
      </c>
    </row>
    <row r="42" spans="1:9" ht="12.75">
      <c r="A42" s="16" t="s">
        <v>18</v>
      </c>
      <c r="B42" s="2" t="s">
        <v>61</v>
      </c>
      <c r="C42" s="2" t="s">
        <v>215</v>
      </c>
      <c r="D42" s="3">
        <v>41969</v>
      </c>
      <c r="E42" s="4">
        <v>42185</v>
      </c>
      <c r="F42" s="13">
        <v>10.75</v>
      </c>
      <c r="G42" s="13">
        <v>10.75</v>
      </c>
      <c r="H42" s="13">
        <f t="shared" si="3"/>
        <v>0</v>
      </c>
      <c r="I42" s="23">
        <f t="shared" si="2"/>
        <v>0</v>
      </c>
    </row>
    <row r="43" spans="1:9" ht="12.75">
      <c r="A43" s="73" t="s">
        <v>18</v>
      </c>
      <c r="B43" s="7" t="s">
        <v>19</v>
      </c>
      <c r="C43" s="7" t="s">
        <v>317</v>
      </c>
      <c r="D43" s="74">
        <v>42914</v>
      </c>
      <c r="E43" s="74">
        <v>43118</v>
      </c>
      <c r="F43" s="12">
        <v>11</v>
      </c>
      <c r="G43" s="12">
        <v>14</v>
      </c>
      <c r="H43" s="13">
        <f t="shared" si="3"/>
        <v>3</v>
      </c>
      <c r="I43" s="23">
        <f t="shared" si="2"/>
        <v>0.2727272727272727</v>
      </c>
    </row>
    <row r="44" spans="1:9" ht="12.75">
      <c r="A44" s="73" t="s">
        <v>18</v>
      </c>
      <c r="B44" s="7" t="s">
        <v>273</v>
      </c>
      <c r="C44" s="7" t="s">
        <v>326</v>
      </c>
      <c r="D44" s="74">
        <v>42979</v>
      </c>
      <c r="E44" s="74">
        <v>43203</v>
      </c>
      <c r="F44" s="12">
        <v>4.5</v>
      </c>
      <c r="G44" s="12">
        <v>11</v>
      </c>
      <c r="H44" s="13">
        <f t="shared" si="3"/>
        <v>6.5</v>
      </c>
      <c r="I44" s="23">
        <f t="shared" si="2"/>
        <v>1.4444444444444446</v>
      </c>
    </row>
    <row r="45" spans="1:9" ht="12.75">
      <c r="A45" s="16" t="s">
        <v>136</v>
      </c>
      <c r="B45" s="2" t="s">
        <v>137</v>
      </c>
      <c r="C45" s="2" t="s">
        <v>138</v>
      </c>
      <c r="D45" s="3">
        <v>42450</v>
      </c>
      <c r="E45" s="4">
        <v>42723</v>
      </c>
      <c r="F45" s="13">
        <v>5.82</v>
      </c>
      <c r="G45" s="13">
        <v>7.54</v>
      </c>
      <c r="H45" s="13">
        <f t="shared" si="3"/>
        <v>1.7199999999999998</v>
      </c>
      <c r="I45" s="23">
        <f aca="true" t="shared" si="4" ref="I45:I76">G45/F45-1</f>
        <v>0.2955326460481098</v>
      </c>
    </row>
    <row r="46" spans="1:9" ht="12.75">
      <c r="A46" s="73" t="s">
        <v>136</v>
      </c>
      <c r="B46" s="7" t="s">
        <v>137</v>
      </c>
      <c r="C46" s="7" t="s">
        <v>338</v>
      </c>
      <c r="D46" s="74">
        <v>43010</v>
      </c>
      <c r="E46" s="74">
        <v>43279</v>
      </c>
      <c r="F46" s="12">
        <v>6.04</v>
      </c>
      <c r="G46" s="12">
        <v>6.36</v>
      </c>
      <c r="H46" s="13">
        <f t="shared" si="3"/>
        <v>0.3200000000000003</v>
      </c>
      <c r="I46" s="23">
        <f t="shared" si="4"/>
        <v>0.052980132450331174</v>
      </c>
    </row>
    <row r="47" spans="1:9" ht="12.75">
      <c r="A47" s="16" t="s">
        <v>8</v>
      </c>
      <c r="B47" s="2" t="s">
        <v>159</v>
      </c>
      <c r="C47" s="2" t="s">
        <v>160</v>
      </c>
      <c r="D47" s="3">
        <v>42314</v>
      </c>
      <c r="E47" s="4">
        <v>42524</v>
      </c>
      <c r="F47" s="13">
        <v>7.5</v>
      </c>
      <c r="G47" s="13">
        <v>7.9</v>
      </c>
      <c r="H47" s="13">
        <f t="shared" si="3"/>
        <v>0.40000000000000036</v>
      </c>
      <c r="I47" s="23">
        <f t="shared" si="4"/>
        <v>0.053333333333333455</v>
      </c>
    </row>
    <row r="48" spans="1:9" ht="12.75">
      <c r="A48" s="16" t="s">
        <v>8</v>
      </c>
      <c r="B48" s="2" t="s">
        <v>159</v>
      </c>
      <c r="C48" s="2" t="s">
        <v>235</v>
      </c>
      <c r="D48" s="3">
        <v>41822</v>
      </c>
      <c r="E48" s="4">
        <v>41985</v>
      </c>
      <c r="F48" s="13">
        <v>7.5</v>
      </c>
      <c r="G48" s="13">
        <v>7.5</v>
      </c>
      <c r="H48" s="13">
        <f t="shared" si="3"/>
        <v>0</v>
      </c>
      <c r="I48" s="23">
        <f t="shared" si="4"/>
        <v>0</v>
      </c>
    </row>
    <row r="49" spans="1:9" ht="12.75">
      <c r="A49" s="16" t="s">
        <v>8</v>
      </c>
      <c r="B49" s="2" t="s">
        <v>9</v>
      </c>
      <c r="C49" s="2" t="s">
        <v>88</v>
      </c>
      <c r="D49" s="3">
        <v>42571</v>
      </c>
      <c r="E49" s="4">
        <v>42781</v>
      </c>
      <c r="F49" s="13">
        <v>7.94</v>
      </c>
      <c r="G49" s="13">
        <v>8.17</v>
      </c>
      <c r="H49" s="13">
        <f t="shared" si="3"/>
        <v>0.22999999999999954</v>
      </c>
      <c r="I49" s="23">
        <f t="shared" si="4"/>
        <v>0.02896725440806036</v>
      </c>
    </row>
    <row r="50" spans="1:9" ht="12.75">
      <c r="A50" s="16" t="s">
        <v>8</v>
      </c>
      <c r="B50" s="2" t="s">
        <v>41</v>
      </c>
      <c r="C50" s="2" t="s">
        <v>129</v>
      </c>
      <c r="D50" s="3">
        <v>42479</v>
      </c>
      <c r="E50" s="4">
        <v>42689</v>
      </c>
      <c r="F50" s="13">
        <v>7.39</v>
      </c>
      <c r="G50" s="13">
        <v>7.6</v>
      </c>
      <c r="H50" s="13">
        <f t="shared" si="3"/>
        <v>0.20999999999999996</v>
      </c>
      <c r="I50" s="23">
        <f t="shared" si="4"/>
        <v>0.02841677943166432</v>
      </c>
    </row>
    <row r="51" spans="1:9" ht="12.75">
      <c r="A51" s="73" t="s">
        <v>8</v>
      </c>
      <c r="B51" s="7" t="s">
        <v>41</v>
      </c>
      <c r="C51" s="7" t="s">
        <v>303</v>
      </c>
      <c r="D51" s="74">
        <v>42818</v>
      </c>
      <c r="E51" s="74">
        <v>43028</v>
      </c>
      <c r="F51" s="12">
        <v>7.6</v>
      </c>
      <c r="G51" s="12">
        <v>7.8</v>
      </c>
      <c r="H51" s="13">
        <f t="shared" si="3"/>
        <v>0.20000000000000018</v>
      </c>
      <c r="I51" s="23">
        <f t="shared" si="4"/>
        <v>0.026315789473684292</v>
      </c>
    </row>
    <row r="52" spans="1:9" ht="12.75">
      <c r="A52" s="73" t="s">
        <v>8</v>
      </c>
      <c r="B52" s="7" t="s">
        <v>9</v>
      </c>
      <c r="C52" s="7" t="s">
        <v>320</v>
      </c>
      <c r="D52" s="74">
        <v>42930</v>
      </c>
      <c r="E52" s="74">
        <v>43140</v>
      </c>
      <c r="F52" s="12">
        <v>8.17</v>
      </c>
      <c r="G52" s="12">
        <v>8.3</v>
      </c>
      <c r="H52" s="13">
        <f t="shared" si="3"/>
        <v>0.13000000000000078</v>
      </c>
      <c r="I52" s="23">
        <f t="shared" si="4"/>
        <v>0.01591187270501848</v>
      </c>
    </row>
    <row r="53" spans="1:9" ht="12.75">
      <c r="A53" s="73" t="s">
        <v>8</v>
      </c>
      <c r="B53" s="7" t="s">
        <v>41</v>
      </c>
      <c r="C53" s="7" t="s">
        <v>333</v>
      </c>
      <c r="D53" s="74">
        <v>43102</v>
      </c>
      <c r="E53" s="74">
        <v>43251</v>
      </c>
      <c r="F53" s="12">
        <v>7.8</v>
      </c>
      <c r="G53" s="12">
        <v>7.8</v>
      </c>
      <c r="H53" s="13">
        <f t="shared" si="3"/>
        <v>0</v>
      </c>
      <c r="I53" s="23">
        <f t="shared" si="4"/>
        <v>0</v>
      </c>
    </row>
    <row r="54" spans="1:9" ht="12.75">
      <c r="A54" s="16" t="s">
        <v>49</v>
      </c>
      <c r="B54" s="2" t="s">
        <v>157</v>
      </c>
      <c r="C54" s="2" t="s">
        <v>158</v>
      </c>
      <c r="D54" s="3">
        <v>42314</v>
      </c>
      <c r="E54" s="4">
        <v>42643</v>
      </c>
      <c r="F54" s="13">
        <v>4</v>
      </c>
      <c r="G54" s="13">
        <v>5.5</v>
      </c>
      <c r="H54" s="13">
        <f t="shared" si="3"/>
        <v>1.5</v>
      </c>
      <c r="I54" s="23">
        <f t="shared" si="4"/>
        <v>0.375</v>
      </c>
    </row>
    <row r="55" spans="1:9" ht="12.75">
      <c r="A55" s="16" t="s">
        <v>49</v>
      </c>
      <c r="B55" s="2" t="s">
        <v>114</v>
      </c>
      <c r="C55" s="2" t="s">
        <v>51</v>
      </c>
      <c r="D55" s="3">
        <v>42171</v>
      </c>
      <c r="E55" s="4">
        <v>42489</v>
      </c>
      <c r="F55" s="13">
        <v>7</v>
      </c>
      <c r="G55" s="13">
        <v>7</v>
      </c>
      <c r="H55" s="13">
        <f t="shared" si="3"/>
        <v>0</v>
      </c>
      <c r="I55" s="23">
        <f t="shared" si="4"/>
        <v>0</v>
      </c>
    </row>
    <row r="56" spans="1:9" ht="12.75">
      <c r="A56" s="73" t="s">
        <v>49</v>
      </c>
      <c r="B56" s="7" t="s">
        <v>315</v>
      </c>
      <c r="C56" s="7" t="s">
        <v>51</v>
      </c>
      <c r="D56" s="74">
        <v>42752</v>
      </c>
      <c r="E56" s="74">
        <v>43105</v>
      </c>
      <c r="F56" s="12">
        <v>6.86</v>
      </c>
      <c r="G56" s="12">
        <v>7</v>
      </c>
      <c r="H56" s="13">
        <f t="shared" si="3"/>
        <v>0.13999999999999968</v>
      </c>
      <c r="I56" s="23">
        <f t="shared" si="4"/>
        <v>0.020408163265306145</v>
      </c>
    </row>
    <row r="57" spans="1:9" ht="12.75">
      <c r="A57" s="16" t="s">
        <v>24</v>
      </c>
      <c r="B57" s="2" t="s">
        <v>38</v>
      </c>
      <c r="C57" s="2" t="s">
        <v>141</v>
      </c>
      <c r="D57" s="3">
        <v>42430</v>
      </c>
      <c r="E57" s="4">
        <v>42794</v>
      </c>
      <c r="F57" s="13">
        <v>7</v>
      </c>
      <c r="G57" s="13">
        <v>7</v>
      </c>
      <c r="H57" s="13">
        <f t="shared" si="3"/>
        <v>0</v>
      </c>
      <c r="I57" s="23">
        <f t="shared" si="4"/>
        <v>0</v>
      </c>
    </row>
    <row r="58" spans="1:9" ht="12.75">
      <c r="A58" s="16" t="s">
        <v>24</v>
      </c>
      <c r="B58" s="2" t="s">
        <v>38</v>
      </c>
      <c r="C58" s="2" t="s">
        <v>214</v>
      </c>
      <c r="D58" s="3">
        <v>41978</v>
      </c>
      <c r="E58" s="4">
        <v>42327</v>
      </c>
      <c r="F58" s="13">
        <v>7</v>
      </c>
      <c r="G58" s="13">
        <v>7</v>
      </c>
      <c r="H58" s="13">
        <f t="shared" si="3"/>
        <v>0</v>
      </c>
      <c r="I58" s="23">
        <f t="shared" si="4"/>
        <v>0</v>
      </c>
    </row>
    <row r="59" spans="1:9" ht="12.75">
      <c r="A59" s="16" t="s">
        <v>24</v>
      </c>
      <c r="B59" s="2" t="s">
        <v>35</v>
      </c>
      <c r="C59" s="2" t="s">
        <v>149</v>
      </c>
      <c r="D59" s="3">
        <v>42401</v>
      </c>
      <c r="E59" s="4">
        <v>42766</v>
      </c>
      <c r="F59" s="13">
        <v>6</v>
      </c>
      <c r="G59" s="13">
        <v>7.5</v>
      </c>
      <c r="H59" s="13">
        <f t="shared" si="3"/>
        <v>1.5</v>
      </c>
      <c r="I59" s="23">
        <f t="shared" si="4"/>
        <v>0.25</v>
      </c>
    </row>
    <row r="60" spans="1:9" ht="12.75">
      <c r="A60" s="16" t="s">
        <v>24</v>
      </c>
      <c r="B60" s="2" t="s">
        <v>35</v>
      </c>
      <c r="C60" s="2" t="s">
        <v>211</v>
      </c>
      <c r="D60" s="3">
        <v>41992</v>
      </c>
      <c r="E60" s="4">
        <v>42349</v>
      </c>
      <c r="F60" s="13">
        <v>6</v>
      </c>
      <c r="G60" s="13">
        <v>6</v>
      </c>
      <c r="H60" s="13">
        <f t="shared" si="3"/>
        <v>0</v>
      </c>
      <c r="I60" s="23">
        <f t="shared" si="4"/>
        <v>0</v>
      </c>
    </row>
    <row r="61" spans="1:9" ht="12.75">
      <c r="A61" s="16" t="s">
        <v>24</v>
      </c>
      <c r="B61" s="2" t="s">
        <v>5</v>
      </c>
      <c r="C61" s="2" t="s">
        <v>212</v>
      </c>
      <c r="D61" s="3">
        <v>41988</v>
      </c>
      <c r="E61" s="4">
        <v>42230</v>
      </c>
      <c r="F61" s="13">
        <v>7.25</v>
      </c>
      <c r="G61" s="13">
        <v>7.25</v>
      </c>
      <c r="H61" s="13">
        <f t="shared" si="3"/>
        <v>0</v>
      </c>
      <c r="I61" s="23">
        <f t="shared" si="4"/>
        <v>0</v>
      </c>
    </row>
    <row r="62" spans="1:9" ht="12.75">
      <c r="A62" s="16" t="s">
        <v>24</v>
      </c>
      <c r="B62" s="2" t="s">
        <v>169</v>
      </c>
      <c r="C62" s="2" t="s">
        <v>170</v>
      </c>
      <c r="D62" s="3">
        <v>42265</v>
      </c>
      <c r="E62" s="4">
        <v>42621</v>
      </c>
      <c r="F62" s="13">
        <v>12</v>
      </c>
      <c r="G62" s="13">
        <v>15</v>
      </c>
      <c r="H62" s="13">
        <f t="shared" si="3"/>
        <v>3</v>
      </c>
      <c r="I62" s="23">
        <f t="shared" si="4"/>
        <v>0.25</v>
      </c>
    </row>
    <row r="63" spans="1:9" ht="12.75">
      <c r="A63" s="16" t="s">
        <v>24</v>
      </c>
      <c r="B63" s="2" t="s">
        <v>193</v>
      </c>
      <c r="C63" s="2" t="s">
        <v>220</v>
      </c>
      <c r="D63" s="3">
        <v>41929</v>
      </c>
      <c r="E63" s="4">
        <v>42117</v>
      </c>
      <c r="F63" s="13">
        <v>9</v>
      </c>
      <c r="G63" s="13">
        <v>12</v>
      </c>
      <c r="H63" s="13">
        <f t="shared" si="3"/>
        <v>3</v>
      </c>
      <c r="I63" s="23">
        <f t="shared" si="4"/>
        <v>0.33333333333333326</v>
      </c>
    </row>
    <row r="64" spans="1:9" ht="12.75">
      <c r="A64" s="16" t="s">
        <v>24</v>
      </c>
      <c r="B64" s="2" t="s">
        <v>32</v>
      </c>
      <c r="C64" s="2" t="s">
        <v>221</v>
      </c>
      <c r="D64" s="3">
        <v>41915</v>
      </c>
      <c r="E64" s="4">
        <v>42086</v>
      </c>
      <c r="F64" s="13">
        <v>8.65</v>
      </c>
      <c r="G64" s="13">
        <v>8.75</v>
      </c>
      <c r="H64" s="13">
        <f t="shared" si="3"/>
        <v>0.09999999999999964</v>
      </c>
      <c r="I64" s="23">
        <f t="shared" si="4"/>
        <v>0.01156069364161838</v>
      </c>
    </row>
    <row r="65" spans="1:9" ht="12.75">
      <c r="A65" s="73" t="s">
        <v>24</v>
      </c>
      <c r="B65" s="7" t="s">
        <v>25</v>
      </c>
      <c r="C65" s="7" t="s">
        <v>307</v>
      </c>
      <c r="D65" s="74">
        <v>42887</v>
      </c>
      <c r="E65" s="74">
        <v>43060</v>
      </c>
      <c r="F65" s="12">
        <v>5</v>
      </c>
      <c r="G65" s="12">
        <v>5</v>
      </c>
      <c r="H65" s="13">
        <f t="shared" si="3"/>
        <v>0</v>
      </c>
      <c r="I65" s="23">
        <f t="shared" si="4"/>
        <v>0</v>
      </c>
    </row>
    <row r="66" spans="1:9" ht="12.75">
      <c r="A66" s="73" t="s">
        <v>24</v>
      </c>
      <c r="B66" s="7" t="s">
        <v>38</v>
      </c>
      <c r="C66" s="7" t="s">
        <v>323</v>
      </c>
      <c r="D66" s="74">
        <v>42825</v>
      </c>
      <c r="E66" s="74">
        <v>43188</v>
      </c>
      <c r="F66" s="12">
        <v>7</v>
      </c>
      <c r="G66" s="12">
        <v>7</v>
      </c>
      <c r="H66" s="13">
        <f aca="true" t="shared" si="5" ref="H66:H97">G66-F66</f>
        <v>0</v>
      </c>
      <c r="I66" s="23">
        <f t="shared" si="4"/>
        <v>0</v>
      </c>
    </row>
    <row r="67" spans="1:9" ht="12.75">
      <c r="A67" s="73" t="s">
        <v>24</v>
      </c>
      <c r="B67" s="7" t="s">
        <v>32</v>
      </c>
      <c r="C67" s="7" t="s">
        <v>324</v>
      </c>
      <c r="D67" s="74">
        <v>43056</v>
      </c>
      <c r="E67" s="74">
        <v>43202</v>
      </c>
      <c r="F67" s="12">
        <v>8.75</v>
      </c>
      <c r="G67" s="12">
        <v>9</v>
      </c>
      <c r="H67" s="13">
        <f t="shared" si="5"/>
        <v>0.25</v>
      </c>
      <c r="I67" s="23">
        <f t="shared" si="4"/>
        <v>0.02857142857142847</v>
      </c>
    </row>
    <row r="68" spans="1:9" ht="12.75">
      <c r="A68" s="73" t="s">
        <v>24</v>
      </c>
      <c r="B68" s="7" t="s">
        <v>5</v>
      </c>
      <c r="C68" s="7" t="s">
        <v>325</v>
      </c>
      <c r="D68" s="74">
        <v>42870</v>
      </c>
      <c r="E68" s="74">
        <v>43202</v>
      </c>
      <c r="F68" s="12">
        <v>7.25</v>
      </c>
      <c r="G68" s="12">
        <v>7.25</v>
      </c>
      <c r="H68" s="13">
        <f t="shared" si="5"/>
        <v>0</v>
      </c>
      <c r="I68" s="23">
        <f t="shared" si="4"/>
        <v>0</v>
      </c>
    </row>
    <row r="69" spans="1:9" ht="12.75">
      <c r="A69" s="73" t="s">
        <v>24</v>
      </c>
      <c r="B69" s="7" t="s">
        <v>35</v>
      </c>
      <c r="C69" s="7" t="s">
        <v>328</v>
      </c>
      <c r="D69" s="74">
        <v>42844</v>
      </c>
      <c r="E69" s="74">
        <v>43208</v>
      </c>
      <c r="F69" s="12">
        <v>7.5</v>
      </c>
      <c r="G69" s="12">
        <v>7.5</v>
      </c>
      <c r="H69" s="13">
        <f t="shared" si="5"/>
        <v>0</v>
      </c>
      <c r="I69" s="23">
        <f t="shared" si="4"/>
        <v>0</v>
      </c>
    </row>
    <row r="70" spans="1:9" ht="12.75">
      <c r="A70" s="16" t="s">
        <v>65</v>
      </c>
      <c r="B70" s="2" t="s">
        <v>145</v>
      </c>
      <c r="C70" s="2" t="s">
        <v>146</v>
      </c>
      <c r="D70" s="3">
        <v>42416</v>
      </c>
      <c r="E70" s="4">
        <v>42796</v>
      </c>
      <c r="F70" s="13">
        <v>8.5</v>
      </c>
      <c r="G70" s="13">
        <v>9.75</v>
      </c>
      <c r="H70" s="13">
        <f t="shared" si="5"/>
        <v>1.25</v>
      </c>
      <c r="I70" s="23">
        <f t="shared" si="4"/>
        <v>0.1470588235294117</v>
      </c>
    </row>
    <row r="71" spans="1:9" ht="12.75">
      <c r="A71" s="16" t="s">
        <v>65</v>
      </c>
      <c r="B71" s="2" t="s">
        <v>32</v>
      </c>
      <c r="C71" s="2" t="s">
        <v>163</v>
      </c>
      <c r="D71" s="3">
        <v>42310</v>
      </c>
      <c r="E71" s="4">
        <v>42866</v>
      </c>
      <c r="F71" s="13">
        <v>8</v>
      </c>
      <c r="G71" s="13">
        <v>8</v>
      </c>
      <c r="H71" s="13">
        <f t="shared" si="5"/>
        <v>0</v>
      </c>
      <c r="I71" s="23">
        <f t="shared" si="4"/>
        <v>0</v>
      </c>
    </row>
    <row r="72" spans="1:9" ht="12.75">
      <c r="A72" s="73" t="s">
        <v>65</v>
      </c>
      <c r="B72" s="7" t="s">
        <v>66</v>
      </c>
      <c r="C72" s="7" t="s">
        <v>318</v>
      </c>
      <c r="D72" s="74">
        <v>42676</v>
      </c>
      <c r="E72" s="74">
        <v>43130</v>
      </c>
      <c r="F72" s="12">
        <v>8</v>
      </c>
      <c r="G72" s="12">
        <v>8</v>
      </c>
      <c r="H72" s="13">
        <f t="shared" si="5"/>
        <v>0</v>
      </c>
      <c r="I72" s="23">
        <f t="shared" si="4"/>
        <v>0</v>
      </c>
    </row>
    <row r="73" spans="1:9" ht="12.75">
      <c r="A73" s="16" t="s">
        <v>172</v>
      </c>
      <c r="B73" s="2" t="s">
        <v>173</v>
      </c>
      <c r="C73" s="2" t="s">
        <v>174</v>
      </c>
      <c r="D73" s="3">
        <v>42139</v>
      </c>
      <c r="E73" s="4">
        <v>42341</v>
      </c>
      <c r="F73" s="13">
        <v>23.71</v>
      </c>
      <c r="G73" s="13">
        <v>23.71</v>
      </c>
      <c r="H73" s="13">
        <f t="shared" si="5"/>
        <v>0</v>
      </c>
      <c r="I73" s="23">
        <f t="shared" si="4"/>
        <v>0</v>
      </c>
    </row>
    <row r="74" spans="1:9" ht="12.75">
      <c r="A74" s="16" t="s">
        <v>91</v>
      </c>
      <c r="B74" s="2" t="s">
        <v>92</v>
      </c>
      <c r="C74" s="2" t="s">
        <v>93</v>
      </c>
      <c r="D74" s="3">
        <v>42552</v>
      </c>
      <c r="E74" s="4">
        <v>42802</v>
      </c>
      <c r="F74" s="13">
        <v>8</v>
      </c>
      <c r="G74" s="13">
        <v>9</v>
      </c>
      <c r="H74" s="13">
        <f t="shared" si="5"/>
        <v>1</v>
      </c>
      <c r="I74" s="23">
        <f t="shared" si="4"/>
        <v>0.125</v>
      </c>
    </row>
    <row r="75" spans="1:9" ht="12.75">
      <c r="A75" s="16" t="s">
        <v>91</v>
      </c>
      <c r="B75" s="2" t="s">
        <v>92</v>
      </c>
      <c r="C75" s="2" t="s">
        <v>234</v>
      </c>
      <c r="D75" s="3">
        <v>41823</v>
      </c>
      <c r="E75" s="4">
        <v>42123</v>
      </c>
      <c r="F75" s="13">
        <v>8</v>
      </c>
      <c r="G75" s="13">
        <v>8</v>
      </c>
      <c r="H75" s="13">
        <f t="shared" si="5"/>
        <v>0</v>
      </c>
      <c r="I75" s="23">
        <f t="shared" si="4"/>
        <v>0</v>
      </c>
    </row>
    <row r="76" spans="1:9" ht="12.75">
      <c r="A76" s="16" t="s">
        <v>91</v>
      </c>
      <c r="B76" s="2" t="s">
        <v>54</v>
      </c>
      <c r="C76" s="2" t="s">
        <v>165</v>
      </c>
      <c r="D76" s="3">
        <v>42293</v>
      </c>
      <c r="E76" s="4">
        <v>42592</v>
      </c>
      <c r="F76" s="13">
        <v>12.52</v>
      </c>
      <c r="G76" s="13">
        <v>13</v>
      </c>
      <c r="H76" s="13">
        <f t="shared" si="5"/>
        <v>0.4800000000000004</v>
      </c>
      <c r="I76" s="23">
        <f t="shared" si="4"/>
        <v>0.03833865814696491</v>
      </c>
    </row>
    <row r="77" spans="1:9" ht="12.75">
      <c r="A77" s="16" t="s">
        <v>91</v>
      </c>
      <c r="B77" s="2" t="s">
        <v>54</v>
      </c>
      <c r="C77" s="2" t="s">
        <v>229</v>
      </c>
      <c r="D77" s="3">
        <v>41880</v>
      </c>
      <c r="E77" s="4">
        <v>42179</v>
      </c>
      <c r="F77" s="13">
        <v>12.52</v>
      </c>
      <c r="G77" s="13">
        <v>12.52</v>
      </c>
      <c r="H77" s="13">
        <f t="shared" si="5"/>
        <v>0</v>
      </c>
      <c r="I77" s="23">
        <f aca="true" t="shared" si="6" ref="I77:I108">G77/F77-1</f>
        <v>0</v>
      </c>
    </row>
    <row r="78" spans="1:9" ht="12.75">
      <c r="A78" s="16" t="s">
        <v>91</v>
      </c>
      <c r="B78" s="2" t="s">
        <v>94</v>
      </c>
      <c r="C78" s="2" t="s">
        <v>95</v>
      </c>
      <c r="D78" s="3">
        <v>42552</v>
      </c>
      <c r="E78" s="4">
        <v>42858</v>
      </c>
      <c r="F78" s="13">
        <v>11.88</v>
      </c>
      <c r="G78" s="13">
        <v>12.62</v>
      </c>
      <c r="H78" s="13">
        <f t="shared" si="5"/>
        <v>0.7399999999999984</v>
      </c>
      <c r="I78" s="23">
        <f t="shared" si="6"/>
        <v>0.06228956228956206</v>
      </c>
    </row>
    <row r="79" spans="1:9" ht="12.75">
      <c r="A79" s="16" t="s">
        <v>91</v>
      </c>
      <c r="B79" s="2" t="s">
        <v>94</v>
      </c>
      <c r="C79" s="2" t="s">
        <v>219</v>
      </c>
      <c r="D79" s="3">
        <v>41942</v>
      </c>
      <c r="E79" s="4">
        <v>42249</v>
      </c>
      <c r="F79" s="13">
        <v>9</v>
      </c>
      <c r="G79" s="13">
        <v>11.88</v>
      </c>
      <c r="H79" s="13">
        <f t="shared" si="5"/>
        <v>2.880000000000001</v>
      </c>
      <c r="I79" s="23">
        <f t="shared" si="6"/>
        <v>0.32000000000000006</v>
      </c>
    </row>
    <row r="80" spans="1:9" ht="12.75">
      <c r="A80" s="16" t="s">
        <v>91</v>
      </c>
      <c r="B80" s="2" t="s">
        <v>142</v>
      </c>
      <c r="C80" s="2" t="s">
        <v>143</v>
      </c>
      <c r="D80" s="3">
        <v>42423</v>
      </c>
      <c r="E80" s="4">
        <v>42641</v>
      </c>
      <c r="F80" s="13">
        <v>9.54</v>
      </c>
      <c r="G80" s="13">
        <v>10.43</v>
      </c>
      <c r="H80" s="13">
        <f t="shared" si="5"/>
        <v>0.8900000000000006</v>
      </c>
      <c r="I80" s="23">
        <f t="shared" si="6"/>
        <v>0.09329140461215935</v>
      </c>
    </row>
    <row r="81" spans="1:9" ht="12.75">
      <c r="A81" s="73" t="s">
        <v>91</v>
      </c>
      <c r="B81" s="7" t="s">
        <v>353</v>
      </c>
      <c r="C81" s="7" t="s">
        <v>354</v>
      </c>
      <c r="D81" s="74">
        <v>43130</v>
      </c>
      <c r="E81" s="74">
        <v>43404</v>
      </c>
      <c r="F81" s="12">
        <v>10.43</v>
      </c>
      <c r="G81" s="12">
        <v>11.47</v>
      </c>
      <c r="H81" s="13">
        <f t="shared" si="5"/>
        <v>1.040000000000001</v>
      </c>
      <c r="I81" s="23">
        <f t="shared" si="6"/>
        <v>0.09971236816874418</v>
      </c>
    </row>
    <row r="82" spans="1:9" ht="12.75">
      <c r="A82" s="73" t="s">
        <v>91</v>
      </c>
      <c r="B82" s="7" t="s">
        <v>94</v>
      </c>
      <c r="C82" s="7" t="s">
        <v>355</v>
      </c>
      <c r="D82" s="74">
        <v>43130</v>
      </c>
      <c r="E82" s="74">
        <v>43404</v>
      </c>
      <c r="F82" s="12">
        <v>12.62</v>
      </c>
      <c r="G82" s="12">
        <v>11.47</v>
      </c>
      <c r="H82" s="13">
        <f t="shared" si="5"/>
        <v>-1.1499999999999986</v>
      </c>
      <c r="I82" s="23">
        <f t="shared" si="6"/>
        <v>-0.09112519809825659</v>
      </c>
    </row>
    <row r="83" spans="1:9" ht="12.75">
      <c r="A83" s="16" t="s">
        <v>179</v>
      </c>
      <c r="B83" s="2" t="s">
        <v>180</v>
      </c>
      <c r="C83" s="2" t="s">
        <v>181</v>
      </c>
      <c r="D83" s="3">
        <v>42180</v>
      </c>
      <c r="E83" s="4">
        <v>42440</v>
      </c>
      <c r="F83" s="13">
        <v>5.47</v>
      </c>
      <c r="G83" s="13">
        <v>5.47</v>
      </c>
      <c r="H83" s="13">
        <f t="shared" si="5"/>
        <v>0</v>
      </c>
      <c r="I83" s="23">
        <f t="shared" si="6"/>
        <v>0</v>
      </c>
    </row>
    <row r="84" spans="1:9" ht="12.75">
      <c r="A84" s="16" t="s">
        <v>22</v>
      </c>
      <c r="B84" s="2" t="s">
        <v>102</v>
      </c>
      <c r="C84" s="2" t="s">
        <v>23</v>
      </c>
      <c r="D84" s="3">
        <v>42527</v>
      </c>
      <c r="E84" s="4">
        <v>42726</v>
      </c>
      <c r="F84" s="13">
        <v>15.25</v>
      </c>
      <c r="G84" s="13">
        <v>15.25</v>
      </c>
      <c r="H84" s="13">
        <f t="shared" si="5"/>
        <v>0</v>
      </c>
      <c r="I84" s="23">
        <f t="shared" si="6"/>
        <v>0</v>
      </c>
    </row>
    <row r="85" spans="1:9" ht="12.75">
      <c r="A85" s="73" t="s">
        <v>22</v>
      </c>
      <c r="B85" s="7" t="s">
        <v>314</v>
      </c>
      <c r="C85" s="7" t="s">
        <v>23</v>
      </c>
      <c r="D85" s="74">
        <v>42891</v>
      </c>
      <c r="E85" s="74">
        <v>43098</v>
      </c>
      <c r="F85" s="12">
        <v>12.75</v>
      </c>
      <c r="G85" s="12">
        <v>12.5</v>
      </c>
      <c r="H85" s="13">
        <f t="shared" si="5"/>
        <v>-0.25</v>
      </c>
      <c r="I85" s="23">
        <f t="shared" si="6"/>
        <v>-0.019607843137254943</v>
      </c>
    </row>
    <row r="86" spans="1:9" ht="12.75">
      <c r="A86" s="16" t="s">
        <v>113</v>
      </c>
      <c r="B86" s="2" t="s">
        <v>116</v>
      </c>
      <c r="C86" s="2" t="s">
        <v>117</v>
      </c>
      <c r="D86" s="3">
        <v>42489</v>
      </c>
      <c r="E86" s="4">
        <v>42837</v>
      </c>
      <c r="F86" s="13">
        <v>11.79</v>
      </c>
      <c r="G86" s="13">
        <v>14.5</v>
      </c>
      <c r="H86" s="13">
        <f t="shared" si="5"/>
        <v>2.710000000000001</v>
      </c>
      <c r="I86" s="23">
        <f t="shared" si="6"/>
        <v>0.22985581000848176</v>
      </c>
    </row>
    <row r="87" spans="1:9" ht="12.75">
      <c r="A87" s="16" t="s">
        <v>113</v>
      </c>
      <c r="B87" s="2" t="s">
        <v>114</v>
      </c>
      <c r="C87" s="2" t="s">
        <v>115</v>
      </c>
      <c r="D87" s="3">
        <v>42489</v>
      </c>
      <c r="E87" s="4">
        <v>42845</v>
      </c>
      <c r="F87" s="13">
        <v>10.27</v>
      </c>
      <c r="G87" s="13">
        <v>15.24</v>
      </c>
      <c r="H87" s="13">
        <f t="shared" si="5"/>
        <v>4.970000000000001</v>
      </c>
      <c r="I87" s="23">
        <f t="shared" si="6"/>
        <v>0.48393378773125617</v>
      </c>
    </row>
    <row r="88" spans="1:9" ht="12.75">
      <c r="A88" s="16" t="s">
        <v>39</v>
      </c>
      <c r="B88" s="2" t="s">
        <v>40</v>
      </c>
      <c r="C88" s="2" t="s">
        <v>135</v>
      </c>
      <c r="D88" s="3">
        <v>42451</v>
      </c>
      <c r="E88" s="4">
        <v>42606</v>
      </c>
      <c r="F88" s="13">
        <v>4</v>
      </c>
      <c r="G88" s="13">
        <v>4.44</v>
      </c>
      <c r="H88" s="13">
        <f t="shared" si="5"/>
        <v>0.4400000000000004</v>
      </c>
      <c r="I88" s="23">
        <f t="shared" si="6"/>
        <v>0.1100000000000001</v>
      </c>
    </row>
    <row r="89" spans="1:9" ht="12.75">
      <c r="A89" s="16" t="s">
        <v>39</v>
      </c>
      <c r="B89" s="2" t="s">
        <v>40</v>
      </c>
      <c r="C89" s="2"/>
      <c r="D89" s="3"/>
      <c r="E89" s="4"/>
      <c r="F89" s="13">
        <v>4.44</v>
      </c>
      <c r="G89" s="13">
        <v>5</v>
      </c>
      <c r="H89" s="13">
        <f t="shared" si="5"/>
        <v>0.5599999999999996</v>
      </c>
      <c r="I89" s="23">
        <f t="shared" si="6"/>
        <v>0.12612612612612595</v>
      </c>
    </row>
    <row r="90" spans="1:9" ht="12.75">
      <c r="A90" s="16" t="s">
        <v>39</v>
      </c>
      <c r="B90" s="2" t="s">
        <v>127</v>
      </c>
      <c r="C90" s="2" t="s">
        <v>128</v>
      </c>
      <c r="D90" s="3">
        <v>42488</v>
      </c>
      <c r="E90" s="4">
        <v>42716</v>
      </c>
      <c r="F90" s="13">
        <v>1.92</v>
      </c>
      <c r="G90" s="13">
        <v>2.98</v>
      </c>
      <c r="H90" s="13">
        <f t="shared" si="5"/>
        <v>1.06</v>
      </c>
      <c r="I90" s="23">
        <f t="shared" si="6"/>
        <v>0.5520833333333335</v>
      </c>
    </row>
    <row r="91" spans="1:9" ht="12.75">
      <c r="A91" s="16" t="s">
        <v>39</v>
      </c>
      <c r="B91" s="2" t="s">
        <v>111</v>
      </c>
      <c r="C91" s="2" t="s">
        <v>112</v>
      </c>
      <c r="D91" s="3">
        <v>42503</v>
      </c>
      <c r="E91" s="4">
        <v>42788</v>
      </c>
      <c r="F91" s="13">
        <v>4.44</v>
      </c>
      <c r="G91" s="13">
        <v>4.54</v>
      </c>
      <c r="H91" s="13">
        <f t="shared" si="5"/>
        <v>0.09999999999999964</v>
      </c>
      <c r="I91" s="23">
        <f t="shared" si="6"/>
        <v>0.022522522522522515</v>
      </c>
    </row>
    <row r="92" spans="1:9" ht="12.75">
      <c r="A92" s="73" t="s">
        <v>39</v>
      </c>
      <c r="B92" s="7" t="s">
        <v>40</v>
      </c>
      <c r="C92" s="7" t="s">
        <v>301</v>
      </c>
      <c r="D92" s="74">
        <v>42824</v>
      </c>
      <c r="E92" s="74">
        <v>43000</v>
      </c>
      <c r="F92" s="12">
        <v>4.44</v>
      </c>
      <c r="G92" s="12">
        <v>5</v>
      </c>
      <c r="H92" s="13">
        <f t="shared" si="5"/>
        <v>0.5599999999999996</v>
      </c>
      <c r="I92" s="23">
        <f t="shared" si="6"/>
        <v>0.12612612612612595</v>
      </c>
    </row>
    <row r="93" spans="1:9" ht="12.75">
      <c r="A93" s="73" t="s">
        <v>39</v>
      </c>
      <c r="B93" s="7" t="s">
        <v>268</v>
      </c>
      <c r="C93" s="7" t="s">
        <v>352</v>
      </c>
      <c r="D93" s="74">
        <v>43112</v>
      </c>
      <c r="E93" s="74">
        <v>43402</v>
      </c>
      <c r="F93" s="12">
        <v>2.27</v>
      </c>
      <c r="G93" s="12">
        <v>4.64</v>
      </c>
      <c r="H93" s="13">
        <f t="shared" si="5"/>
        <v>2.3699999999999997</v>
      </c>
      <c r="I93" s="23">
        <f t="shared" si="6"/>
        <v>1.0440528634361232</v>
      </c>
    </row>
    <row r="94" spans="1:9" ht="12.75">
      <c r="A94" s="16" t="s">
        <v>58</v>
      </c>
      <c r="B94" s="2" t="s">
        <v>48</v>
      </c>
      <c r="C94" s="2" t="s">
        <v>60</v>
      </c>
      <c r="D94" s="3">
        <v>42135</v>
      </c>
      <c r="E94" s="4">
        <v>42529</v>
      </c>
      <c r="F94" s="13">
        <v>7</v>
      </c>
      <c r="G94" s="13">
        <v>7</v>
      </c>
      <c r="H94" s="13">
        <f t="shared" si="5"/>
        <v>0</v>
      </c>
      <c r="I94" s="23">
        <f t="shared" si="6"/>
        <v>0</v>
      </c>
    </row>
    <row r="95" spans="1:9" ht="12.75">
      <c r="A95" s="16" t="s">
        <v>58</v>
      </c>
      <c r="B95" s="2" t="s">
        <v>59</v>
      </c>
      <c r="C95" s="2" t="s">
        <v>64</v>
      </c>
      <c r="D95" s="3">
        <v>42243</v>
      </c>
      <c r="E95" s="4">
        <v>42641</v>
      </c>
      <c r="F95" s="13">
        <v>5</v>
      </c>
      <c r="G95" s="13">
        <v>7</v>
      </c>
      <c r="H95" s="13">
        <f t="shared" si="5"/>
        <v>2</v>
      </c>
      <c r="I95" s="23">
        <f t="shared" si="6"/>
        <v>0.3999999999999999</v>
      </c>
    </row>
    <row r="96" spans="1:9" ht="12.75">
      <c r="A96" s="16" t="s">
        <v>58</v>
      </c>
      <c r="B96" s="2" t="s">
        <v>32</v>
      </c>
      <c r="C96" s="2" t="s">
        <v>164</v>
      </c>
      <c r="D96" s="3">
        <v>42293</v>
      </c>
      <c r="E96" s="4">
        <v>42592</v>
      </c>
      <c r="F96" s="13">
        <v>7.9</v>
      </c>
      <c r="G96" s="13">
        <v>8.5</v>
      </c>
      <c r="H96" s="13">
        <f t="shared" si="5"/>
        <v>0.5999999999999996</v>
      </c>
      <c r="I96" s="23">
        <f t="shared" si="6"/>
        <v>0.07594936708860756</v>
      </c>
    </row>
    <row r="97" spans="1:9" ht="12.75">
      <c r="A97" s="73" t="s">
        <v>58</v>
      </c>
      <c r="B97" s="7" t="s">
        <v>59</v>
      </c>
      <c r="C97" s="7" t="s">
        <v>60</v>
      </c>
      <c r="D97" s="74">
        <v>42711</v>
      </c>
      <c r="E97" s="74">
        <v>43131</v>
      </c>
      <c r="F97" s="12">
        <v>7</v>
      </c>
      <c r="G97" s="12">
        <v>7.06</v>
      </c>
      <c r="H97" s="13">
        <f t="shared" si="5"/>
        <v>0.05999999999999961</v>
      </c>
      <c r="I97" s="23">
        <f t="shared" si="6"/>
        <v>0.008571428571428452</v>
      </c>
    </row>
    <row r="98" spans="1:9" ht="12.75">
      <c r="A98" s="73" t="s">
        <v>58</v>
      </c>
      <c r="B98" s="7" t="s">
        <v>32</v>
      </c>
      <c r="C98" s="7" t="s">
        <v>164</v>
      </c>
      <c r="D98" s="74">
        <v>43035</v>
      </c>
      <c r="E98" s="74">
        <v>43348</v>
      </c>
      <c r="F98" s="12">
        <v>8.5</v>
      </c>
      <c r="G98" s="12">
        <v>8.75</v>
      </c>
      <c r="H98" s="13">
        <f aca="true" t="shared" si="7" ref="H98:H129">G98-F98</f>
        <v>0.25</v>
      </c>
      <c r="I98" s="23">
        <f t="shared" si="6"/>
        <v>0.02941176470588225</v>
      </c>
    </row>
    <row r="99" spans="1:9" ht="12.75">
      <c r="A99" s="16" t="s">
        <v>6</v>
      </c>
      <c r="B99" s="2" t="s">
        <v>7</v>
      </c>
      <c r="C99" s="2" t="s">
        <v>232</v>
      </c>
      <c r="D99" s="3">
        <v>41845</v>
      </c>
      <c r="E99" s="4">
        <v>42172</v>
      </c>
      <c r="F99" s="13">
        <v>24</v>
      </c>
      <c r="G99" s="13">
        <v>24</v>
      </c>
      <c r="H99" s="13">
        <f t="shared" si="7"/>
        <v>0</v>
      </c>
      <c r="I99" s="23">
        <f t="shared" si="6"/>
        <v>0</v>
      </c>
    </row>
    <row r="100" spans="1:9" ht="12.75">
      <c r="A100" s="16" t="s">
        <v>6</v>
      </c>
      <c r="B100" s="2" t="s">
        <v>150</v>
      </c>
      <c r="C100" s="2" t="s">
        <v>151</v>
      </c>
      <c r="D100" s="3">
        <v>42398</v>
      </c>
      <c r="E100" s="4">
        <v>42760</v>
      </c>
      <c r="F100" s="13">
        <v>15.76</v>
      </c>
      <c r="G100" s="13">
        <v>15.76</v>
      </c>
      <c r="H100" s="13">
        <f t="shared" si="7"/>
        <v>0</v>
      </c>
      <c r="I100" s="23">
        <f t="shared" si="6"/>
        <v>0</v>
      </c>
    </row>
    <row r="101" spans="1:9" ht="12.75">
      <c r="A101" s="16" t="s">
        <v>6</v>
      </c>
      <c r="B101" s="2" t="s">
        <v>150</v>
      </c>
      <c r="C101" s="2" t="s">
        <v>204</v>
      </c>
      <c r="D101" s="3">
        <v>42034</v>
      </c>
      <c r="E101" s="4">
        <v>42174</v>
      </c>
      <c r="F101" s="13">
        <v>15.76</v>
      </c>
      <c r="G101" s="13">
        <v>15.76</v>
      </c>
      <c r="H101" s="13">
        <f t="shared" si="7"/>
        <v>0</v>
      </c>
      <c r="I101" s="23">
        <f t="shared" si="6"/>
        <v>0</v>
      </c>
    </row>
    <row r="102" spans="1:9" ht="12.75">
      <c r="A102" s="16" t="s">
        <v>6</v>
      </c>
      <c r="B102" s="2" t="s">
        <v>187</v>
      </c>
      <c r="C102" s="2" t="s">
        <v>188</v>
      </c>
      <c r="D102" s="3">
        <v>42144</v>
      </c>
      <c r="E102" s="4">
        <v>42536</v>
      </c>
      <c r="F102" s="13">
        <v>15.11</v>
      </c>
      <c r="G102" s="13">
        <v>15.11</v>
      </c>
      <c r="H102" s="13">
        <f t="shared" si="7"/>
        <v>0</v>
      </c>
      <c r="I102" s="23">
        <f t="shared" si="6"/>
        <v>0</v>
      </c>
    </row>
    <row r="103" spans="1:9" ht="12.75">
      <c r="A103" s="16" t="s">
        <v>6</v>
      </c>
      <c r="B103" s="2" t="s">
        <v>217</v>
      </c>
      <c r="C103" s="2" t="s">
        <v>218</v>
      </c>
      <c r="D103" s="3">
        <v>41957</v>
      </c>
      <c r="E103" s="4">
        <v>42293</v>
      </c>
      <c r="F103" s="13">
        <v>20</v>
      </c>
      <c r="G103" s="13">
        <v>20</v>
      </c>
      <c r="H103" s="13">
        <f t="shared" si="7"/>
        <v>0</v>
      </c>
      <c r="I103" s="23">
        <f t="shared" si="6"/>
        <v>0</v>
      </c>
    </row>
    <row r="104" spans="1:9" ht="12.75">
      <c r="A104" s="16" t="s">
        <v>6</v>
      </c>
      <c r="B104" s="2" t="s">
        <v>185</v>
      </c>
      <c r="C104" s="2" t="s">
        <v>186</v>
      </c>
      <c r="D104" s="3">
        <v>42144</v>
      </c>
      <c r="E104" s="4">
        <v>42536</v>
      </c>
      <c r="F104" s="13">
        <v>21.38</v>
      </c>
      <c r="G104" s="13">
        <v>21.38</v>
      </c>
      <c r="H104" s="13">
        <f t="shared" si="7"/>
        <v>0</v>
      </c>
      <c r="I104" s="23">
        <f t="shared" si="6"/>
        <v>0</v>
      </c>
    </row>
    <row r="105" spans="1:9" ht="12.75">
      <c r="A105" s="73" t="s">
        <v>6</v>
      </c>
      <c r="B105" s="7" t="s">
        <v>157</v>
      </c>
      <c r="C105" s="7" t="s">
        <v>322</v>
      </c>
      <c r="D105" s="74">
        <v>42853</v>
      </c>
      <c r="E105" s="74">
        <v>43174</v>
      </c>
      <c r="F105" s="12">
        <v>17</v>
      </c>
      <c r="G105" s="12">
        <v>17</v>
      </c>
      <c r="H105" s="13">
        <f t="shared" si="7"/>
        <v>0</v>
      </c>
      <c r="I105" s="23">
        <f t="shared" si="6"/>
        <v>0</v>
      </c>
    </row>
    <row r="106" spans="1:9" ht="12.75">
      <c r="A106" s="73" t="s">
        <v>6</v>
      </c>
      <c r="B106" s="7" t="s">
        <v>123</v>
      </c>
      <c r="C106" s="7" t="s">
        <v>331</v>
      </c>
      <c r="D106" s="74">
        <v>43052</v>
      </c>
      <c r="E106" s="74">
        <v>43238</v>
      </c>
      <c r="F106" s="12">
        <v>6.36</v>
      </c>
      <c r="G106" s="12">
        <v>7.49</v>
      </c>
      <c r="H106" s="13">
        <f t="shared" si="7"/>
        <v>1.13</v>
      </c>
      <c r="I106" s="23">
        <f t="shared" si="6"/>
        <v>0.17767295597484267</v>
      </c>
    </row>
    <row r="107" spans="1:9" ht="12.75">
      <c r="A107" s="75" t="s">
        <v>6</v>
      </c>
      <c r="B107" s="76" t="s">
        <v>7</v>
      </c>
      <c r="C107" s="76" t="s">
        <v>334</v>
      </c>
      <c r="D107" s="77">
        <v>42944</v>
      </c>
      <c r="E107" s="77">
        <v>43265</v>
      </c>
      <c r="F107" s="87">
        <v>24</v>
      </c>
      <c r="G107" s="87">
        <v>19.5</v>
      </c>
      <c r="H107" s="78">
        <f t="shared" si="7"/>
        <v>-4.5</v>
      </c>
      <c r="I107" s="79">
        <f t="shared" si="6"/>
        <v>-0.1875</v>
      </c>
    </row>
    <row r="108" spans="1:9" ht="12.75">
      <c r="A108" s="16" t="s">
        <v>26</v>
      </c>
      <c r="B108" s="2" t="s">
        <v>133</v>
      </c>
      <c r="C108" s="2" t="s">
        <v>134</v>
      </c>
      <c r="D108" s="3">
        <v>42460</v>
      </c>
      <c r="E108" s="4">
        <v>42726</v>
      </c>
      <c r="F108" s="13">
        <v>10.96</v>
      </c>
      <c r="G108" s="13">
        <v>10.96</v>
      </c>
      <c r="H108" s="13">
        <f t="shared" si="7"/>
        <v>0</v>
      </c>
      <c r="I108" s="23">
        <f t="shared" si="6"/>
        <v>0</v>
      </c>
    </row>
    <row r="109" spans="1:9" ht="12.75">
      <c r="A109" s="73" t="s">
        <v>26</v>
      </c>
      <c r="B109" s="7" t="s">
        <v>27</v>
      </c>
      <c r="C109" s="7" t="s">
        <v>321</v>
      </c>
      <c r="D109" s="74">
        <v>42887</v>
      </c>
      <c r="E109" s="74">
        <v>43154</v>
      </c>
      <c r="F109" s="12">
        <v>11.13</v>
      </c>
      <c r="G109" s="12">
        <v>14</v>
      </c>
      <c r="H109" s="13">
        <f t="shared" si="7"/>
        <v>2.869999999999999</v>
      </c>
      <c r="I109" s="23">
        <f aca="true" t="shared" si="8" ref="I109:I140">G109/F109-1</f>
        <v>0.25786163522012573</v>
      </c>
    </row>
    <row r="110" spans="1:9" ht="12.75">
      <c r="A110" s="73" t="s">
        <v>26</v>
      </c>
      <c r="B110" s="7" t="s">
        <v>253</v>
      </c>
      <c r="C110" s="7" t="s">
        <v>336</v>
      </c>
      <c r="D110" s="74">
        <v>42972</v>
      </c>
      <c r="E110" s="74">
        <v>43273</v>
      </c>
      <c r="F110" s="12">
        <v>11.8</v>
      </c>
      <c r="G110" s="12">
        <v>14</v>
      </c>
      <c r="H110" s="13">
        <f t="shared" si="7"/>
        <v>2.1999999999999993</v>
      </c>
      <c r="I110" s="23">
        <f t="shared" si="8"/>
        <v>0.18644067796610164</v>
      </c>
    </row>
    <row r="111" spans="1:9" ht="12.75">
      <c r="A111" s="16" t="s">
        <v>67</v>
      </c>
      <c r="B111" s="2" t="s">
        <v>68</v>
      </c>
      <c r="C111" s="2" t="s">
        <v>69</v>
      </c>
      <c r="D111" s="3">
        <v>42657</v>
      </c>
      <c r="E111" s="4">
        <v>42902</v>
      </c>
      <c r="F111" s="13">
        <v>10.65</v>
      </c>
      <c r="G111" s="13">
        <v>13.99</v>
      </c>
      <c r="H111" s="13">
        <f t="shared" si="7"/>
        <v>3.34</v>
      </c>
      <c r="I111" s="23">
        <f t="shared" si="8"/>
        <v>0.31361502347417836</v>
      </c>
    </row>
    <row r="112" spans="1:9" ht="13.5" customHeight="1">
      <c r="A112" s="73" t="s">
        <v>67</v>
      </c>
      <c r="B112" s="7" t="s">
        <v>345</v>
      </c>
      <c r="C112" s="7" t="s">
        <v>346</v>
      </c>
      <c r="D112" s="74">
        <v>43041</v>
      </c>
      <c r="E112" s="74">
        <v>43369</v>
      </c>
      <c r="F112" s="12">
        <v>8</v>
      </c>
      <c r="G112" s="12">
        <v>14</v>
      </c>
      <c r="H112" s="13">
        <f t="shared" si="7"/>
        <v>6</v>
      </c>
      <c r="I112" s="23">
        <f t="shared" si="8"/>
        <v>0.75</v>
      </c>
    </row>
    <row r="113" spans="1:9" ht="12.75">
      <c r="A113" s="73" t="s">
        <v>44</v>
      </c>
      <c r="B113" s="7" t="s">
        <v>156</v>
      </c>
      <c r="C113" s="7" t="s">
        <v>347</v>
      </c>
      <c r="D113" s="74">
        <v>42339</v>
      </c>
      <c r="E113" s="74">
        <v>43369</v>
      </c>
      <c r="F113" s="12">
        <v>4.25</v>
      </c>
      <c r="G113" s="12">
        <v>7</v>
      </c>
      <c r="H113" s="13">
        <f t="shared" si="7"/>
        <v>2.75</v>
      </c>
      <c r="I113" s="23">
        <f t="shared" si="8"/>
        <v>0.6470588235294117</v>
      </c>
    </row>
    <row r="114" spans="1:9" ht="12.75">
      <c r="A114" s="16" t="s">
        <v>14</v>
      </c>
      <c r="B114" s="2" t="s">
        <v>54</v>
      </c>
      <c r="C114" s="2"/>
      <c r="D114" s="3"/>
      <c r="E114" s="4"/>
      <c r="F114" s="13">
        <v>12.5</v>
      </c>
      <c r="G114" s="13">
        <v>12.5</v>
      </c>
      <c r="H114" s="13">
        <f t="shared" si="7"/>
        <v>0</v>
      </c>
      <c r="I114" s="23">
        <f t="shared" si="8"/>
        <v>0</v>
      </c>
    </row>
    <row r="115" spans="1:9" ht="12.75">
      <c r="A115" s="16" t="s">
        <v>14</v>
      </c>
      <c r="B115" s="2" t="s">
        <v>155</v>
      </c>
      <c r="C115" s="2" t="s">
        <v>16</v>
      </c>
      <c r="D115" s="3">
        <v>42356</v>
      </c>
      <c r="E115" s="4">
        <v>42814</v>
      </c>
      <c r="F115" s="13">
        <v>13</v>
      </c>
      <c r="G115" s="13">
        <v>13</v>
      </c>
      <c r="H115" s="13">
        <f t="shared" si="7"/>
        <v>0</v>
      </c>
      <c r="I115" s="23">
        <f t="shared" si="8"/>
        <v>0</v>
      </c>
    </row>
    <row r="116" spans="1:9" ht="12.75">
      <c r="A116" s="16" t="s">
        <v>14</v>
      </c>
      <c r="B116" s="2" t="s">
        <v>15</v>
      </c>
      <c r="C116" s="2" t="s">
        <v>16</v>
      </c>
      <c r="D116" s="3">
        <v>42186</v>
      </c>
      <c r="E116" s="4">
        <v>42684</v>
      </c>
      <c r="F116" s="13">
        <v>20</v>
      </c>
      <c r="G116" s="13">
        <v>20</v>
      </c>
      <c r="H116" s="13">
        <f t="shared" si="7"/>
        <v>0</v>
      </c>
      <c r="I116" s="23">
        <f t="shared" si="8"/>
        <v>0</v>
      </c>
    </row>
    <row r="117" spans="1:9" ht="12.75">
      <c r="A117" s="73" t="s">
        <v>14</v>
      </c>
      <c r="B117" s="7" t="s">
        <v>54</v>
      </c>
      <c r="C117" s="7" t="s">
        <v>16</v>
      </c>
      <c r="D117" s="74">
        <v>42725</v>
      </c>
      <c r="E117" s="74">
        <v>42964</v>
      </c>
      <c r="F117" s="12">
        <v>12.5</v>
      </c>
      <c r="G117" s="12">
        <v>12.5</v>
      </c>
      <c r="H117" s="13">
        <f t="shared" si="7"/>
        <v>0</v>
      </c>
      <c r="I117" s="23">
        <f t="shared" si="8"/>
        <v>0</v>
      </c>
    </row>
    <row r="118" spans="1:9" ht="12.75">
      <c r="A118" s="73" t="s">
        <v>14</v>
      </c>
      <c r="B118" s="7" t="s">
        <v>15</v>
      </c>
      <c r="C118" s="7" t="s">
        <v>16</v>
      </c>
      <c r="D118" s="74">
        <v>42916</v>
      </c>
      <c r="E118" s="74">
        <v>43131</v>
      </c>
      <c r="F118" s="12">
        <v>20</v>
      </c>
      <c r="G118" s="12">
        <v>20</v>
      </c>
      <c r="H118" s="13">
        <f t="shared" si="7"/>
        <v>0</v>
      </c>
      <c r="I118" s="23">
        <f t="shared" si="8"/>
        <v>0</v>
      </c>
    </row>
    <row r="119" spans="1:9" ht="12.75">
      <c r="A119" s="73" t="s">
        <v>14</v>
      </c>
      <c r="B119" s="7" t="s">
        <v>155</v>
      </c>
      <c r="C119" s="7" t="s">
        <v>16</v>
      </c>
      <c r="D119" s="74">
        <v>43116</v>
      </c>
      <c r="E119" s="74">
        <v>43270</v>
      </c>
      <c r="F119" s="12">
        <v>13</v>
      </c>
      <c r="G119" s="12">
        <v>13</v>
      </c>
      <c r="H119" s="13">
        <f t="shared" si="7"/>
        <v>0</v>
      </c>
      <c r="I119" s="23">
        <f t="shared" si="8"/>
        <v>0</v>
      </c>
    </row>
    <row r="120" spans="1:9" ht="12.75">
      <c r="A120" s="16" t="s">
        <v>46</v>
      </c>
      <c r="B120" s="2" t="s">
        <v>47</v>
      </c>
      <c r="C120" s="2" t="s">
        <v>202</v>
      </c>
      <c r="D120" s="3">
        <v>42047</v>
      </c>
      <c r="E120" s="4">
        <v>42311</v>
      </c>
      <c r="F120" s="13">
        <v>10</v>
      </c>
      <c r="G120" s="13">
        <v>10.5</v>
      </c>
      <c r="H120" s="13">
        <f t="shared" si="7"/>
        <v>0.5</v>
      </c>
      <c r="I120" s="23">
        <f t="shared" si="8"/>
        <v>0.050000000000000044</v>
      </c>
    </row>
    <row r="121" spans="1:9" ht="12.75">
      <c r="A121" s="73" t="s">
        <v>46</v>
      </c>
      <c r="B121" s="7" t="s">
        <v>47</v>
      </c>
      <c r="C121" s="7" t="s">
        <v>309</v>
      </c>
      <c r="D121" s="74">
        <v>42794</v>
      </c>
      <c r="E121" s="74">
        <v>43087</v>
      </c>
      <c r="F121" s="12">
        <v>10.5</v>
      </c>
      <c r="G121" s="12">
        <v>11</v>
      </c>
      <c r="H121" s="13">
        <f t="shared" si="7"/>
        <v>0.5</v>
      </c>
      <c r="I121" s="23">
        <f t="shared" si="8"/>
        <v>0.04761904761904767</v>
      </c>
    </row>
    <row r="122" spans="1:9" ht="12.75">
      <c r="A122" s="16" t="s">
        <v>77</v>
      </c>
      <c r="B122" s="2" t="s">
        <v>80</v>
      </c>
      <c r="C122" s="2" t="s">
        <v>81</v>
      </c>
      <c r="D122" s="3">
        <v>42613</v>
      </c>
      <c r="E122" s="4">
        <v>42831</v>
      </c>
      <c r="F122" s="13">
        <v>8</v>
      </c>
      <c r="G122" s="13">
        <v>11.5</v>
      </c>
      <c r="H122" s="13">
        <f t="shared" si="7"/>
        <v>3.5</v>
      </c>
      <c r="I122" s="23">
        <f t="shared" si="8"/>
        <v>0.4375</v>
      </c>
    </row>
    <row r="123" spans="1:9" ht="12.75">
      <c r="A123" s="16" t="s">
        <v>77</v>
      </c>
      <c r="B123" s="2" t="s">
        <v>125</v>
      </c>
      <c r="C123" s="2" t="s">
        <v>126</v>
      </c>
      <c r="D123" s="3">
        <v>42488</v>
      </c>
      <c r="E123" s="4">
        <v>42754</v>
      </c>
      <c r="F123" s="13">
        <v>10.25</v>
      </c>
      <c r="G123" s="13">
        <v>11.25</v>
      </c>
      <c r="H123" s="13">
        <f t="shared" si="7"/>
        <v>1</v>
      </c>
      <c r="I123" s="23">
        <f t="shared" si="8"/>
        <v>0.09756097560975618</v>
      </c>
    </row>
    <row r="124" spans="1:9" ht="12.75">
      <c r="A124" s="16" t="s">
        <v>77</v>
      </c>
      <c r="B124" s="2" t="s">
        <v>125</v>
      </c>
      <c r="C124" s="2" t="s">
        <v>225</v>
      </c>
      <c r="D124" s="3">
        <v>41855</v>
      </c>
      <c r="E124" s="4">
        <v>42103</v>
      </c>
      <c r="F124" s="13">
        <v>8.11</v>
      </c>
      <c r="G124" s="13">
        <v>10.25</v>
      </c>
      <c r="H124" s="13">
        <f t="shared" si="7"/>
        <v>2.1400000000000006</v>
      </c>
      <c r="I124" s="23">
        <f t="shared" si="8"/>
        <v>0.26387176325524053</v>
      </c>
    </row>
    <row r="125" spans="1:9" ht="12.75">
      <c r="A125" s="16" t="s">
        <v>77</v>
      </c>
      <c r="B125" s="2" t="s">
        <v>197</v>
      </c>
      <c r="C125" s="2" t="s">
        <v>198</v>
      </c>
      <c r="D125" s="3">
        <v>42090</v>
      </c>
      <c r="E125" s="4">
        <v>42355</v>
      </c>
      <c r="F125" s="13">
        <v>7.12</v>
      </c>
      <c r="G125" s="13">
        <v>8.45</v>
      </c>
      <c r="H125" s="13">
        <f t="shared" si="7"/>
        <v>1.3299999999999992</v>
      </c>
      <c r="I125" s="23">
        <f t="shared" si="8"/>
        <v>0.18679775280898858</v>
      </c>
    </row>
    <row r="126" spans="1:9" ht="12.75">
      <c r="A126" s="16" t="s">
        <v>77</v>
      </c>
      <c r="B126" s="2" t="s">
        <v>123</v>
      </c>
      <c r="C126" s="2" t="s">
        <v>124</v>
      </c>
      <c r="D126" s="3">
        <v>42488</v>
      </c>
      <c r="E126" s="4">
        <v>42754</v>
      </c>
      <c r="F126" s="13">
        <v>9.99</v>
      </c>
      <c r="G126" s="13">
        <v>11.25</v>
      </c>
      <c r="H126" s="13">
        <f t="shared" si="7"/>
        <v>1.2599999999999998</v>
      </c>
      <c r="I126" s="23">
        <f t="shared" si="8"/>
        <v>0.12612612612612617</v>
      </c>
    </row>
    <row r="127" spans="1:9" ht="12.75">
      <c r="A127" s="16" t="s">
        <v>77</v>
      </c>
      <c r="B127" s="2" t="s">
        <v>123</v>
      </c>
      <c r="C127" s="2" t="s">
        <v>224</v>
      </c>
      <c r="D127" s="3">
        <v>41855</v>
      </c>
      <c r="E127" s="4">
        <v>42103</v>
      </c>
      <c r="F127" s="13">
        <v>7.98</v>
      </c>
      <c r="G127" s="13">
        <v>9.99</v>
      </c>
      <c r="H127" s="13">
        <f t="shared" si="7"/>
        <v>2.01</v>
      </c>
      <c r="I127" s="23">
        <f t="shared" si="8"/>
        <v>0.25187969924812026</v>
      </c>
    </row>
    <row r="128" spans="1:9" ht="12.75">
      <c r="A128" s="16" t="s">
        <v>77</v>
      </c>
      <c r="B128" s="2" t="s">
        <v>121</v>
      </c>
      <c r="C128" s="2" t="s">
        <v>122</v>
      </c>
      <c r="D128" s="3">
        <v>42488</v>
      </c>
      <c r="E128" s="4">
        <v>42754</v>
      </c>
      <c r="F128" s="13">
        <v>10.85</v>
      </c>
      <c r="G128" s="13">
        <v>11</v>
      </c>
      <c r="H128" s="13">
        <f t="shared" si="7"/>
        <v>0.15000000000000036</v>
      </c>
      <c r="I128" s="23">
        <f t="shared" si="8"/>
        <v>0.01382488479262678</v>
      </c>
    </row>
    <row r="129" spans="1:9" ht="12.75">
      <c r="A129" s="16" t="s">
        <v>77</v>
      </c>
      <c r="B129" s="2" t="s">
        <v>121</v>
      </c>
      <c r="C129" s="2" t="s">
        <v>239</v>
      </c>
      <c r="D129" s="3">
        <v>41855</v>
      </c>
      <c r="E129" s="4">
        <v>42103</v>
      </c>
      <c r="F129" s="13">
        <v>8.89</v>
      </c>
      <c r="G129" s="13">
        <v>10.85</v>
      </c>
      <c r="H129" s="13">
        <f t="shared" si="7"/>
        <v>1.959999999999999</v>
      </c>
      <c r="I129" s="23">
        <f t="shared" si="8"/>
        <v>0.22047244094488172</v>
      </c>
    </row>
    <row r="130" spans="1:9" ht="12.75">
      <c r="A130" s="16" t="s">
        <v>77</v>
      </c>
      <c r="B130" s="2" t="s">
        <v>195</v>
      </c>
      <c r="C130" s="2" t="s">
        <v>196</v>
      </c>
      <c r="D130" s="3">
        <v>42094</v>
      </c>
      <c r="E130" s="4">
        <v>42327</v>
      </c>
      <c r="F130" s="13">
        <v>14.09</v>
      </c>
      <c r="G130" s="13">
        <v>14.09</v>
      </c>
      <c r="H130" s="13">
        <f aca="true" t="shared" si="9" ref="H130:H162">G130-F130</f>
        <v>0</v>
      </c>
      <c r="I130" s="23">
        <f t="shared" si="8"/>
        <v>0</v>
      </c>
    </row>
    <row r="131" spans="1:9" ht="12.75">
      <c r="A131" s="16" t="s">
        <v>77</v>
      </c>
      <c r="B131" s="2" t="s">
        <v>78</v>
      </c>
      <c r="C131" s="2" t="s">
        <v>79</v>
      </c>
      <c r="D131" s="3">
        <v>42613</v>
      </c>
      <c r="E131" s="4">
        <v>42831</v>
      </c>
      <c r="F131" s="13">
        <v>9.75</v>
      </c>
      <c r="G131" s="13">
        <v>10.95</v>
      </c>
      <c r="H131" s="13">
        <f t="shared" si="9"/>
        <v>1.1999999999999993</v>
      </c>
      <c r="I131" s="23">
        <f t="shared" si="8"/>
        <v>0.12307692307692308</v>
      </c>
    </row>
    <row r="132" spans="1:9" ht="12.75">
      <c r="A132" s="16" t="s">
        <v>77</v>
      </c>
      <c r="B132" s="2" t="s">
        <v>119</v>
      </c>
      <c r="C132" s="2" t="s">
        <v>120</v>
      </c>
      <c r="D132" s="3">
        <v>42488</v>
      </c>
      <c r="E132" s="4">
        <v>42754</v>
      </c>
      <c r="F132" s="13">
        <v>5.81</v>
      </c>
      <c r="G132" s="13">
        <v>7.44</v>
      </c>
      <c r="H132" s="13">
        <f t="shared" si="9"/>
        <v>1.6300000000000008</v>
      </c>
      <c r="I132" s="23">
        <f t="shared" si="8"/>
        <v>0.2805507745266782</v>
      </c>
    </row>
    <row r="133" spans="1:9" ht="12.75">
      <c r="A133" s="16" t="s">
        <v>77</v>
      </c>
      <c r="B133" s="2" t="s">
        <v>119</v>
      </c>
      <c r="C133" s="2" t="s">
        <v>236</v>
      </c>
      <c r="D133" s="3">
        <v>41855</v>
      </c>
      <c r="E133" s="4">
        <v>42103</v>
      </c>
      <c r="F133" s="13">
        <v>5</v>
      </c>
      <c r="G133" s="13">
        <v>5.81</v>
      </c>
      <c r="H133" s="13">
        <f t="shared" si="9"/>
        <v>0.8099999999999996</v>
      </c>
      <c r="I133" s="23">
        <f t="shared" si="8"/>
        <v>0.16199999999999992</v>
      </c>
    </row>
    <row r="134" spans="1:9" ht="12.75">
      <c r="A134" s="73" t="s">
        <v>77</v>
      </c>
      <c r="B134" s="7" t="s">
        <v>349</v>
      </c>
      <c r="C134" s="7" t="s">
        <v>350</v>
      </c>
      <c r="D134" s="74">
        <v>43126</v>
      </c>
      <c r="E134" s="74">
        <v>43398</v>
      </c>
      <c r="F134" s="12">
        <v>5.5</v>
      </c>
      <c r="G134" s="12">
        <v>8.74</v>
      </c>
      <c r="H134" s="13">
        <f t="shared" si="9"/>
        <v>3.24</v>
      </c>
      <c r="I134" s="23">
        <f t="shared" si="8"/>
        <v>0.5890909090909091</v>
      </c>
    </row>
    <row r="135" spans="1:9" ht="12.75">
      <c r="A135" s="73" t="s">
        <v>283</v>
      </c>
      <c r="B135" s="7" t="s">
        <v>157</v>
      </c>
      <c r="C135" s="7" t="s">
        <v>342</v>
      </c>
      <c r="D135" s="74">
        <v>43066</v>
      </c>
      <c r="E135" s="74">
        <v>43336</v>
      </c>
      <c r="F135" s="12">
        <v>5</v>
      </c>
      <c r="G135" s="12">
        <v>5</v>
      </c>
      <c r="H135" s="13">
        <f t="shared" si="9"/>
        <v>0</v>
      </c>
      <c r="I135" s="23">
        <f t="shared" si="8"/>
        <v>0</v>
      </c>
    </row>
    <row r="136" spans="1:9" ht="12.75">
      <c r="A136" s="16" t="s">
        <v>89</v>
      </c>
      <c r="B136" s="2" t="s">
        <v>27</v>
      </c>
      <c r="C136" s="2" t="s">
        <v>90</v>
      </c>
      <c r="D136" s="3">
        <v>42552</v>
      </c>
      <c r="E136" s="4">
        <v>42725</v>
      </c>
      <c r="F136" s="13">
        <v>6.5</v>
      </c>
      <c r="G136" s="13">
        <v>9.06</v>
      </c>
      <c r="H136" s="13">
        <f t="shared" si="9"/>
        <v>2.5600000000000005</v>
      </c>
      <c r="I136" s="23">
        <f t="shared" si="8"/>
        <v>0.39384615384615396</v>
      </c>
    </row>
    <row r="137" spans="1:9" ht="12.75">
      <c r="A137" s="16" t="s">
        <v>175</v>
      </c>
      <c r="B137" s="2" t="s">
        <v>230</v>
      </c>
      <c r="C137" s="2" t="s">
        <v>231</v>
      </c>
      <c r="D137" s="3">
        <v>41855</v>
      </c>
      <c r="E137" s="4">
        <v>42172</v>
      </c>
      <c r="F137" s="13">
        <v>7</v>
      </c>
      <c r="G137" s="13">
        <v>8</v>
      </c>
      <c r="H137" s="13">
        <f t="shared" si="9"/>
        <v>1</v>
      </c>
      <c r="I137" s="23">
        <f t="shared" si="8"/>
        <v>0.1428571428571428</v>
      </c>
    </row>
    <row r="138" spans="1:9" ht="12.75">
      <c r="A138" s="16" t="s">
        <v>175</v>
      </c>
      <c r="B138" s="2" t="s">
        <v>68</v>
      </c>
      <c r="C138" s="2" t="s">
        <v>176</v>
      </c>
      <c r="D138" s="3">
        <v>42185</v>
      </c>
      <c r="E138" s="4">
        <v>42536</v>
      </c>
      <c r="F138" s="13">
        <v>6</v>
      </c>
      <c r="G138" s="13">
        <v>7.5</v>
      </c>
      <c r="H138" s="13">
        <f t="shared" si="9"/>
        <v>1.5</v>
      </c>
      <c r="I138" s="23">
        <f t="shared" si="8"/>
        <v>0.25</v>
      </c>
    </row>
    <row r="139" spans="1:9" ht="12.75">
      <c r="A139" s="16" t="s">
        <v>175</v>
      </c>
      <c r="B139" s="2" t="s">
        <v>209</v>
      </c>
      <c r="C139" s="2" t="s">
        <v>210</v>
      </c>
      <c r="D139" s="3">
        <v>41992</v>
      </c>
      <c r="E139" s="4">
        <v>42312</v>
      </c>
      <c r="F139" s="13">
        <v>5</v>
      </c>
      <c r="G139" s="13">
        <v>6</v>
      </c>
      <c r="H139" s="13">
        <f t="shared" si="9"/>
        <v>1</v>
      </c>
      <c r="I139" s="23">
        <f t="shared" si="8"/>
        <v>0.19999999999999996</v>
      </c>
    </row>
    <row r="140" spans="1:9" ht="12.75">
      <c r="A140" s="16" t="s">
        <v>175</v>
      </c>
      <c r="B140" s="2" t="s">
        <v>32</v>
      </c>
      <c r="C140" s="2" t="s">
        <v>228</v>
      </c>
      <c r="D140" s="3">
        <v>41813</v>
      </c>
      <c r="E140" s="4">
        <v>42171</v>
      </c>
      <c r="F140" s="13">
        <v>8.25</v>
      </c>
      <c r="G140" s="13">
        <v>8.25</v>
      </c>
      <c r="H140" s="13">
        <f t="shared" si="9"/>
        <v>0</v>
      </c>
      <c r="I140" s="23">
        <f t="shared" si="8"/>
        <v>0</v>
      </c>
    </row>
    <row r="141" spans="1:9" ht="12.75">
      <c r="A141" s="16" t="s">
        <v>153</v>
      </c>
      <c r="B141" s="2" t="s">
        <v>287</v>
      </c>
      <c r="C141" s="2" t="s">
        <v>154</v>
      </c>
      <c r="D141" s="3">
        <v>42373</v>
      </c>
      <c r="E141" s="4">
        <v>42662</v>
      </c>
      <c r="F141" s="13">
        <v>7.3</v>
      </c>
      <c r="G141" s="13">
        <v>12.63</v>
      </c>
      <c r="H141" s="13">
        <f t="shared" si="9"/>
        <v>5.330000000000001</v>
      </c>
      <c r="I141" s="23">
        <f aca="true" t="shared" si="10" ref="I141:I167">G141/F141-1</f>
        <v>0.73013698630137</v>
      </c>
    </row>
    <row r="142" spans="1:9" ht="12.75">
      <c r="A142" s="16" t="s">
        <v>42</v>
      </c>
      <c r="B142" s="2" t="s">
        <v>48</v>
      </c>
      <c r="C142" s="2" t="s">
        <v>171</v>
      </c>
      <c r="D142" s="3">
        <v>42226</v>
      </c>
      <c r="E142" s="4">
        <v>42607</v>
      </c>
      <c r="F142" s="13">
        <v>5</v>
      </c>
      <c r="G142" s="13">
        <v>6.9</v>
      </c>
      <c r="H142" s="13">
        <f t="shared" si="9"/>
        <v>1.9000000000000004</v>
      </c>
      <c r="I142" s="23">
        <f t="shared" si="10"/>
        <v>0.3800000000000001</v>
      </c>
    </row>
    <row r="143" spans="1:9" ht="12.75">
      <c r="A143" s="16" t="s">
        <v>42</v>
      </c>
      <c r="B143" s="2" t="s">
        <v>32</v>
      </c>
      <c r="C143" s="2" t="s">
        <v>147</v>
      </c>
      <c r="D143" s="3">
        <v>42416</v>
      </c>
      <c r="E143" s="4">
        <v>42761</v>
      </c>
      <c r="F143" s="13">
        <v>9.5</v>
      </c>
      <c r="G143" s="13">
        <v>10</v>
      </c>
      <c r="H143" s="13">
        <f t="shared" si="9"/>
        <v>0.5</v>
      </c>
      <c r="I143" s="23">
        <f t="shared" si="10"/>
        <v>0.05263157894736836</v>
      </c>
    </row>
    <row r="144" spans="1:9" ht="12.75">
      <c r="A144" s="16" t="s">
        <v>42</v>
      </c>
      <c r="B144" s="2" t="s">
        <v>32</v>
      </c>
      <c r="C144" s="2" t="s">
        <v>213</v>
      </c>
      <c r="D144" s="3">
        <v>41981</v>
      </c>
      <c r="E144" s="4">
        <v>42356</v>
      </c>
      <c r="F144" s="13">
        <v>7.6</v>
      </c>
      <c r="G144" s="13">
        <v>9.5</v>
      </c>
      <c r="H144" s="13">
        <f t="shared" si="9"/>
        <v>1.9000000000000004</v>
      </c>
      <c r="I144" s="23">
        <f t="shared" si="10"/>
        <v>0.25</v>
      </c>
    </row>
    <row r="145" spans="1:9" ht="12.75">
      <c r="A145" s="73" t="s">
        <v>42</v>
      </c>
      <c r="B145" s="7" t="s">
        <v>43</v>
      </c>
      <c r="C145" s="7" t="s">
        <v>302</v>
      </c>
      <c r="D145" s="74">
        <v>42811</v>
      </c>
      <c r="E145" s="74">
        <v>43021</v>
      </c>
      <c r="F145" s="12">
        <v>3.06</v>
      </c>
      <c r="G145" s="12">
        <v>3.49</v>
      </c>
      <c r="H145" s="13">
        <f t="shared" si="9"/>
        <v>0.43000000000000016</v>
      </c>
      <c r="I145" s="23">
        <f t="shared" si="10"/>
        <v>0.1405228758169934</v>
      </c>
    </row>
    <row r="146" spans="1:9" ht="12.75">
      <c r="A146" s="73" t="s">
        <v>42</v>
      </c>
      <c r="B146" s="7" t="s">
        <v>48</v>
      </c>
      <c r="C146" s="7" t="s">
        <v>310</v>
      </c>
      <c r="D146" s="74">
        <v>42779</v>
      </c>
      <c r="E146" s="74">
        <v>43087</v>
      </c>
      <c r="F146" s="12">
        <v>6.9</v>
      </c>
      <c r="G146" s="12">
        <v>8.25</v>
      </c>
      <c r="H146" s="13">
        <f t="shared" si="9"/>
        <v>1.3499999999999996</v>
      </c>
      <c r="I146" s="23">
        <f t="shared" si="10"/>
        <v>0.19565217391304346</v>
      </c>
    </row>
    <row r="147" spans="1:9" ht="12.75">
      <c r="A147" s="73" t="s">
        <v>42</v>
      </c>
      <c r="B147" s="7" t="s">
        <v>182</v>
      </c>
      <c r="C147" s="7"/>
      <c r="D147" s="74">
        <v>43235</v>
      </c>
      <c r="E147" s="74"/>
      <c r="F147" s="12">
        <v>7</v>
      </c>
      <c r="G147" s="12">
        <v>10</v>
      </c>
      <c r="H147" s="13">
        <f t="shared" si="9"/>
        <v>3</v>
      </c>
      <c r="I147" s="23">
        <f t="shared" si="10"/>
        <v>0.4285714285714286</v>
      </c>
    </row>
    <row r="148" spans="1:9" ht="12.75">
      <c r="A148" s="73" t="s">
        <v>42</v>
      </c>
      <c r="B148" s="7" t="s">
        <v>57</v>
      </c>
      <c r="C148" s="7" t="s">
        <v>316</v>
      </c>
      <c r="D148" s="74">
        <v>42720</v>
      </c>
      <c r="E148" s="74">
        <v>43111</v>
      </c>
      <c r="F148" s="12">
        <v>8</v>
      </c>
      <c r="G148" s="12">
        <v>8</v>
      </c>
      <c r="H148" s="13">
        <f t="shared" si="9"/>
        <v>0</v>
      </c>
      <c r="I148" s="23">
        <f t="shared" si="10"/>
        <v>0</v>
      </c>
    </row>
    <row r="149" spans="1:9" ht="12.75">
      <c r="A149" s="73" t="s">
        <v>33</v>
      </c>
      <c r="B149" s="7" t="s">
        <v>34</v>
      </c>
      <c r="C149" s="7" t="s">
        <v>312</v>
      </c>
      <c r="D149" s="74">
        <v>42839</v>
      </c>
      <c r="E149" s="74">
        <v>43090</v>
      </c>
      <c r="F149" s="12">
        <v>13.17</v>
      </c>
      <c r="G149" s="12">
        <v>13.87</v>
      </c>
      <c r="H149" s="13">
        <f t="shared" si="9"/>
        <v>0.6999999999999993</v>
      </c>
      <c r="I149" s="23">
        <f t="shared" si="10"/>
        <v>0.05315110098709175</v>
      </c>
    </row>
    <row r="150" spans="1:9" ht="12.75">
      <c r="A150" s="16" t="s">
        <v>177</v>
      </c>
      <c r="B150" s="2" t="s">
        <v>62</v>
      </c>
      <c r="C150" s="2" t="s">
        <v>178</v>
      </c>
      <c r="D150" s="3">
        <v>42185</v>
      </c>
      <c r="E150" s="4">
        <v>42402</v>
      </c>
      <c r="F150" s="13">
        <v>12</v>
      </c>
      <c r="G150" s="13">
        <v>12</v>
      </c>
      <c r="H150" s="13">
        <f t="shared" si="9"/>
        <v>0</v>
      </c>
      <c r="I150" s="23">
        <f t="shared" si="10"/>
        <v>0</v>
      </c>
    </row>
    <row r="151" spans="1:9" ht="12.75">
      <c r="A151" s="73" t="s">
        <v>177</v>
      </c>
      <c r="B151" s="7" t="s">
        <v>62</v>
      </c>
      <c r="C151" s="7" t="s">
        <v>330</v>
      </c>
      <c r="D151" s="74">
        <v>43007</v>
      </c>
      <c r="E151" s="74">
        <v>43228</v>
      </c>
      <c r="F151" s="12">
        <v>12</v>
      </c>
      <c r="G151" s="12">
        <v>12</v>
      </c>
      <c r="H151" s="13">
        <f t="shared" si="9"/>
        <v>0</v>
      </c>
      <c r="I151" s="23">
        <f t="shared" si="10"/>
        <v>0</v>
      </c>
    </row>
    <row r="152" spans="1:9" ht="12.75">
      <c r="A152" s="16" t="s">
        <v>28</v>
      </c>
      <c r="B152" s="2" t="s">
        <v>21</v>
      </c>
      <c r="C152" s="2" t="s">
        <v>144</v>
      </c>
      <c r="D152" s="3">
        <v>42419</v>
      </c>
      <c r="E152" s="4">
        <v>42719</v>
      </c>
      <c r="F152" s="13">
        <v>8.5</v>
      </c>
      <c r="G152" s="13">
        <v>8.5</v>
      </c>
      <c r="H152" s="13">
        <f t="shared" si="9"/>
        <v>0</v>
      </c>
      <c r="I152" s="23">
        <f t="shared" si="10"/>
        <v>0</v>
      </c>
    </row>
    <row r="153" spans="1:9" ht="12.75">
      <c r="A153" s="16" t="s">
        <v>28</v>
      </c>
      <c r="B153" s="2" t="s">
        <v>21</v>
      </c>
      <c r="C153" s="2" t="s">
        <v>203</v>
      </c>
      <c r="D153" s="3">
        <v>42044</v>
      </c>
      <c r="E153" s="4">
        <v>42375</v>
      </c>
      <c r="F153" s="13">
        <v>8.5</v>
      </c>
      <c r="G153" s="13">
        <v>8.5</v>
      </c>
      <c r="H153" s="13">
        <f t="shared" si="9"/>
        <v>0</v>
      </c>
      <c r="I153" s="23">
        <f t="shared" si="10"/>
        <v>0</v>
      </c>
    </row>
    <row r="154" spans="1:9" ht="12.75">
      <c r="A154" s="73" t="s">
        <v>28</v>
      </c>
      <c r="B154" s="7" t="s">
        <v>52</v>
      </c>
      <c r="C154" s="7" t="s">
        <v>308</v>
      </c>
      <c r="D154" s="74">
        <v>42748</v>
      </c>
      <c r="E154" s="74">
        <v>43074</v>
      </c>
      <c r="F154" s="12">
        <v>7.49</v>
      </c>
      <c r="G154" s="12">
        <v>7.49</v>
      </c>
      <c r="H154" s="13">
        <f t="shared" si="9"/>
        <v>0</v>
      </c>
      <c r="I154" s="23">
        <f t="shared" si="10"/>
        <v>0</v>
      </c>
    </row>
    <row r="155" spans="1:9" ht="12.75">
      <c r="A155" s="73" t="s">
        <v>28</v>
      </c>
      <c r="B155" s="7" t="s">
        <v>21</v>
      </c>
      <c r="C155" s="7" t="s">
        <v>329</v>
      </c>
      <c r="D155" s="74">
        <v>42881</v>
      </c>
      <c r="E155" s="74">
        <v>43216</v>
      </c>
      <c r="F155" s="12">
        <v>8.5</v>
      </c>
      <c r="G155" s="12">
        <v>9</v>
      </c>
      <c r="H155" s="13">
        <f t="shared" si="9"/>
        <v>0.5</v>
      </c>
      <c r="I155" s="23">
        <f t="shared" si="10"/>
        <v>0.05882352941176472</v>
      </c>
    </row>
    <row r="156" spans="1:9" ht="12.75">
      <c r="A156" s="16" t="s">
        <v>29</v>
      </c>
      <c r="B156" s="2" t="s">
        <v>37</v>
      </c>
      <c r="C156" s="2" t="s">
        <v>108</v>
      </c>
      <c r="D156" s="3">
        <v>42510</v>
      </c>
      <c r="E156" s="4">
        <v>42726</v>
      </c>
      <c r="F156" s="13">
        <v>7.67</v>
      </c>
      <c r="G156" s="13">
        <v>15</v>
      </c>
      <c r="H156" s="13">
        <f t="shared" si="9"/>
        <v>7.33</v>
      </c>
      <c r="I156" s="23">
        <f t="shared" si="10"/>
        <v>0.955671447196871</v>
      </c>
    </row>
    <row r="157" spans="1:9" ht="12.75">
      <c r="A157" s="16" t="s">
        <v>29</v>
      </c>
      <c r="B157" s="2" t="s">
        <v>130</v>
      </c>
      <c r="C157" s="2" t="s">
        <v>131</v>
      </c>
      <c r="D157" s="3">
        <v>42468</v>
      </c>
      <c r="E157" s="4">
        <v>42719</v>
      </c>
      <c r="F157" s="13">
        <v>19</v>
      </c>
      <c r="G157" s="13">
        <v>19</v>
      </c>
      <c r="H157" s="13">
        <f t="shared" si="9"/>
        <v>0</v>
      </c>
      <c r="I157" s="23">
        <f t="shared" si="10"/>
        <v>0</v>
      </c>
    </row>
    <row r="158" spans="1:9" ht="12.75">
      <c r="A158" s="16" t="s">
        <v>29</v>
      </c>
      <c r="B158" s="2" t="s">
        <v>285</v>
      </c>
      <c r="C158" s="2" t="s">
        <v>31</v>
      </c>
      <c r="D158" s="3">
        <v>42570</v>
      </c>
      <c r="E158" s="4">
        <v>42906</v>
      </c>
      <c r="F158" s="13">
        <v>7.5</v>
      </c>
      <c r="G158" s="13">
        <v>11</v>
      </c>
      <c r="H158" s="13">
        <f t="shared" si="9"/>
        <v>3.5</v>
      </c>
      <c r="I158" s="23">
        <f t="shared" si="10"/>
        <v>0.46666666666666656</v>
      </c>
    </row>
    <row r="159" spans="1:9" ht="12.75">
      <c r="A159" s="16" t="s">
        <v>29</v>
      </c>
      <c r="B159" s="2" t="s">
        <v>85</v>
      </c>
      <c r="C159" s="2" t="s">
        <v>86</v>
      </c>
      <c r="D159" s="3">
        <v>42549</v>
      </c>
      <c r="E159" s="4">
        <v>42956</v>
      </c>
      <c r="F159" s="13">
        <v>7</v>
      </c>
      <c r="G159" s="13">
        <v>9</v>
      </c>
      <c r="H159" s="13">
        <f t="shared" si="9"/>
        <v>2</v>
      </c>
      <c r="I159" s="23">
        <f t="shared" si="10"/>
        <v>0.2857142857142858</v>
      </c>
    </row>
    <row r="160" spans="1:9" ht="12.75">
      <c r="A160" s="16" t="s">
        <v>29</v>
      </c>
      <c r="B160" s="2" t="s">
        <v>193</v>
      </c>
      <c r="C160" s="2" t="s">
        <v>194</v>
      </c>
      <c r="D160" s="3">
        <v>42111</v>
      </c>
      <c r="E160" s="4">
        <v>42359</v>
      </c>
      <c r="F160" s="13">
        <v>19</v>
      </c>
      <c r="G160" s="13">
        <v>21</v>
      </c>
      <c r="H160" s="13">
        <f t="shared" si="9"/>
        <v>2</v>
      </c>
      <c r="I160" s="23">
        <f t="shared" si="10"/>
        <v>0.10526315789473695</v>
      </c>
    </row>
    <row r="161" spans="1:9" ht="12.75">
      <c r="A161" s="16" t="s">
        <v>29</v>
      </c>
      <c r="B161" s="2" t="s">
        <v>32</v>
      </c>
      <c r="C161" s="2" t="s">
        <v>132</v>
      </c>
      <c r="D161" s="3">
        <v>42461</v>
      </c>
      <c r="E161" s="4">
        <v>42705</v>
      </c>
      <c r="F161" s="13">
        <v>14</v>
      </c>
      <c r="G161" s="13">
        <v>14</v>
      </c>
      <c r="H161" s="13">
        <f t="shared" si="9"/>
        <v>0</v>
      </c>
      <c r="I161" s="23">
        <f t="shared" si="10"/>
        <v>0</v>
      </c>
    </row>
    <row r="162" spans="1:9" ht="12.75">
      <c r="A162" s="16" t="s">
        <v>29</v>
      </c>
      <c r="B162" s="2" t="s">
        <v>32</v>
      </c>
      <c r="C162" s="2" t="s">
        <v>184</v>
      </c>
      <c r="D162" s="3">
        <v>42153</v>
      </c>
      <c r="E162" s="4">
        <v>42361</v>
      </c>
      <c r="F162" s="13">
        <v>8</v>
      </c>
      <c r="G162" s="13">
        <v>14</v>
      </c>
      <c r="H162" s="13">
        <f t="shared" si="9"/>
        <v>6</v>
      </c>
      <c r="I162" s="23">
        <f t="shared" si="10"/>
        <v>0.75</v>
      </c>
    </row>
    <row r="163" spans="1:9" ht="12.75">
      <c r="A163" s="73" t="s">
        <v>29</v>
      </c>
      <c r="B163" s="7" t="s">
        <v>32</v>
      </c>
      <c r="C163" s="7" t="s">
        <v>311</v>
      </c>
      <c r="D163" s="74">
        <v>42859</v>
      </c>
      <c r="E163" s="74">
        <v>43090</v>
      </c>
      <c r="F163" s="12">
        <v>14</v>
      </c>
      <c r="G163" s="12">
        <v>17</v>
      </c>
      <c r="H163" s="13">
        <f>G163-F163</f>
        <v>3</v>
      </c>
      <c r="I163" s="23">
        <f t="shared" si="10"/>
        <v>0.2142857142857142</v>
      </c>
    </row>
    <row r="164" spans="1:9" ht="12.75">
      <c r="A164" s="73" t="s">
        <v>29</v>
      </c>
      <c r="B164" s="7" t="s">
        <v>37</v>
      </c>
      <c r="C164" s="7" t="s">
        <v>344</v>
      </c>
      <c r="D164" s="74">
        <v>43199</v>
      </c>
      <c r="E164" s="74">
        <v>43357</v>
      </c>
      <c r="F164" s="12">
        <v>15</v>
      </c>
      <c r="G164" s="12">
        <v>15</v>
      </c>
      <c r="H164" s="13">
        <f>G164-F164</f>
        <v>0</v>
      </c>
      <c r="I164" s="23">
        <f t="shared" si="10"/>
        <v>0</v>
      </c>
    </row>
    <row r="165" spans="1:9" ht="12.75">
      <c r="A165" s="73" t="s">
        <v>29</v>
      </c>
      <c r="B165" s="7" t="s">
        <v>130</v>
      </c>
      <c r="C165" s="7" t="s">
        <v>351</v>
      </c>
      <c r="D165" s="74">
        <v>43202</v>
      </c>
      <c r="E165" s="74">
        <v>43399</v>
      </c>
      <c r="F165" s="12">
        <v>19</v>
      </c>
      <c r="G165" s="12">
        <v>19</v>
      </c>
      <c r="H165" s="13">
        <f>G165-F165</f>
        <v>0</v>
      </c>
      <c r="I165" s="23">
        <f t="shared" si="10"/>
        <v>0</v>
      </c>
    </row>
    <row r="166" spans="1:9" ht="12.75">
      <c r="A166" s="16" t="s">
        <v>103</v>
      </c>
      <c r="B166" s="2" t="s">
        <v>68</v>
      </c>
      <c r="C166" s="2" t="s">
        <v>104</v>
      </c>
      <c r="D166" s="3">
        <v>42531</v>
      </c>
      <c r="E166" s="4">
        <v>42831</v>
      </c>
      <c r="F166" s="13">
        <v>25</v>
      </c>
      <c r="G166" s="13">
        <v>25</v>
      </c>
      <c r="H166" s="13">
        <f>G166-F166</f>
        <v>0</v>
      </c>
      <c r="I166" s="23">
        <f t="shared" si="10"/>
        <v>0</v>
      </c>
    </row>
    <row r="167" spans="1:9" ht="13.5" thickBot="1">
      <c r="A167" s="17" t="s">
        <v>103</v>
      </c>
      <c r="B167" s="18" t="s">
        <v>199</v>
      </c>
      <c r="C167" s="18" t="s">
        <v>104</v>
      </c>
      <c r="D167" s="19">
        <v>42065</v>
      </c>
      <c r="E167" s="20">
        <v>42368</v>
      </c>
      <c r="F167" s="21">
        <v>20</v>
      </c>
      <c r="G167" s="21">
        <v>20</v>
      </c>
      <c r="H167" s="21">
        <f>G167-F167</f>
        <v>0</v>
      </c>
      <c r="I167" s="24">
        <f t="shared" si="10"/>
        <v>0</v>
      </c>
    </row>
    <row r="168" spans="8:9" ht="12.75">
      <c r="H168" s="68">
        <f>AVERAGE(H2:H167)</f>
        <v>0.9576506024096387</v>
      </c>
      <c r="I168" s="32">
        <f>AVERAGE(I2:I167)</f>
        <v>0.13796278065808412</v>
      </c>
    </row>
  </sheetData>
  <sheetProtection/>
  <autoFilter ref="B1:B168"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B1">
      <selection activeCell="H5" sqref="H5"/>
    </sheetView>
  </sheetViews>
  <sheetFormatPr defaultColWidth="9.140625" defaultRowHeight="12.75"/>
  <cols>
    <col min="1" max="1" width="18.421875" style="0" customWidth="1"/>
    <col min="2" max="2" width="25.140625" style="0" customWidth="1"/>
    <col min="3" max="3" width="14.8515625" style="0" customWidth="1"/>
    <col min="4" max="5" width="11.421875" style="0" customWidth="1"/>
    <col min="6" max="6" width="15.00390625" style="0" customWidth="1"/>
    <col min="7" max="7" width="21.28125" style="0" customWidth="1"/>
    <col min="8" max="8" width="14.140625" style="0" customWidth="1"/>
    <col min="9" max="16384" width="11.421875" style="0" customWidth="1"/>
  </cols>
  <sheetData>
    <row r="1" spans="1:9" ht="25.5">
      <c r="A1" s="1" t="s">
        <v>0</v>
      </c>
      <c r="B1" s="1" t="s">
        <v>1</v>
      </c>
      <c r="C1" s="1" t="s">
        <v>286</v>
      </c>
      <c r="D1" s="5" t="s">
        <v>247</v>
      </c>
      <c r="F1" s="1" t="s">
        <v>0</v>
      </c>
      <c r="G1" s="1" t="s">
        <v>1</v>
      </c>
      <c r="H1" s="1" t="s">
        <v>291</v>
      </c>
      <c r="I1" s="5" t="s">
        <v>247</v>
      </c>
    </row>
    <row r="2" spans="1:9" ht="12.75">
      <c r="A2" s="7" t="s">
        <v>42</v>
      </c>
      <c r="B2" s="7" t="s">
        <v>182</v>
      </c>
      <c r="C2" s="12">
        <v>10</v>
      </c>
      <c r="D2" s="7">
        <v>1</v>
      </c>
      <c r="F2" s="69" t="s">
        <v>263</v>
      </c>
      <c r="G2" s="69" t="s">
        <v>358</v>
      </c>
      <c r="H2" s="70">
        <v>18.48</v>
      </c>
      <c r="I2" s="69">
        <v>1</v>
      </c>
    </row>
    <row r="3" spans="1:9" ht="12.75">
      <c r="A3" s="6" t="s">
        <v>82</v>
      </c>
      <c r="B3" s="6" t="s">
        <v>191</v>
      </c>
      <c r="C3" s="11">
        <v>8.4</v>
      </c>
      <c r="D3" s="7">
        <v>2</v>
      </c>
      <c r="F3" s="7" t="s">
        <v>42</v>
      </c>
      <c r="G3" s="7" t="s">
        <v>182</v>
      </c>
      <c r="H3" s="12">
        <v>10</v>
      </c>
      <c r="I3" s="2">
        <v>2</v>
      </c>
    </row>
    <row r="4" spans="1:9" ht="12.75">
      <c r="A4" s="33" t="s">
        <v>263</v>
      </c>
      <c r="B4" s="33" t="s">
        <v>358</v>
      </c>
      <c r="C4" s="70">
        <v>8.07</v>
      </c>
      <c r="D4" s="69">
        <v>3</v>
      </c>
      <c r="F4" s="7" t="s">
        <v>82</v>
      </c>
      <c r="G4" s="7" t="s">
        <v>191</v>
      </c>
      <c r="H4" s="12">
        <v>8.4</v>
      </c>
      <c r="I4" s="2">
        <v>3</v>
      </c>
    </row>
    <row r="5" spans="1:9" ht="12.75">
      <c r="A5" s="7" t="s">
        <v>263</v>
      </c>
      <c r="B5" s="7" t="s">
        <v>264</v>
      </c>
      <c r="C5" s="12">
        <v>7.04</v>
      </c>
      <c r="D5" s="7">
        <v>4</v>
      </c>
      <c r="F5" s="7" t="s">
        <v>263</v>
      </c>
      <c r="G5" s="7" t="s">
        <v>264</v>
      </c>
      <c r="H5" s="12">
        <v>7.04</v>
      </c>
      <c r="I5" s="2">
        <v>4</v>
      </c>
    </row>
    <row r="6" spans="1:9" ht="12.75">
      <c r="A6" s="7" t="s">
        <v>172</v>
      </c>
      <c r="B6" s="7" t="s">
        <v>227</v>
      </c>
      <c r="C6" s="12">
        <v>6.75</v>
      </c>
      <c r="D6" s="7">
        <v>5</v>
      </c>
      <c r="F6" s="7" t="s">
        <v>172</v>
      </c>
      <c r="G6" s="7" t="s">
        <v>227</v>
      </c>
      <c r="H6" s="12">
        <v>6.75</v>
      </c>
      <c r="I6" s="2">
        <v>5</v>
      </c>
    </row>
    <row r="7" spans="1:9" ht="12.75">
      <c r="A7" s="7" t="s">
        <v>263</v>
      </c>
      <c r="B7" s="7" t="s">
        <v>265</v>
      </c>
      <c r="C7" s="12">
        <v>4.46</v>
      </c>
      <c r="D7" s="7">
        <v>6</v>
      </c>
      <c r="F7" s="7" t="s">
        <v>263</v>
      </c>
      <c r="G7" s="7" t="s">
        <v>265</v>
      </c>
      <c r="H7" s="12">
        <v>4.46</v>
      </c>
      <c r="I7" s="2">
        <v>6</v>
      </c>
    </row>
    <row r="8" spans="2:8" ht="12.75">
      <c r="B8" s="64" t="s">
        <v>282</v>
      </c>
      <c r="C8" s="65">
        <f>AVERAGE(C2:C7)</f>
        <v>7.453333333333333</v>
      </c>
      <c r="G8" s="64" t="s">
        <v>282</v>
      </c>
      <c r="H8" s="65">
        <f>AVERAGE(H2:H7)</f>
        <v>9.188333333333334</v>
      </c>
    </row>
    <row r="9" spans="2:8" ht="12.75">
      <c r="B9" s="7" t="s">
        <v>361</v>
      </c>
      <c r="C9" s="28">
        <f>AVERAGE(C2,C3,C5,C6,C7)</f>
        <v>7.33</v>
      </c>
      <c r="G9" s="7" t="s">
        <v>361</v>
      </c>
      <c r="H9" s="28">
        <f>AVERAGE(H3:H7)</f>
        <v>7.33</v>
      </c>
    </row>
    <row r="10" spans="2:8" ht="12.75">
      <c r="B10" s="7" t="s">
        <v>289</v>
      </c>
      <c r="C10" s="11">
        <f>C4-C8</f>
        <v>0.6166666666666671</v>
      </c>
      <c r="G10" s="7" t="s">
        <v>289</v>
      </c>
      <c r="H10" s="11">
        <f>H2-H9</f>
        <v>11.15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49">
      <selection activeCell="C24" sqref="C24"/>
    </sheetView>
  </sheetViews>
  <sheetFormatPr defaultColWidth="9.140625" defaultRowHeight="12.75"/>
  <cols>
    <col min="1" max="1" width="17.28125" style="0" customWidth="1"/>
    <col min="2" max="2" width="26.28125" style="0" customWidth="1"/>
    <col min="3" max="3" width="14.7109375" style="0" customWidth="1"/>
    <col min="4" max="16384" width="11.421875" style="0" customWidth="1"/>
  </cols>
  <sheetData>
    <row r="1" spans="1:4" ht="25.5">
      <c r="A1" s="1" t="s">
        <v>0</v>
      </c>
      <c r="B1" s="1" t="s">
        <v>1</v>
      </c>
      <c r="C1" s="1" t="s">
        <v>286</v>
      </c>
      <c r="D1" s="5" t="s">
        <v>247</v>
      </c>
    </row>
    <row r="2" spans="1:4" ht="12.75">
      <c r="A2" s="6" t="s">
        <v>172</v>
      </c>
      <c r="B2" s="6" t="s">
        <v>173</v>
      </c>
      <c r="C2" s="11">
        <v>23.71</v>
      </c>
      <c r="D2" s="6">
        <v>1</v>
      </c>
    </row>
    <row r="3" spans="1:4" ht="12.75">
      <c r="A3" s="6" t="s">
        <v>6</v>
      </c>
      <c r="B3" s="6" t="s">
        <v>185</v>
      </c>
      <c r="C3" s="11">
        <v>21.38</v>
      </c>
      <c r="D3" s="6">
        <v>2</v>
      </c>
    </row>
    <row r="4" spans="1:4" ht="12.75">
      <c r="A4" s="6" t="s">
        <v>14</v>
      </c>
      <c r="B4" s="6" t="s">
        <v>15</v>
      </c>
      <c r="C4" s="11">
        <v>20</v>
      </c>
      <c r="D4" s="6">
        <v>3</v>
      </c>
    </row>
    <row r="5" spans="1:4" ht="12.75">
      <c r="A5" s="6" t="s">
        <v>70</v>
      </c>
      <c r="B5" s="6" t="s">
        <v>71</v>
      </c>
      <c r="C5" s="11">
        <v>19.76</v>
      </c>
      <c r="D5" s="6">
        <v>4</v>
      </c>
    </row>
    <row r="6" spans="1:4" ht="12.75">
      <c r="A6" s="6" t="s">
        <v>29</v>
      </c>
      <c r="B6" s="6" t="s">
        <v>32</v>
      </c>
      <c r="C6" s="11">
        <v>17</v>
      </c>
      <c r="D6" s="6">
        <v>5</v>
      </c>
    </row>
    <row r="7" spans="1:4" ht="12.75">
      <c r="A7" s="6" t="s">
        <v>237</v>
      </c>
      <c r="B7" s="6" t="s">
        <v>238</v>
      </c>
      <c r="C7" s="11">
        <v>16.97</v>
      </c>
      <c r="D7" s="6">
        <v>6</v>
      </c>
    </row>
    <row r="8" spans="1:4" ht="12.75">
      <c r="A8" s="6" t="s">
        <v>29</v>
      </c>
      <c r="B8" s="6" t="s">
        <v>233</v>
      </c>
      <c r="C8" s="11">
        <v>15.99</v>
      </c>
      <c r="D8" s="6">
        <v>7</v>
      </c>
    </row>
    <row r="9" spans="1:4" ht="12.75">
      <c r="A9" s="6" t="s">
        <v>103</v>
      </c>
      <c r="B9" s="6" t="s">
        <v>240</v>
      </c>
      <c r="C9" s="11">
        <v>15.5</v>
      </c>
      <c r="D9" s="6">
        <v>8</v>
      </c>
    </row>
    <row r="10" spans="1:4" ht="12.75">
      <c r="A10" s="6" t="s">
        <v>6</v>
      </c>
      <c r="B10" s="6" t="s">
        <v>187</v>
      </c>
      <c r="C10" s="11">
        <v>15.11</v>
      </c>
      <c r="D10" s="6">
        <v>9</v>
      </c>
    </row>
    <row r="11" spans="1:4" ht="12.75">
      <c r="A11" s="6" t="s">
        <v>105</v>
      </c>
      <c r="B11" s="6" t="s">
        <v>106</v>
      </c>
      <c r="C11" s="11">
        <v>15</v>
      </c>
      <c r="D11" s="6">
        <v>10</v>
      </c>
    </row>
    <row r="12" spans="1:4" ht="12.75">
      <c r="A12" s="6" t="s">
        <v>24</v>
      </c>
      <c r="B12" s="6" t="s">
        <v>169</v>
      </c>
      <c r="C12" s="11">
        <v>15</v>
      </c>
      <c r="D12" s="6">
        <v>11</v>
      </c>
    </row>
    <row r="13" spans="1:4" ht="12.75">
      <c r="A13" s="6" t="s">
        <v>29</v>
      </c>
      <c r="B13" s="6" t="s">
        <v>37</v>
      </c>
      <c r="C13" s="11">
        <v>15</v>
      </c>
      <c r="D13" s="6">
        <v>12</v>
      </c>
    </row>
    <row r="14" spans="1:4" ht="12.75">
      <c r="A14" s="6" t="s">
        <v>256</v>
      </c>
      <c r="B14" s="6" t="s">
        <v>257</v>
      </c>
      <c r="C14" s="11">
        <v>14.5</v>
      </c>
      <c r="D14" s="6">
        <v>13</v>
      </c>
    </row>
    <row r="15" spans="1:4" ht="12.75">
      <c r="A15" s="6" t="s">
        <v>281</v>
      </c>
      <c r="B15" s="6" t="s">
        <v>32</v>
      </c>
      <c r="C15" s="11">
        <v>14.5</v>
      </c>
      <c r="D15" s="6">
        <v>14</v>
      </c>
    </row>
    <row r="16" spans="1:4" ht="12.75">
      <c r="A16" s="6" t="s">
        <v>18</v>
      </c>
      <c r="B16" s="6" t="s">
        <v>19</v>
      </c>
      <c r="C16" s="11">
        <v>14</v>
      </c>
      <c r="D16" s="6">
        <v>15</v>
      </c>
    </row>
    <row r="17" spans="1:4" ht="12.75">
      <c r="A17" s="2" t="s">
        <v>26</v>
      </c>
      <c r="B17" s="2" t="s">
        <v>253</v>
      </c>
      <c r="C17" s="11">
        <v>14</v>
      </c>
      <c r="D17" s="6">
        <v>16</v>
      </c>
    </row>
    <row r="18" spans="1:4" ht="12.75">
      <c r="A18" s="2" t="s">
        <v>26</v>
      </c>
      <c r="B18" s="2" t="s">
        <v>27</v>
      </c>
      <c r="C18" s="13">
        <v>14</v>
      </c>
      <c r="D18" s="6">
        <v>17</v>
      </c>
    </row>
    <row r="19" spans="1:4" ht="12.75">
      <c r="A19" s="6" t="s">
        <v>281</v>
      </c>
      <c r="B19" s="6" t="s">
        <v>145</v>
      </c>
      <c r="C19" s="11">
        <v>14</v>
      </c>
      <c r="D19" s="6">
        <v>18</v>
      </c>
    </row>
    <row r="20" spans="1:4" ht="12.75">
      <c r="A20" s="6" t="s">
        <v>14</v>
      </c>
      <c r="B20" s="6" t="s">
        <v>155</v>
      </c>
      <c r="C20" s="11">
        <v>13</v>
      </c>
      <c r="D20" s="6">
        <v>19</v>
      </c>
    </row>
    <row r="21" spans="1:4" ht="12.75">
      <c r="A21" s="7" t="s">
        <v>103</v>
      </c>
      <c r="B21" s="7" t="s">
        <v>276</v>
      </c>
      <c r="C21" s="12">
        <v>13</v>
      </c>
      <c r="D21" s="6">
        <v>20</v>
      </c>
    </row>
    <row r="22" spans="1:4" ht="12.75">
      <c r="A22" s="6" t="s">
        <v>153</v>
      </c>
      <c r="B22" s="6" t="s">
        <v>266</v>
      </c>
      <c r="C22" s="11">
        <v>12.63</v>
      </c>
      <c r="D22" s="6">
        <v>21</v>
      </c>
    </row>
    <row r="23" spans="1:4" ht="12.75">
      <c r="A23" s="6" t="s">
        <v>55</v>
      </c>
      <c r="B23" s="6" t="s">
        <v>73</v>
      </c>
      <c r="C23" s="11">
        <v>11.5</v>
      </c>
      <c r="D23" s="6">
        <v>22</v>
      </c>
    </row>
    <row r="24" spans="1:4" ht="12.75">
      <c r="A24" s="6" t="s">
        <v>55</v>
      </c>
      <c r="B24" s="6" t="s">
        <v>56</v>
      </c>
      <c r="C24" s="11">
        <v>11.5</v>
      </c>
      <c r="D24" s="6">
        <v>23</v>
      </c>
    </row>
    <row r="25" spans="1:4" ht="12.75">
      <c r="A25" s="6" t="s">
        <v>36</v>
      </c>
      <c r="B25" s="6" t="s">
        <v>37</v>
      </c>
      <c r="C25" s="11">
        <v>11.5</v>
      </c>
      <c r="D25" s="6">
        <v>24</v>
      </c>
    </row>
    <row r="26" spans="1:4" ht="12.75">
      <c r="A26" s="7" t="s">
        <v>18</v>
      </c>
      <c r="B26" s="7" t="s">
        <v>273</v>
      </c>
      <c r="C26" s="12">
        <v>11</v>
      </c>
      <c r="D26" s="6">
        <v>25</v>
      </c>
    </row>
    <row r="27" spans="1:4" ht="12.75">
      <c r="A27" s="6" t="s">
        <v>46</v>
      </c>
      <c r="B27" s="6" t="s">
        <v>47</v>
      </c>
      <c r="C27" s="11">
        <v>11</v>
      </c>
      <c r="D27" s="6">
        <v>26</v>
      </c>
    </row>
    <row r="28" spans="1:4" ht="12.75">
      <c r="A28" s="6" t="s">
        <v>136</v>
      </c>
      <c r="B28" s="6" t="s">
        <v>260</v>
      </c>
      <c r="C28" s="11">
        <v>10.68</v>
      </c>
      <c r="D28" s="6">
        <v>27</v>
      </c>
    </row>
    <row r="29" spans="1:4" ht="12.75">
      <c r="A29" s="6" t="s">
        <v>55</v>
      </c>
      <c r="B29" s="6" t="s">
        <v>205</v>
      </c>
      <c r="C29" s="11">
        <v>10.5</v>
      </c>
      <c r="D29" s="6">
        <v>28</v>
      </c>
    </row>
    <row r="30" spans="1:4" ht="12.75">
      <c r="A30" s="7" t="s">
        <v>4</v>
      </c>
      <c r="B30" s="7" t="s">
        <v>5</v>
      </c>
      <c r="C30" s="12">
        <v>10.5</v>
      </c>
      <c r="D30" s="6">
        <v>29</v>
      </c>
    </row>
    <row r="31" spans="1:4" ht="12.75">
      <c r="A31" s="6" t="s">
        <v>258</v>
      </c>
      <c r="B31" s="6" t="s">
        <v>259</v>
      </c>
      <c r="C31" s="11">
        <v>10</v>
      </c>
      <c r="D31" s="6">
        <v>30</v>
      </c>
    </row>
    <row r="32" spans="1:4" ht="12.75">
      <c r="A32" s="6" t="s">
        <v>42</v>
      </c>
      <c r="B32" s="6" t="s">
        <v>32</v>
      </c>
      <c r="C32" s="11">
        <v>10</v>
      </c>
      <c r="D32" s="6">
        <v>31</v>
      </c>
    </row>
    <row r="33" spans="1:4" ht="12.75">
      <c r="A33" s="6" t="s">
        <v>82</v>
      </c>
      <c r="B33" s="6" t="s">
        <v>83</v>
      </c>
      <c r="C33" s="11">
        <v>9.75</v>
      </c>
      <c r="D33" s="6">
        <v>32</v>
      </c>
    </row>
    <row r="34" spans="1:4" ht="12.75">
      <c r="A34" s="6" t="s">
        <v>65</v>
      </c>
      <c r="B34" s="6" t="s">
        <v>145</v>
      </c>
      <c r="C34" s="11">
        <v>9.75</v>
      </c>
      <c r="D34" s="6">
        <v>33</v>
      </c>
    </row>
    <row r="35" spans="1:4" ht="12.75">
      <c r="A35" s="6" t="s">
        <v>96</v>
      </c>
      <c r="B35" s="6" t="s">
        <v>97</v>
      </c>
      <c r="C35" s="11">
        <v>9.67</v>
      </c>
      <c r="D35" s="6">
        <v>34</v>
      </c>
    </row>
    <row r="36" spans="1:4" ht="12.75">
      <c r="A36" s="6" t="s">
        <v>4</v>
      </c>
      <c r="B36" s="6" t="s">
        <v>269</v>
      </c>
      <c r="C36" s="11">
        <v>9.4</v>
      </c>
      <c r="D36" s="6">
        <v>35</v>
      </c>
    </row>
    <row r="37" spans="1:4" ht="12.75">
      <c r="A37" s="6" t="s">
        <v>175</v>
      </c>
      <c r="B37" s="6" t="s">
        <v>240</v>
      </c>
      <c r="C37" s="11">
        <v>9.25</v>
      </c>
      <c r="D37" s="6">
        <v>36</v>
      </c>
    </row>
    <row r="38" spans="1:4" ht="12.75">
      <c r="A38" s="6" t="s">
        <v>89</v>
      </c>
      <c r="B38" s="6" t="s">
        <v>27</v>
      </c>
      <c r="C38" s="11">
        <v>9.06</v>
      </c>
      <c r="D38" s="6">
        <v>37</v>
      </c>
    </row>
    <row r="39" spans="1:4" ht="12.75">
      <c r="A39" s="6" t="s">
        <v>24</v>
      </c>
      <c r="B39" s="6" t="s">
        <v>32</v>
      </c>
      <c r="C39" s="11">
        <v>9</v>
      </c>
      <c r="D39" s="6">
        <v>38</v>
      </c>
    </row>
    <row r="40" spans="1:4" ht="12.75">
      <c r="A40" s="6" t="s">
        <v>91</v>
      </c>
      <c r="B40" s="6" t="s">
        <v>92</v>
      </c>
      <c r="C40" s="11">
        <v>9</v>
      </c>
      <c r="D40" s="6">
        <v>39</v>
      </c>
    </row>
    <row r="41" spans="1:4" ht="12.75">
      <c r="A41" s="7" t="s">
        <v>29</v>
      </c>
      <c r="B41" s="7" t="s">
        <v>277</v>
      </c>
      <c r="C41" s="12">
        <v>9</v>
      </c>
      <c r="D41" s="6">
        <v>40</v>
      </c>
    </row>
    <row r="42" spans="1:4" ht="12.75">
      <c r="A42" s="6" t="s">
        <v>10</v>
      </c>
      <c r="B42" s="6" t="s">
        <v>11</v>
      </c>
      <c r="C42" s="11">
        <v>8.77</v>
      </c>
      <c r="D42" s="6">
        <v>41</v>
      </c>
    </row>
    <row r="43" spans="1:4" ht="12.75">
      <c r="A43" s="6" t="s">
        <v>70</v>
      </c>
      <c r="B43" s="6" t="s">
        <v>252</v>
      </c>
      <c r="C43" s="11">
        <v>8.76</v>
      </c>
      <c r="D43" s="6">
        <v>42</v>
      </c>
    </row>
    <row r="44" spans="1:4" ht="12.75">
      <c r="A44" s="6" t="s">
        <v>58</v>
      </c>
      <c r="B44" s="6" t="s">
        <v>275</v>
      </c>
      <c r="C44" s="11">
        <v>8.75</v>
      </c>
      <c r="D44" s="6">
        <v>43</v>
      </c>
    </row>
    <row r="45" spans="1:4" ht="12.75">
      <c r="A45" s="6" t="s">
        <v>44</v>
      </c>
      <c r="B45" s="6" t="s">
        <v>254</v>
      </c>
      <c r="C45" s="11">
        <v>8.4</v>
      </c>
      <c r="D45" s="6">
        <v>44</v>
      </c>
    </row>
    <row r="46" spans="1:4" ht="12.75">
      <c r="A46" s="6" t="s">
        <v>177</v>
      </c>
      <c r="B46" s="6" t="s">
        <v>267</v>
      </c>
      <c r="C46" s="11">
        <v>8.35</v>
      </c>
      <c r="D46" s="6">
        <v>45</v>
      </c>
    </row>
    <row r="47" spans="1:4" ht="12.75">
      <c r="A47" s="6" t="s">
        <v>89</v>
      </c>
      <c r="B47" s="6" t="s">
        <v>253</v>
      </c>
      <c r="C47" s="11">
        <v>8.29</v>
      </c>
      <c r="D47" s="6">
        <v>46</v>
      </c>
    </row>
    <row r="48" spans="1:4" ht="12.75">
      <c r="A48" s="6" t="s">
        <v>175</v>
      </c>
      <c r="B48" s="6" t="s">
        <v>32</v>
      </c>
      <c r="C48" s="11">
        <v>8.25</v>
      </c>
      <c r="D48" s="6">
        <v>47</v>
      </c>
    </row>
    <row r="49" spans="1:4" ht="12.75">
      <c r="A49" s="7" t="s">
        <v>42</v>
      </c>
      <c r="B49" s="7" t="s">
        <v>48</v>
      </c>
      <c r="C49" s="12">
        <v>8.25</v>
      </c>
      <c r="D49" s="6">
        <v>48</v>
      </c>
    </row>
    <row r="50" spans="1:4" ht="12.75">
      <c r="A50" s="6" t="s">
        <v>42</v>
      </c>
      <c r="B50" s="6" t="s">
        <v>279</v>
      </c>
      <c r="C50" s="11">
        <v>8.18</v>
      </c>
      <c r="D50" s="6">
        <v>49</v>
      </c>
    </row>
    <row r="51" spans="1:4" ht="12.75">
      <c r="A51" s="6" t="s">
        <v>65</v>
      </c>
      <c r="B51" s="6" t="s">
        <v>66</v>
      </c>
      <c r="C51" s="11">
        <v>8</v>
      </c>
      <c r="D51" s="6">
        <v>50</v>
      </c>
    </row>
    <row r="52" spans="1:4" ht="12.75">
      <c r="A52" s="6" t="s">
        <v>65</v>
      </c>
      <c r="B52" s="6" t="s">
        <v>32</v>
      </c>
      <c r="C52" s="11">
        <v>8</v>
      </c>
      <c r="D52" s="6">
        <v>51</v>
      </c>
    </row>
    <row r="53" spans="1:4" ht="12.75">
      <c r="A53" s="6" t="s">
        <v>46</v>
      </c>
      <c r="B53" s="6" t="s">
        <v>251</v>
      </c>
      <c r="C53" s="11">
        <v>8</v>
      </c>
      <c r="D53" s="6">
        <v>52</v>
      </c>
    </row>
    <row r="54" spans="1:4" ht="12.75">
      <c r="A54" s="6" t="s">
        <v>175</v>
      </c>
      <c r="B54" s="6" t="s">
        <v>145</v>
      </c>
      <c r="C54" s="11">
        <v>8</v>
      </c>
      <c r="D54" s="6">
        <v>53</v>
      </c>
    </row>
    <row r="55" spans="1:4" ht="12.75">
      <c r="A55" s="6" t="s">
        <v>42</v>
      </c>
      <c r="B55" s="6" t="s">
        <v>57</v>
      </c>
      <c r="C55" s="11">
        <v>8</v>
      </c>
      <c r="D55" s="6">
        <v>54</v>
      </c>
    </row>
    <row r="56" spans="1:4" ht="12.75">
      <c r="A56" s="6" t="s">
        <v>222</v>
      </c>
      <c r="B56" s="6" t="s">
        <v>267</v>
      </c>
      <c r="C56" s="11">
        <v>8</v>
      </c>
      <c r="D56" s="6">
        <v>55</v>
      </c>
    </row>
    <row r="57" spans="1:4" ht="12.75">
      <c r="A57" s="7" t="s">
        <v>70</v>
      </c>
      <c r="B57" s="7" t="s">
        <v>139</v>
      </c>
      <c r="C57" s="12">
        <v>7.87</v>
      </c>
      <c r="D57" s="6">
        <v>56</v>
      </c>
    </row>
    <row r="58" spans="1:4" ht="12.75">
      <c r="A58" s="7" t="s">
        <v>82</v>
      </c>
      <c r="B58" s="7" t="s">
        <v>57</v>
      </c>
      <c r="C58" s="12">
        <v>7.75</v>
      </c>
      <c r="D58" s="6">
        <v>57</v>
      </c>
    </row>
    <row r="59" spans="1:4" ht="12.75">
      <c r="A59" s="7" t="s">
        <v>24</v>
      </c>
      <c r="B59" s="7" t="s">
        <v>35</v>
      </c>
      <c r="C59" s="12">
        <v>7.5</v>
      </c>
      <c r="D59" s="6">
        <v>58</v>
      </c>
    </row>
    <row r="60" spans="1:4" ht="12.75">
      <c r="A60" s="7" t="s">
        <v>24</v>
      </c>
      <c r="B60" s="7" t="s">
        <v>5</v>
      </c>
      <c r="C60" s="12">
        <v>7.25</v>
      </c>
      <c r="D60" s="6">
        <v>59</v>
      </c>
    </row>
    <row r="61" spans="1:4" ht="12.75">
      <c r="A61" s="7" t="s">
        <v>58</v>
      </c>
      <c r="B61" s="7" t="s">
        <v>59</v>
      </c>
      <c r="C61" s="12">
        <v>7.06</v>
      </c>
      <c r="D61" s="6">
        <v>60</v>
      </c>
    </row>
    <row r="62" spans="1:4" ht="12.75">
      <c r="A62" s="7" t="s">
        <v>24</v>
      </c>
      <c r="B62" s="7" t="s">
        <v>38</v>
      </c>
      <c r="C62" s="12">
        <v>7</v>
      </c>
      <c r="D62" s="6">
        <v>61</v>
      </c>
    </row>
    <row r="63" spans="1:4" ht="12.75">
      <c r="A63" s="7" t="s">
        <v>58</v>
      </c>
      <c r="B63" s="7" t="s">
        <v>48</v>
      </c>
      <c r="C63" s="12">
        <v>7</v>
      </c>
      <c r="D63" s="6">
        <v>62</v>
      </c>
    </row>
    <row r="64" spans="1:4" ht="12.75">
      <c r="A64" s="7" t="s">
        <v>42</v>
      </c>
      <c r="B64" s="7" t="s">
        <v>280</v>
      </c>
      <c r="C64" s="12">
        <v>6.74</v>
      </c>
      <c r="D64" s="6">
        <v>63</v>
      </c>
    </row>
    <row r="65" spans="1:4" ht="12.75">
      <c r="A65" s="7" t="s">
        <v>44</v>
      </c>
      <c r="B65" s="7" t="s">
        <v>45</v>
      </c>
      <c r="C65" s="12">
        <v>6</v>
      </c>
      <c r="D65" s="6">
        <v>64</v>
      </c>
    </row>
    <row r="66" spans="1:4" ht="12.75">
      <c r="A66" s="7" t="s">
        <v>175</v>
      </c>
      <c r="B66" s="7" t="s">
        <v>209</v>
      </c>
      <c r="C66" s="12">
        <v>6</v>
      </c>
      <c r="D66" s="6">
        <v>65</v>
      </c>
    </row>
    <row r="67" spans="1:4" ht="12.75">
      <c r="A67" s="7" t="s">
        <v>263</v>
      </c>
      <c r="B67" s="7" t="s">
        <v>57</v>
      </c>
      <c r="C67" s="12">
        <v>5.49</v>
      </c>
      <c r="D67" s="6">
        <v>66</v>
      </c>
    </row>
    <row r="68" spans="1:4" ht="12.75">
      <c r="A68" s="7" t="s">
        <v>10</v>
      </c>
      <c r="B68" s="7" t="s">
        <v>32</v>
      </c>
      <c r="C68" s="12">
        <v>5.39</v>
      </c>
      <c r="D68" s="6">
        <v>67</v>
      </c>
    </row>
    <row r="69" spans="1:4" ht="12.75">
      <c r="A69" s="7" t="s">
        <v>20</v>
      </c>
      <c r="B69" s="7" t="s">
        <v>251</v>
      </c>
      <c r="C69" s="12">
        <v>5</v>
      </c>
      <c r="D69" s="6">
        <v>68</v>
      </c>
    </row>
    <row r="70" spans="1:4" ht="12.75">
      <c r="A70" s="7" t="s">
        <v>179</v>
      </c>
      <c r="B70" s="7" t="s">
        <v>274</v>
      </c>
      <c r="C70" s="12">
        <v>4.1</v>
      </c>
      <c r="D70" s="6">
        <v>69</v>
      </c>
    </row>
    <row r="71" spans="2:3" ht="12.75">
      <c r="B71" s="61" t="s">
        <v>282</v>
      </c>
      <c r="C71" s="68">
        <f>AVERAGE(C2:C70)</f>
        <v>10.728405797101448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4">
      <selection activeCell="F66" sqref="F66"/>
    </sheetView>
  </sheetViews>
  <sheetFormatPr defaultColWidth="9.140625" defaultRowHeight="12.75"/>
  <cols>
    <col min="1" max="1" width="17.00390625" style="0" customWidth="1"/>
    <col min="2" max="2" width="25.00390625" style="0" customWidth="1"/>
    <col min="3" max="3" width="15.8515625" style="0" customWidth="1"/>
    <col min="4" max="4" width="14.28125" style="0" customWidth="1"/>
    <col min="5" max="5" width="13.28125" style="0" customWidth="1"/>
    <col min="6" max="6" width="14.421875" style="0" customWidth="1"/>
    <col min="7" max="16384" width="11.421875" style="0" customWidth="1"/>
  </cols>
  <sheetData>
    <row r="1" spans="1:6" ht="25.5">
      <c r="A1" s="14" t="s">
        <v>0</v>
      </c>
      <c r="B1" s="15" t="s">
        <v>1</v>
      </c>
      <c r="C1" s="15" t="s">
        <v>286</v>
      </c>
      <c r="D1" s="15" t="s">
        <v>284</v>
      </c>
      <c r="E1" s="15" t="s">
        <v>246</v>
      </c>
      <c r="F1" s="22" t="s">
        <v>243</v>
      </c>
    </row>
    <row r="2" spans="1:6" ht="12.75">
      <c r="A2" s="16" t="s">
        <v>105</v>
      </c>
      <c r="B2" s="2" t="s">
        <v>106</v>
      </c>
      <c r="C2" s="13">
        <v>8.66</v>
      </c>
      <c r="D2" s="13">
        <v>10</v>
      </c>
      <c r="E2" s="13">
        <v>1.3399999999999999</v>
      </c>
      <c r="F2" s="23">
        <v>0.15473441108545027</v>
      </c>
    </row>
    <row r="3" spans="1:6" ht="12.75">
      <c r="A3" s="73" t="s">
        <v>105</v>
      </c>
      <c r="B3" s="7" t="s">
        <v>106</v>
      </c>
      <c r="C3" s="7">
        <v>8.67</v>
      </c>
      <c r="D3" s="7">
        <v>15</v>
      </c>
      <c r="E3" s="13">
        <v>6.33</v>
      </c>
      <c r="F3" s="23">
        <v>0.7301038062283738</v>
      </c>
    </row>
    <row r="4" spans="1:6" ht="12.75">
      <c r="A4" s="16" t="s">
        <v>82</v>
      </c>
      <c r="B4" s="2" t="s">
        <v>83</v>
      </c>
      <c r="C4" s="13">
        <v>7.94</v>
      </c>
      <c r="D4" s="13">
        <v>9.75</v>
      </c>
      <c r="E4" s="13">
        <v>1.8099999999999996</v>
      </c>
      <c r="F4" s="23">
        <v>0.2279596977329974</v>
      </c>
    </row>
    <row r="5" spans="1:6" ht="12.75">
      <c r="A5" s="16" t="s">
        <v>10</v>
      </c>
      <c r="B5" s="2" t="s">
        <v>11</v>
      </c>
      <c r="C5" s="13">
        <v>16.5</v>
      </c>
      <c r="D5" s="13">
        <v>16.5</v>
      </c>
      <c r="E5" s="13">
        <v>0</v>
      </c>
      <c r="F5" s="23">
        <v>0</v>
      </c>
    </row>
    <row r="6" spans="1:6" ht="12.75">
      <c r="A6" s="16" t="s">
        <v>10</v>
      </c>
      <c r="B6" s="2" t="s">
        <v>32</v>
      </c>
      <c r="C6" s="13">
        <v>6.75</v>
      </c>
      <c r="D6" s="13">
        <v>5.39</v>
      </c>
      <c r="E6" s="13">
        <v>-1.3600000000000003</v>
      </c>
      <c r="F6" s="23">
        <v>-0.20148148148148148</v>
      </c>
    </row>
    <row r="7" spans="1:6" ht="12.75">
      <c r="A7" s="73" t="s">
        <v>10</v>
      </c>
      <c r="B7" s="7" t="s">
        <v>11</v>
      </c>
      <c r="C7" s="7">
        <v>16.5</v>
      </c>
      <c r="D7" s="7">
        <v>8.77</v>
      </c>
      <c r="E7" s="13">
        <v>-7.73</v>
      </c>
      <c r="F7" s="23">
        <v>-0.4684848484848485</v>
      </c>
    </row>
    <row r="8" spans="1:6" ht="12.75">
      <c r="A8" s="16" t="s">
        <v>96</v>
      </c>
      <c r="B8" s="2" t="s">
        <v>97</v>
      </c>
      <c r="C8" s="13">
        <v>17.25</v>
      </c>
      <c r="D8" s="13">
        <v>9.67</v>
      </c>
      <c r="E8" s="13">
        <v>-7.58</v>
      </c>
      <c r="F8" s="23">
        <v>-0.4394202898550724</v>
      </c>
    </row>
    <row r="9" spans="1:6" ht="12.75">
      <c r="A9" s="16" t="s">
        <v>70</v>
      </c>
      <c r="B9" s="2" t="s">
        <v>139</v>
      </c>
      <c r="C9" s="13">
        <v>7.87</v>
      </c>
      <c r="D9" s="13">
        <v>7.87</v>
      </c>
      <c r="E9" s="13">
        <v>0</v>
      </c>
      <c r="F9" s="23">
        <v>0</v>
      </c>
    </row>
    <row r="10" spans="1:6" ht="12.75">
      <c r="A10" s="16" t="s">
        <v>70</v>
      </c>
      <c r="B10" s="2" t="s">
        <v>71</v>
      </c>
      <c r="C10" s="13">
        <v>18.85</v>
      </c>
      <c r="D10" s="13">
        <v>19.76</v>
      </c>
      <c r="E10" s="13">
        <v>0.9100000000000001</v>
      </c>
      <c r="F10" s="23">
        <v>0.048275862068965614</v>
      </c>
    </row>
    <row r="11" spans="1:6" ht="12.75">
      <c r="A11" s="73" t="s">
        <v>55</v>
      </c>
      <c r="B11" s="7" t="s">
        <v>56</v>
      </c>
      <c r="C11" s="7">
        <v>9</v>
      </c>
      <c r="D11" s="7">
        <v>11.5</v>
      </c>
      <c r="E11" s="13">
        <v>2.5</v>
      </c>
      <c r="F11" s="23">
        <v>0.2777777777777777</v>
      </c>
    </row>
    <row r="12" spans="1:6" ht="12.75">
      <c r="A12" s="73" t="s">
        <v>55</v>
      </c>
      <c r="B12" s="7" t="s">
        <v>73</v>
      </c>
      <c r="C12" s="7">
        <v>10.5</v>
      </c>
      <c r="D12" s="7">
        <v>11.5</v>
      </c>
      <c r="E12" s="13">
        <v>1</v>
      </c>
      <c r="F12" s="23">
        <v>0.09523809523809534</v>
      </c>
    </row>
    <row r="13" spans="1:6" ht="12.75">
      <c r="A13" s="73" t="s">
        <v>4</v>
      </c>
      <c r="B13" s="7" t="s">
        <v>5</v>
      </c>
      <c r="C13" s="7">
        <v>7.3</v>
      </c>
      <c r="D13" s="7">
        <v>10.5</v>
      </c>
      <c r="E13" s="13">
        <v>3.2</v>
      </c>
      <c r="F13" s="23">
        <v>0.4383561643835616</v>
      </c>
    </row>
    <row r="14" spans="1:6" ht="12.75">
      <c r="A14" s="73" t="s">
        <v>36</v>
      </c>
      <c r="B14" s="7" t="s">
        <v>37</v>
      </c>
      <c r="C14" s="7">
        <v>10.5</v>
      </c>
      <c r="D14" s="7">
        <v>11.5</v>
      </c>
      <c r="E14" s="13">
        <v>1</v>
      </c>
      <c r="F14" s="23">
        <v>0.09523809523809534</v>
      </c>
    </row>
    <row r="15" spans="1:6" ht="12.75">
      <c r="A15" s="16" t="s">
        <v>18</v>
      </c>
      <c r="B15" s="2" t="s">
        <v>19</v>
      </c>
      <c r="C15" s="13">
        <v>8</v>
      </c>
      <c r="D15" s="13">
        <v>11</v>
      </c>
      <c r="E15" s="13">
        <v>3</v>
      </c>
      <c r="F15" s="23">
        <v>0.375</v>
      </c>
    </row>
    <row r="16" spans="1:6" ht="12.75">
      <c r="A16" s="73" t="s">
        <v>18</v>
      </c>
      <c r="B16" s="7" t="s">
        <v>19</v>
      </c>
      <c r="C16" s="7">
        <v>11</v>
      </c>
      <c r="D16" s="7">
        <v>14</v>
      </c>
      <c r="E16" s="13">
        <v>3</v>
      </c>
      <c r="F16" s="23">
        <v>0.2727272727272727</v>
      </c>
    </row>
    <row r="17" spans="1:6" ht="12.75">
      <c r="A17" s="73" t="s">
        <v>18</v>
      </c>
      <c r="B17" s="7" t="s">
        <v>273</v>
      </c>
      <c r="C17" s="7">
        <v>4.5</v>
      </c>
      <c r="D17" s="7">
        <v>11</v>
      </c>
      <c r="E17" s="13">
        <v>6.5</v>
      </c>
      <c r="F17" s="23">
        <v>1.4444444444444446</v>
      </c>
    </row>
    <row r="18" spans="1:6" ht="12.75">
      <c r="A18" s="16" t="s">
        <v>24</v>
      </c>
      <c r="B18" s="2" t="s">
        <v>38</v>
      </c>
      <c r="C18" s="13">
        <v>7</v>
      </c>
      <c r="D18" s="13">
        <v>7</v>
      </c>
      <c r="E18" s="13">
        <v>0</v>
      </c>
      <c r="F18" s="23">
        <v>0</v>
      </c>
    </row>
    <row r="19" spans="1:6" ht="12.75">
      <c r="A19" s="16" t="s">
        <v>24</v>
      </c>
      <c r="B19" s="2" t="s">
        <v>38</v>
      </c>
      <c r="C19" s="13">
        <v>7</v>
      </c>
      <c r="D19" s="13">
        <v>7</v>
      </c>
      <c r="E19" s="13">
        <v>0</v>
      </c>
      <c r="F19" s="23">
        <v>0</v>
      </c>
    </row>
    <row r="20" spans="1:6" ht="12.75">
      <c r="A20" s="16" t="s">
        <v>24</v>
      </c>
      <c r="B20" s="2" t="s">
        <v>35</v>
      </c>
      <c r="C20" s="13">
        <v>6</v>
      </c>
      <c r="D20" s="13">
        <v>7.5</v>
      </c>
      <c r="E20" s="13">
        <v>1.5</v>
      </c>
      <c r="F20" s="23">
        <v>0.25</v>
      </c>
    </row>
    <row r="21" spans="1:6" ht="12.75">
      <c r="A21" s="16" t="s">
        <v>24</v>
      </c>
      <c r="B21" s="2" t="s">
        <v>35</v>
      </c>
      <c r="C21" s="13">
        <v>6</v>
      </c>
      <c r="D21" s="13">
        <v>6</v>
      </c>
      <c r="E21" s="13">
        <v>0</v>
      </c>
      <c r="F21" s="23">
        <v>0</v>
      </c>
    </row>
    <row r="22" spans="1:6" ht="12.75">
      <c r="A22" s="16" t="s">
        <v>24</v>
      </c>
      <c r="B22" s="2" t="s">
        <v>5</v>
      </c>
      <c r="C22" s="13">
        <v>7.25</v>
      </c>
      <c r="D22" s="13">
        <v>7.25</v>
      </c>
      <c r="E22" s="13">
        <v>0</v>
      </c>
      <c r="F22" s="23">
        <v>0</v>
      </c>
    </row>
    <row r="23" spans="1:6" ht="12.75">
      <c r="A23" s="16" t="s">
        <v>24</v>
      </c>
      <c r="B23" s="2" t="s">
        <v>169</v>
      </c>
      <c r="C23" s="13">
        <v>12</v>
      </c>
      <c r="D23" s="13">
        <v>15</v>
      </c>
      <c r="E23" s="13">
        <v>3</v>
      </c>
      <c r="F23" s="23">
        <v>0.25</v>
      </c>
    </row>
    <row r="24" spans="1:6" ht="12.75">
      <c r="A24" s="16" t="s">
        <v>24</v>
      </c>
      <c r="B24" s="2" t="s">
        <v>32</v>
      </c>
      <c r="C24" s="13">
        <v>8.65</v>
      </c>
      <c r="D24" s="13">
        <v>8.75</v>
      </c>
      <c r="E24" s="13">
        <v>0.09999999999999964</v>
      </c>
      <c r="F24" s="23">
        <v>0.01156069364161838</v>
      </c>
    </row>
    <row r="25" spans="1:6" ht="12.75">
      <c r="A25" s="73" t="s">
        <v>24</v>
      </c>
      <c r="B25" s="7" t="s">
        <v>38</v>
      </c>
      <c r="C25" s="7">
        <v>7</v>
      </c>
      <c r="D25" s="7">
        <v>7</v>
      </c>
      <c r="E25" s="13">
        <v>0</v>
      </c>
      <c r="F25" s="23">
        <v>0</v>
      </c>
    </row>
    <row r="26" spans="1:6" ht="12.75">
      <c r="A26" s="73" t="s">
        <v>24</v>
      </c>
      <c r="B26" s="7" t="s">
        <v>32</v>
      </c>
      <c r="C26" s="7">
        <v>8.75</v>
      </c>
      <c r="D26" s="7">
        <v>9</v>
      </c>
      <c r="E26" s="13">
        <v>0.25</v>
      </c>
      <c r="F26" s="23">
        <v>0.02857142857142847</v>
      </c>
    </row>
    <row r="27" spans="1:6" ht="12.75">
      <c r="A27" s="73" t="s">
        <v>24</v>
      </c>
      <c r="B27" s="7" t="s">
        <v>5</v>
      </c>
      <c r="C27" s="7">
        <v>7.25</v>
      </c>
      <c r="D27" s="7">
        <v>7.25</v>
      </c>
      <c r="E27" s="13">
        <v>0</v>
      </c>
      <c r="F27" s="23">
        <v>0</v>
      </c>
    </row>
    <row r="28" spans="1:6" ht="12.75">
      <c r="A28" s="73" t="s">
        <v>24</v>
      </c>
      <c r="B28" s="7" t="s">
        <v>35</v>
      </c>
      <c r="C28" s="7">
        <v>7.5</v>
      </c>
      <c r="D28" s="7">
        <v>7.5</v>
      </c>
      <c r="E28" s="13">
        <v>0</v>
      </c>
      <c r="F28" s="23">
        <v>0</v>
      </c>
    </row>
    <row r="29" spans="1:6" ht="12.75">
      <c r="A29" s="16" t="s">
        <v>65</v>
      </c>
      <c r="B29" s="2" t="s">
        <v>145</v>
      </c>
      <c r="C29" s="13">
        <v>8.5</v>
      </c>
      <c r="D29" s="13">
        <v>9.75</v>
      </c>
      <c r="E29" s="13">
        <v>1.25</v>
      </c>
      <c r="F29" s="23">
        <v>0.1470588235294117</v>
      </c>
    </row>
    <row r="30" spans="1:6" ht="12.75">
      <c r="A30" s="16" t="s">
        <v>65</v>
      </c>
      <c r="B30" s="2" t="s">
        <v>32</v>
      </c>
      <c r="C30" s="13">
        <v>8</v>
      </c>
      <c r="D30" s="13">
        <v>8</v>
      </c>
      <c r="E30" s="13">
        <v>0</v>
      </c>
      <c r="F30" s="23">
        <v>0</v>
      </c>
    </row>
    <row r="31" spans="1:6" ht="12.75">
      <c r="A31" s="73" t="s">
        <v>65</v>
      </c>
      <c r="B31" s="7" t="s">
        <v>66</v>
      </c>
      <c r="C31" s="7">
        <v>8</v>
      </c>
      <c r="D31" s="7">
        <v>8</v>
      </c>
      <c r="E31" s="13">
        <v>0</v>
      </c>
      <c r="F31" s="23">
        <v>0</v>
      </c>
    </row>
    <row r="32" spans="1:6" ht="12.75">
      <c r="A32" s="16" t="s">
        <v>172</v>
      </c>
      <c r="B32" s="2" t="s">
        <v>173</v>
      </c>
      <c r="C32" s="13">
        <v>23.71</v>
      </c>
      <c r="D32" s="13">
        <v>23.71</v>
      </c>
      <c r="E32" s="13">
        <v>0</v>
      </c>
      <c r="F32" s="23">
        <v>0</v>
      </c>
    </row>
    <row r="33" spans="1:6" ht="12.75">
      <c r="A33" s="16" t="s">
        <v>91</v>
      </c>
      <c r="B33" s="2" t="s">
        <v>92</v>
      </c>
      <c r="C33" s="13">
        <v>8</v>
      </c>
      <c r="D33" s="13">
        <v>9</v>
      </c>
      <c r="E33" s="13">
        <v>1</v>
      </c>
      <c r="F33" s="23">
        <v>0.125</v>
      </c>
    </row>
    <row r="34" spans="1:6" ht="12.75">
      <c r="A34" s="16" t="s">
        <v>91</v>
      </c>
      <c r="B34" s="2" t="s">
        <v>92</v>
      </c>
      <c r="C34" s="13">
        <v>8</v>
      </c>
      <c r="D34" s="13">
        <v>8</v>
      </c>
      <c r="E34" s="13">
        <v>0</v>
      </c>
      <c r="F34" s="23">
        <v>0</v>
      </c>
    </row>
    <row r="35" spans="1:6" ht="12.75">
      <c r="A35" s="16" t="s">
        <v>58</v>
      </c>
      <c r="B35" s="2" t="s">
        <v>48</v>
      </c>
      <c r="C35" s="13">
        <v>7</v>
      </c>
      <c r="D35" s="13">
        <v>7</v>
      </c>
      <c r="E35" s="13">
        <v>0</v>
      </c>
      <c r="F35" s="23">
        <v>0</v>
      </c>
    </row>
    <row r="36" spans="1:6" ht="12.75">
      <c r="A36" s="16" t="s">
        <v>58</v>
      </c>
      <c r="B36" s="2" t="s">
        <v>59</v>
      </c>
      <c r="C36" s="13">
        <v>5</v>
      </c>
      <c r="D36" s="13">
        <v>7</v>
      </c>
      <c r="E36" s="13">
        <v>2</v>
      </c>
      <c r="F36" s="23">
        <v>0.3999999999999999</v>
      </c>
    </row>
    <row r="37" spans="1:6" ht="12.75">
      <c r="A37" s="16" t="s">
        <v>58</v>
      </c>
      <c r="B37" s="2" t="s">
        <v>32</v>
      </c>
      <c r="C37" s="13">
        <v>7.9</v>
      </c>
      <c r="D37" s="13">
        <v>8.5</v>
      </c>
      <c r="E37" s="13">
        <v>0.5999999999999996</v>
      </c>
      <c r="F37" s="23">
        <v>0.07594936708860756</v>
      </c>
    </row>
    <row r="38" spans="1:6" ht="12.75">
      <c r="A38" s="73" t="s">
        <v>58</v>
      </c>
      <c r="B38" s="7" t="s">
        <v>59</v>
      </c>
      <c r="C38" s="7">
        <v>7</v>
      </c>
      <c r="D38" s="7">
        <v>7.06</v>
      </c>
      <c r="E38" s="13">
        <v>0.05999999999999961</v>
      </c>
      <c r="F38" s="23">
        <v>0.008571428571428452</v>
      </c>
    </row>
    <row r="39" spans="1:6" ht="12.75">
      <c r="A39" s="73" t="s">
        <v>58</v>
      </c>
      <c r="B39" s="7" t="s">
        <v>32</v>
      </c>
      <c r="C39" s="7">
        <v>8.5</v>
      </c>
      <c r="D39" s="7">
        <v>8.75</v>
      </c>
      <c r="E39" s="13">
        <v>0.25</v>
      </c>
      <c r="F39" s="23">
        <v>0.02941176470588225</v>
      </c>
    </row>
    <row r="40" spans="1:6" ht="12.75">
      <c r="A40" s="16" t="s">
        <v>6</v>
      </c>
      <c r="B40" s="2" t="s">
        <v>187</v>
      </c>
      <c r="C40" s="13">
        <v>15.11</v>
      </c>
      <c r="D40" s="13">
        <v>15.11</v>
      </c>
      <c r="E40" s="13">
        <v>0</v>
      </c>
      <c r="F40" s="23">
        <v>0</v>
      </c>
    </row>
    <row r="41" spans="1:6" ht="12.75">
      <c r="A41" s="16" t="s">
        <v>6</v>
      </c>
      <c r="B41" s="2" t="s">
        <v>185</v>
      </c>
      <c r="C41" s="13">
        <v>21.38</v>
      </c>
      <c r="D41" s="13">
        <v>21.38</v>
      </c>
      <c r="E41" s="13">
        <v>0</v>
      </c>
      <c r="F41" s="23">
        <v>0</v>
      </c>
    </row>
    <row r="42" spans="1:6" ht="12.75">
      <c r="A42" s="73" t="s">
        <v>26</v>
      </c>
      <c r="B42" s="7" t="s">
        <v>27</v>
      </c>
      <c r="C42" s="7">
        <v>11.13</v>
      </c>
      <c r="D42" s="7">
        <v>14</v>
      </c>
      <c r="E42" s="13">
        <v>2.869999999999999</v>
      </c>
      <c r="F42" s="23">
        <v>0.25786163522012573</v>
      </c>
    </row>
    <row r="43" spans="1:6" ht="12.75">
      <c r="A43" s="73" t="s">
        <v>26</v>
      </c>
      <c r="B43" s="7" t="s">
        <v>253</v>
      </c>
      <c r="C43" s="7">
        <v>11.8</v>
      </c>
      <c r="D43" s="7">
        <v>14</v>
      </c>
      <c r="E43" s="13">
        <v>2.1999999999999993</v>
      </c>
      <c r="F43" s="23">
        <v>0.18644067796610164</v>
      </c>
    </row>
    <row r="44" spans="1:6" ht="12.75">
      <c r="A44" s="73" t="s">
        <v>67</v>
      </c>
      <c r="B44" s="7" t="s">
        <v>345</v>
      </c>
      <c r="C44" s="7">
        <v>8</v>
      </c>
      <c r="D44" s="7">
        <v>14</v>
      </c>
      <c r="E44" s="13">
        <v>6</v>
      </c>
      <c r="F44" s="23">
        <v>0.75</v>
      </c>
    </row>
    <row r="45" spans="1:6" ht="12.75">
      <c r="A45" s="16" t="s">
        <v>14</v>
      </c>
      <c r="B45" s="2" t="s">
        <v>155</v>
      </c>
      <c r="C45" s="13">
        <v>13</v>
      </c>
      <c r="D45" s="13">
        <v>13</v>
      </c>
      <c r="E45" s="13">
        <v>0</v>
      </c>
      <c r="F45" s="23">
        <v>0</v>
      </c>
    </row>
    <row r="46" spans="1:6" ht="12.75">
      <c r="A46" s="16" t="s">
        <v>14</v>
      </c>
      <c r="B46" s="2" t="s">
        <v>15</v>
      </c>
      <c r="C46" s="13">
        <v>20</v>
      </c>
      <c r="D46" s="13">
        <v>20</v>
      </c>
      <c r="E46" s="13">
        <v>0</v>
      </c>
      <c r="F46" s="23">
        <v>0</v>
      </c>
    </row>
    <row r="47" spans="1:6" ht="12.75">
      <c r="A47" s="73" t="s">
        <v>14</v>
      </c>
      <c r="B47" s="7" t="s">
        <v>15</v>
      </c>
      <c r="C47" s="7">
        <v>20</v>
      </c>
      <c r="D47" s="7">
        <v>20</v>
      </c>
      <c r="E47" s="13">
        <v>0</v>
      </c>
      <c r="F47" s="23">
        <v>0</v>
      </c>
    </row>
    <row r="48" spans="1:6" ht="12.75">
      <c r="A48" s="73" t="s">
        <v>14</v>
      </c>
      <c r="B48" s="7" t="s">
        <v>155</v>
      </c>
      <c r="C48" s="7">
        <v>13</v>
      </c>
      <c r="D48" s="7">
        <v>13</v>
      </c>
      <c r="E48" s="13">
        <v>0</v>
      </c>
      <c r="F48" s="23">
        <v>0</v>
      </c>
    </row>
    <row r="49" spans="1:6" ht="12.75">
      <c r="A49" s="16" t="s">
        <v>46</v>
      </c>
      <c r="B49" s="2" t="s">
        <v>47</v>
      </c>
      <c r="C49" s="13">
        <v>10</v>
      </c>
      <c r="D49" s="13">
        <v>10.5</v>
      </c>
      <c r="E49" s="13">
        <v>0.5</v>
      </c>
      <c r="F49" s="23">
        <v>0.050000000000000044</v>
      </c>
    </row>
    <row r="50" spans="1:6" ht="12.75">
      <c r="A50" s="73" t="s">
        <v>46</v>
      </c>
      <c r="B50" s="7" t="s">
        <v>47</v>
      </c>
      <c r="C50" s="7">
        <v>10.5</v>
      </c>
      <c r="D50" s="7">
        <v>11</v>
      </c>
      <c r="E50" s="13">
        <v>0.5</v>
      </c>
      <c r="F50" s="23">
        <v>0.04761904761904767</v>
      </c>
    </row>
    <row r="51" spans="1:6" ht="12.75">
      <c r="A51" s="16" t="s">
        <v>89</v>
      </c>
      <c r="B51" s="2" t="s">
        <v>27</v>
      </c>
      <c r="C51" s="13">
        <v>6.5</v>
      </c>
      <c r="D51" s="13">
        <v>9.06</v>
      </c>
      <c r="E51" s="13">
        <v>2.5600000000000005</v>
      </c>
      <c r="F51" s="23">
        <v>0.39384615384615396</v>
      </c>
    </row>
    <row r="52" spans="1:6" ht="12.75">
      <c r="A52" s="16" t="s">
        <v>175</v>
      </c>
      <c r="B52" s="2" t="s">
        <v>209</v>
      </c>
      <c r="C52" s="13">
        <v>5</v>
      </c>
      <c r="D52" s="13">
        <v>6</v>
      </c>
      <c r="E52" s="13">
        <v>1</v>
      </c>
      <c r="F52" s="23">
        <v>0.19999999999999996</v>
      </c>
    </row>
    <row r="53" spans="1:6" ht="12.75">
      <c r="A53" s="16" t="s">
        <v>175</v>
      </c>
      <c r="B53" s="2" t="s">
        <v>32</v>
      </c>
      <c r="C53" s="13">
        <v>8.25</v>
      </c>
      <c r="D53" s="13">
        <v>8.25</v>
      </c>
      <c r="E53" s="13">
        <v>0</v>
      </c>
      <c r="F53" s="23">
        <v>0</v>
      </c>
    </row>
    <row r="54" spans="1:6" ht="12.75">
      <c r="A54" s="16" t="s">
        <v>153</v>
      </c>
      <c r="B54" s="2" t="s">
        <v>287</v>
      </c>
      <c r="C54" s="13">
        <v>7.3</v>
      </c>
      <c r="D54" s="13">
        <v>12.63</v>
      </c>
      <c r="E54" s="13">
        <v>5.330000000000001</v>
      </c>
      <c r="F54" s="23">
        <v>0.73013698630137</v>
      </c>
    </row>
    <row r="55" spans="1:6" ht="12.75">
      <c r="A55" s="16" t="s">
        <v>42</v>
      </c>
      <c r="B55" s="2" t="s">
        <v>48</v>
      </c>
      <c r="C55" s="13">
        <v>5</v>
      </c>
      <c r="D55" s="13">
        <v>6.9</v>
      </c>
      <c r="E55" s="13">
        <v>1.9000000000000004</v>
      </c>
      <c r="F55" s="23">
        <v>0.3800000000000001</v>
      </c>
    </row>
    <row r="56" spans="1:6" ht="12.75">
      <c r="A56" s="16" t="s">
        <v>42</v>
      </c>
      <c r="B56" s="2" t="s">
        <v>32</v>
      </c>
      <c r="C56" s="13">
        <v>9.5</v>
      </c>
      <c r="D56" s="13">
        <v>10</v>
      </c>
      <c r="E56" s="13">
        <v>0.5</v>
      </c>
      <c r="F56" s="23">
        <v>0.05263157894736836</v>
      </c>
    </row>
    <row r="57" spans="1:6" ht="12.75">
      <c r="A57" s="16" t="s">
        <v>42</v>
      </c>
      <c r="B57" s="2" t="s">
        <v>32</v>
      </c>
      <c r="C57" s="13">
        <v>7.6</v>
      </c>
      <c r="D57" s="13">
        <v>9.5</v>
      </c>
      <c r="E57" s="13">
        <v>1.9000000000000004</v>
      </c>
      <c r="F57" s="23">
        <v>0.25</v>
      </c>
    </row>
    <row r="58" spans="1:6" ht="12.75">
      <c r="A58" s="73" t="s">
        <v>42</v>
      </c>
      <c r="B58" s="7" t="s">
        <v>48</v>
      </c>
      <c r="C58" s="7">
        <v>6.9</v>
      </c>
      <c r="D58" s="7">
        <v>8.25</v>
      </c>
      <c r="E58" s="13">
        <v>1.3499999999999996</v>
      </c>
      <c r="F58" s="23">
        <v>0.19565217391304346</v>
      </c>
    </row>
    <row r="59" spans="1:6" ht="12.75">
      <c r="A59" s="73" t="s">
        <v>42</v>
      </c>
      <c r="B59" s="7" t="s">
        <v>57</v>
      </c>
      <c r="C59" s="7">
        <v>8</v>
      </c>
      <c r="D59" s="7">
        <v>8</v>
      </c>
      <c r="E59" s="13">
        <v>0</v>
      </c>
      <c r="F59" s="23">
        <v>0</v>
      </c>
    </row>
    <row r="60" spans="1:6" ht="12.75">
      <c r="A60" s="16" t="s">
        <v>29</v>
      </c>
      <c r="B60" s="2" t="s">
        <v>37</v>
      </c>
      <c r="C60" s="13">
        <v>7.67</v>
      </c>
      <c r="D60" s="13">
        <v>15</v>
      </c>
      <c r="E60" s="13">
        <v>7.33</v>
      </c>
      <c r="F60" s="23">
        <v>0.955671447196871</v>
      </c>
    </row>
    <row r="61" spans="1:6" ht="12.75">
      <c r="A61" s="16" t="s">
        <v>29</v>
      </c>
      <c r="B61" s="2" t="s">
        <v>85</v>
      </c>
      <c r="C61" s="13">
        <v>7</v>
      </c>
      <c r="D61" s="13">
        <v>9</v>
      </c>
      <c r="E61" s="13">
        <v>2</v>
      </c>
      <c r="F61" s="23">
        <v>0.2857142857142858</v>
      </c>
    </row>
    <row r="62" spans="1:6" ht="12.75">
      <c r="A62" s="16" t="s">
        <v>29</v>
      </c>
      <c r="B62" s="2" t="s">
        <v>32</v>
      </c>
      <c r="C62" s="13">
        <v>14</v>
      </c>
      <c r="D62" s="13">
        <v>14</v>
      </c>
      <c r="E62" s="13">
        <v>0</v>
      </c>
      <c r="F62" s="23">
        <v>0</v>
      </c>
    </row>
    <row r="63" spans="1:6" ht="12.75">
      <c r="A63" s="16" t="s">
        <v>29</v>
      </c>
      <c r="B63" s="2" t="s">
        <v>32</v>
      </c>
      <c r="C63" s="13">
        <v>8</v>
      </c>
      <c r="D63" s="13">
        <v>14</v>
      </c>
      <c r="E63" s="13">
        <v>6</v>
      </c>
      <c r="F63" s="23">
        <v>0.75</v>
      </c>
    </row>
    <row r="64" spans="1:6" ht="12.75">
      <c r="A64" s="73" t="s">
        <v>29</v>
      </c>
      <c r="B64" s="7" t="s">
        <v>32</v>
      </c>
      <c r="C64" s="7">
        <v>14</v>
      </c>
      <c r="D64" s="7">
        <v>17</v>
      </c>
      <c r="E64" s="13">
        <v>3</v>
      </c>
      <c r="F64" s="23">
        <v>0.2142857142857142</v>
      </c>
    </row>
    <row r="65" spans="1:6" ht="12.75">
      <c r="A65" s="73" t="s">
        <v>29</v>
      </c>
      <c r="B65" s="7" t="s">
        <v>37</v>
      </c>
      <c r="C65" s="7">
        <v>15</v>
      </c>
      <c r="D65" s="7">
        <v>15</v>
      </c>
      <c r="E65" s="13">
        <v>0</v>
      </c>
      <c r="F65" s="23">
        <v>0</v>
      </c>
    </row>
    <row r="66" spans="4:6" ht="12.75">
      <c r="D66" s="61" t="s">
        <v>372</v>
      </c>
      <c r="E66" s="68">
        <f>AVERAGE(E2:E65)</f>
        <v>1.07609375</v>
      </c>
      <c r="F66" s="32">
        <f>AVERAGE(F2:F65)</f>
        <v>0.15744456584722016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5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11.421875" style="0" customWidth="1"/>
    <col min="2" max="2" width="21.00390625" style="0" customWidth="1"/>
    <col min="3" max="3" width="16.28125" style="0" customWidth="1"/>
    <col min="4" max="4" width="17.140625" style="0" customWidth="1"/>
    <col min="5" max="5" width="12.7109375" style="0" customWidth="1"/>
    <col min="6" max="6" width="13.28125" style="0" customWidth="1"/>
    <col min="7" max="7" width="13.7109375" style="0" customWidth="1"/>
    <col min="8" max="16384" width="11.421875" style="0" customWidth="1"/>
  </cols>
  <sheetData>
    <row r="2" ht="13.5" thickBot="1">
      <c r="B2" t="s">
        <v>295</v>
      </c>
    </row>
    <row r="3" spans="2:7" ht="38.25">
      <c r="B3" s="39" t="s">
        <v>294</v>
      </c>
      <c r="C3" s="15" t="s">
        <v>293</v>
      </c>
      <c r="D3" s="15" t="s">
        <v>364</v>
      </c>
      <c r="E3" s="15" t="s">
        <v>365</v>
      </c>
      <c r="F3" s="15" t="s">
        <v>366</v>
      </c>
      <c r="G3" s="22" t="s">
        <v>367</v>
      </c>
    </row>
    <row r="4" spans="2:7" ht="12.75">
      <c r="B4" s="40" t="s">
        <v>292</v>
      </c>
      <c r="C4" s="36">
        <f>'National Fixed Charge'!C173</f>
        <v>10.404071856287429</v>
      </c>
      <c r="D4" s="36">
        <f>C7-C4</f>
        <v>-2.3340718562874283</v>
      </c>
      <c r="E4" s="37">
        <f>C7/C4-1</f>
        <v>-0.22434215070101549</v>
      </c>
      <c r="F4" s="36">
        <f>C8-C4</f>
        <v>8.075928143712572</v>
      </c>
      <c r="G4" s="41">
        <f>C8/C4-1</f>
        <v>0.7762276400303882</v>
      </c>
    </row>
    <row r="5" spans="2:7" ht="12.75">
      <c r="B5" s="40" t="s">
        <v>363</v>
      </c>
      <c r="C5" s="36">
        <f>'ENO Afflliate Fixed'!C9</f>
        <v>7.33</v>
      </c>
      <c r="D5" s="36">
        <f>C7-C5</f>
        <v>0.7400000000000002</v>
      </c>
      <c r="E5" s="37">
        <f>C7/C5-1</f>
        <v>0.10095497953615284</v>
      </c>
      <c r="F5" s="36">
        <f>C8-C5</f>
        <v>11.15</v>
      </c>
      <c r="G5" s="41">
        <f>C8/C5-1</f>
        <v>1.5211459754433836</v>
      </c>
    </row>
    <row r="6" spans="2:7" ht="13.5" thickBot="1">
      <c r="B6" s="42" t="s">
        <v>373</v>
      </c>
      <c r="C6" s="43">
        <f>'Comparables Fixed Charge'!C71</f>
        <v>10.728405797101448</v>
      </c>
      <c r="D6" s="43">
        <f>C7-C6</f>
        <v>-2.658405797101448</v>
      </c>
      <c r="E6" s="44">
        <f>C7/C6-1</f>
        <v>-0.2477913165644502</v>
      </c>
      <c r="F6" s="43">
        <f>C8-C6</f>
        <v>7.751594202898552</v>
      </c>
      <c r="G6" s="45">
        <f>C8/C6-1</f>
        <v>0.7225299219193257</v>
      </c>
    </row>
    <row r="7" spans="2:5" ht="12.75">
      <c r="B7" s="66" t="s">
        <v>368</v>
      </c>
      <c r="C7" s="67">
        <v>8.07</v>
      </c>
      <c r="D7" s="34"/>
      <c r="E7" s="35"/>
    </row>
    <row r="8" spans="2:5" ht="13.5" thickBot="1">
      <c r="B8" s="42" t="s">
        <v>369</v>
      </c>
      <c r="C8" s="51">
        <v>18.48</v>
      </c>
      <c r="D8" s="25"/>
      <c r="E8" s="25"/>
    </row>
    <row r="10" ht="13.5" thickBot="1">
      <c r="B10" s="38" t="s">
        <v>296</v>
      </c>
    </row>
    <row r="11" spans="2:6" ht="25.5">
      <c r="B11" s="14" t="s">
        <v>294</v>
      </c>
      <c r="C11" s="15" t="s">
        <v>298</v>
      </c>
      <c r="D11" s="15" t="s">
        <v>297</v>
      </c>
      <c r="E11" s="52" t="s">
        <v>370</v>
      </c>
      <c r="F11" s="53" t="s">
        <v>371</v>
      </c>
    </row>
    <row r="12" spans="2:6" ht="12.75">
      <c r="B12" s="48" t="s">
        <v>292</v>
      </c>
      <c r="C12" s="46">
        <f>'Nat. GRC Results Table'!H168</f>
        <v>0.9576506024096387</v>
      </c>
      <c r="D12" s="47">
        <f>'Nat. GRC Results Table'!I168</f>
        <v>0.13796278065808412</v>
      </c>
      <c r="E12" s="11">
        <f>C15-C12</f>
        <v>9.45234939759036</v>
      </c>
      <c r="F12" s="54">
        <f>D15-D12</f>
        <v>1.1520000446207261</v>
      </c>
    </row>
    <row r="13" spans="2:6" ht="12.75">
      <c r="B13" s="48" t="s">
        <v>363</v>
      </c>
      <c r="C13" s="71">
        <f>AVERAGE('Nat. GRC Results Table'!H147,'Nat. GRC Results Table'!H8)</f>
        <v>2.22</v>
      </c>
      <c r="D13" s="72">
        <f>AVERAGE('Nat. GRC Results Table'!I8,'Nat. GRC Results Table'!I147)</f>
        <v>0.31773399014778325</v>
      </c>
      <c r="E13" s="11">
        <f>C15-C13</f>
        <v>8.19</v>
      </c>
      <c r="F13" s="54">
        <f>D15-D13</f>
        <v>0.972228835131027</v>
      </c>
    </row>
    <row r="14" spans="2:6" ht="12.75">
      <c r="B14" s="80" t="s">
        <v>373</v>
      </c>
      <c r="C14" s="81">
        <f>'Comparables GRC Results'!E66</f>
        <v>1.07609375</v>
      </c>
      <c r="D14" s="82">
        <f>'Comparables GRC Results'!F66</f>
        <v>0.15744456584722016</v>
      </c>
      <c r="E14" s="83">
        <f>C15-C14</f>
        <v>9.33390625</v>
      </c>
      <c r="F14" s="84">
        <f>D15-D14</f>
        <v>1.1325182594315901</v>
      </c>
    </row>
    <row r="15" spans="2:6" ht="13.5" thickBot="1">
      <c r="B15" s="49" t="s">
        <v>369</v>
      </c>
      <c r="C15" s="50">
        <f>C8-C7</f>
        <v>10.41</v>
      </c>
      <c r="D15" s="55">
        <f>(C8/C7)-1</f>
        <v>1.2899628252788102</v>
      </c>
      <c r="E15" s="56"/>
      <c r="F15" s="57"/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9.8515625" style="0" customWidth="1"/>
    <col min="2" max="2" width="23.8515625" style="0" customWidth="1"/>
    <col min="3" max="3" width="15.7109375" style="0" customWidth="1"/>
    <col min="4" max="4" width="13.00390625" style="0" customWidth="1"/>
    <col min="5" max="16384" width="11.421875" style="0" customWidth="1"/>
  </cols>
  <sheetData>
    <row r="1" ht="12.75">
      <c r="A1" s="88" t="s">
        <v>374</v>
      </c>
    </row>
    <row r="2" spans="1:4" ht="12.75">
      <c r="A2" s="89" t="s">
        <v>0</v>
      </c>
      <c r="B2" s="89" t="s">
        <v>1</v>
      </c>
      <c r="C2" s="89" t="s">
        <v>291</v>
      </c>
      <c r="D2" s="90" t="s">
        <v>375</v>
      </c>
    </row>
    <row r="3" spans="1:4" ht="12.75">
      <c r="A3" s="7" t="s">
        <v>12</v>
      </c>
      <c r="B3" s="7" t="s">
        <v>226</v>
      </c>
      <c r="C3" s="12">
        <v>7.2</v>
      </c>
      <c r="D3" s="92">
        <f>AVERAGE(C3:C8)</f>
        <v>3.513333333333333</v>
      </c>
    </row>
    <row r="4" spans="1:4" ht="12.75">
      <c r="A4" s="7" t="s">
        <v>12</v>
      </c>
      <c r="B4" s="7" t="s">
        <v>116</v>
      </c>
      <c r="C4" s="12">
        <v>6.56</v>
      </c>
      <c r="D4" s="93"/>
    </row>
    <row r="5" spans="1:4" ht="12.75">
      <c r="A5" s="7" t="s">
        <v>12</v>
      </c>
      <c r="B5" s="7" t="s">
        <v>17</v>
      </c>
      <c r="C5" s="12">
        <v>6.39</v>
      </c>
      <c r="D5" s="93"/>
    </row>
    <row r="6" spans="1:4" ht="12.75">
      <c r="A6" s="6" t="s">
        <v>12</v>
      </c>
      <c r="B6" s="6" t="s">
        <v>13</v>
      </c>
      <c r="C6" s="11">
        <v>0.93</v>
      </c>
      <c r="D6" s="93"/>
    </row>
    <row r="7" spans="1:4" ht="12.75">
      <c r="A7" s="6" t="s">
        <v>12</v>
      </c>
      <c r="B7" s="6" t="s">
        <v>101</v>
      </c>
      <c r="C7" s="11">
        <v>0</v>
      </c>
      <c r="D7" s="93"/>
    </row>
    <row r="8" spans="1:4" ht="12.75">
      <c r="A8" s="6" t="s">
        <v>12</v>
      </c>
      <c r="B8" s="6" t="s">
        <v>148</v>
      </c>
      <c r="C8" s="11">
        <v>0</v>
      </c>
      <c r="D8" s="94"/>
    </row>
    <row r="9" spans="1:4" ht="12.75">
      <c r="A9" s="6" t="s">
        <v>96</v>
      </c>
      <c r="B9" s="6" t="s">
        <v>97</v>
      </c>
      <c r="C9" s="11">
        <v>10.04</v>
      </c>
      <c r="D9" s="95">
        <f>AVERAGE(C9:C10)</f>
        <v>9.625</v>
      </c>
    </row>
    <row r="10" spans="1:4" ht="12.75">
      <c r="A10" s="6" t="s">
        <v>96</v>
      </c>
      <c r="B10" s="6" t="s">
        <v>50</v>
      </c>
      <c r="C10" s="11">
        <v>9.21</v>
      </c>
      <c r="D10" s="96"/>
    </row>
    <row r="11" spans="1:4" ht="12.75">
      <c r="A11" s="7" t="s">
        <v>49</v>
      </c>
      <c r="B11" s="7" t="s">
        <v>114</v>
      </c>
      <c r="C11" s="12">
        <v>7</v>
      </c>
      <c r="D11" s="92">
        <f>AVERAGE(C11:C14)</f>
        <v>6.375</v>
      </c>
    </row>
    <row r="12" spans="1:4" ht="12.75">
      <c r="A12" s="7" t="s">
        <v>49</v>
      </c>
      <c r="B12" s="7" t="s">
        <v>261</v>
      </c>
      <c r="C12" s="12">
        <v>7</v>
      </c>
      <c r="D12" s="93"/>
    </row>
    <row r="13" spans="1:4" ht="12.75">
      <c r="A13" s="7" t="s">
        <v>49</v>
      </c>
      <c r="B13" s="7" t="s">
        <v>262</v>
      </c>
      <c r="C13" s="12">
        <v>6</v>
      </c>
      <c r="D13" s="93"/>
    </row>
    <row r="14" spans="1:4" ht="12.75">
      <c r="A14" s="7" t="s">
        <v>49</v>
      </c>
      <c r="B14" s="7" t="s">
        <v>157</v>
      </c>
      <c r="C14" s="12">
        <v>5.5</v>
      </c>
      <c r="D14" s="94"/>
    </row>
    <row r="15" spans="1:4" ht="12.75">
      <c r="A15" s="7" t="s">
        <v>283</v>
      </c>
      <c r="B15" s="7" t="s">
        <v>157</v>
      </c>
      <c r="C15" s="12">
        <v>5</v>
      </c>
      <c r="D15" s="46">
        <f>C15</f>
        <v>5</v>
      </c>
    </row>
    <row r="16" spans="1:4" ht="12.75">
      <c r="A16" s="6" t="s">
        <v>33</v>
      </c>
      <c r="B16" s="6" t="s">
        <v>34</v>
      </c>
      <c r="C16" s="11">
        <v>13.87</v>
      </c>
      <c r="D16" s="46">
        <f>C16</f>
        <v>13.87</v>
      </c>
    </row>
    <row r="17" ht="12.75">
      <c r="C17" s="68">
        <f>AVERAGE(C3:C16)</f>
        <v>6.05</v>
      </c>
    </row>
  </sheetData>
  <sheetProtection/>
  <mergeCells count="3">
    <mergeCell ref="D3:D8"/>
    <mergeCell ref="D9:D10"/>
    <mergeCell ref="D11:D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Despenard</dc:creator>
  <cp:keywords/>
  <dc:description/>
  <cp:lastModifiedBy>Despenard</cp:lastModifiedBy>
  <dcterms:created xsi:type="dcterms:W3CDTF">2017-08-14T11:31:00Z</dcterms:created>
  <dcterms:modified xsi:type="dcterms:W3CDTF">2020-11-02T15:50:30Z</dcterms:modified>
  <cp:category/>
  <cp:version/>
  <cp:contentType/>
  <cp:contentStatus/>
</cp:coreProperties>
</file>