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N2020\CNs-00170-00171 - K L ECR 6-month review\LGE\2 - Data Requests and Testimony\e-filed 07-08-2020\"/>
    </mc:Choice>
  </mc:AlternateContent>
  <xr:revisionPtr revIDLastSave="0" documentId="13_ncr:1_{2B234909-0416-453F-A38A-0A3D96BA60F8}" xr6:coauthVersionLast="44" xr6:coauthVersionMax="44" xr10:uidLastSave="{00000000-0000-0000-0000-000000000000}"/>
  <bookViews>
    <workbookView xWindow="-110" yWindow="-110" windowWidth="19420" windowHeight="9800" xr2:uid="{6803FDA5-04A8-4EC1-8A7A-38B0BB12D473}"/>
  </bookViews>
  <sheets>
    <sheet name="LGE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8" i="2" l="1"/>
  <c r="N28" i="2"/>
  <c r="G24" i="2"/>
  <c r="N22" i="2"/>
  <c r="E22" i="2"/>
  <c r="Q21" i="2"/>
  <c r="N21" i="2"/>
  <c r="E21" i="2"/>
  <c r="Q20" i="2"/>
  <c r="N20" i="2"/>
  <c r="E20" i="2"/>
  <c r="N19" i="2"/>
  <c r="Q19" i="2"/>
  <c r="K19" i="2"/>
  <c r="K18" i="2"/>
  <c r="N18" i="2"/>
  <c r="H18" i="2"/>
  <c r="N17" i="2"/>
  <c r="Q17" i="2"/>
  <c r="H17" i="2"/>
  <c r="K17" i="2"/>
  <c r="E17" i="2"/>
  <c r="Q16" i="2"/>
  <c r="N16" i="2"/>
  <c r="E16" i="2"/>
  <c r="H16" i="2"/>
  <c r="P24" i="2"/>
  <c r="M24" i="2"/>
  <c r="H15" i="2"/>
  <c r="E15" i="2"/>
  <c r="Q11" i="2"/>
  <c r="K11" i="2"/>
  <c r="E11" i="2"/>
  <c r="Q10" i="2"/>
  <c r="K10" i="2"/>
  <c r="E10" i="2"/>
  <c r="H10" i="2"/>
  <c r="N9" i="2"/>
  <c r="Q9" i="2"/>
  <c r="G12" i="2"/>
  <c r="E9" i="2"/>
  <c r="D12" i="2"/>
  <c r="H12" i="2" l="1"/>
  <c r="N29" i="2"/>
  <c r="Q29" i="2"/>
  <c r="E29" i="2"/>
  <c r="P12" i="2"/>
  <c r="Q24" i="2"/>
  <c r="K21" i="2"/>
  <c r="H21" i="2"/>
  <c r="N11" i="2"/>
  <c r="Q18" i="2"/>
  <c r="C12" i="2"/>
  <c r="E12" i="2" s="1"/>
  <c r="D24" i="2"/>
  <c r="H24" i="2" s="1"/>
  <c r="K20" i="2"/>
  <c r="H20" i="2"/>
  <c r="J12" i="2"/>
  <c r="K12" i="2" s="1"/>
  <c r="N15" i="2"/>
  <c r="J24" i="2"/>
  <c r="N24" i="2" s="1"/>
  <c r="K22" i="2"/>
  <c r="H22" i="2"/>
  <c r="H9" i="2"/>
  <c r="K29" i="2"/>
  <c r="K28" i="2"/>
  <c r="H28" i="2"/>
  <c r="H11" i="2"/>
  <c r="Q15" i="2"/>
  <c r="K9" i="2"/>
  <c r="K15" i="2"/>
  <c r="K16" i="2"/>
  <c r="E18" i="2"/>
  <c r="N10" i="2"/>
  <c r="H19" i="2"/>
  <c r="E19" i="2"/>
  <c r="M12" i="2"/>
  <c r="Q22" i="2"/>
  <c r="C24" i="2"/>
  <c r="E28" i="2"/>
  <c r="Q12" i="2" l="1"/>
  <c r="K24" i="2"/>
  <c r="E24" i="2"/>
  <c r="H29" i="2"/>
  <c r="N12" i="2"/>
</calcChain>
</file>

<file path=xl/sharedStrings.xml><?xml version="1.0" encoding="utf-8"?>
<sst xmlns="http://schemas.openxmlformats.org/spreadsheetml/2006/main" count="99" uniqueCount="50">
  <si>
    <t>ENVIRONMENTAL SURCHARGE REPORT</t>
  </si>
  <si>
    <t>Pollution Control - Operations &amp; Maintenance Expenses</t>
  </si>
  <si>
    <t>O&amp;M Expense Account</t>
  </si>
  <si>
    <t>% Change from Prior Period</t>
  </si>
  <si>
    <t>Variance Explanation from Prior Period</t>
  </si>
  <si>
    <t>2009 Plan</t>
  </si>
  <si>
    <t>ECR Landfill Operations</t>
  </si>
  <si>
    <t>ECR Landfill Maintenance</t>
  </si>
  <si>
    <t xml:space="preserve">    Total 2009 Plan O&amp;M Expenses</t>
  </si>
  <si>
    <t>2011 Plan</t>
  </si>
  <si>
    <t>ECR Sorbent Injection Operation</t>
  </si>
  <si>
    <t>ECR Sorbent Reactant - Reagent Only</t>
  </si>
  <si>
    <t>ECR Sorbent Injection Maintenance</t>
  </si>
  <si>
    <t>ECR Baghouse Operations</t>
  </si>
  <si>
    <t>ECR Baghouse Maintenance</t>
  </si>
  <si>
    <t>ECR Activated Carbon</t>
  </si>
  <si>
    <t xml:space="preserve">    Total 2011 Plan O&amp;M Expenses</t>
  </si>
  <si>
    <t>The 2001 Plan was eliminated from ECR recovery in August 2010 per PSC Order No. 2009-00549.</t>
  </si>
  <si>
    <t>2016 Plan</t>
  </si>
  <si>
    <t>ECR Liquid Injection - Reagant Only</t>
  </si>
  <si>
    <t xml:space="preserve">    Total 2016 Plan O&amp;M Expenses</t>
  </si>
  <si>
    <t/>
  </si>
  <si>
    <t xml:space="preserve">          Adjustment for CCP Disposal in Base Rates (ES Form 2.51)</t>
  </si>
  <si>
    <t>ECR Scrubber Operations</t>
  </si>
  <si>
    <t>ECR Scrubber Maintenance</t>
  </si>
  <si>
    <t xml:space="preserve">          Adjustment for Base Rates Baseline Amounts</t>
  </si>
  <si>
    <t>Timing of contractor workforce payments.</t>
  </si>
  <si>
    <t>Increase due to U4E Recycle Pump repairs at Mill Creek</t>
  </si>
  <si>
    <t>Increase in hydrated Lime injections at Trimble County Unit 1 due to increased generation levels.</t>
  </si>
  <si>
    <t>Decrease in hydrated Lime injections at Trimble County Unit 1 due to lower generation levels.</t>
  </si>
  <si>
    <t>Increase in hydrated Lime injections at Trimble County Unit 1 due to increased generation levels as well as purchases of hydrated lime for Mill Creek units.</t>
  </si>
  <si>
    <t>Increase due additional maintenance at Mill Creek Unit 1 in spring 2019.</t>
  </si>
  <si>
    <t>Increase due to multiple maintenance activities at Mill Creek Units including underflow tank cleaning, quench water pipe weld, FGS Inlet Exp Joint and Repl safety on stack elevator.</t>
  </si>
  <si>
    <t>Decrease due to lower maintenance activities in May versus April.</t>
  </si>
  <si>
    <t>Increase due to 4A  Hydrocyclone feed pump repairs in August.</t>
  </si>
  <si>
    <t>Increase due to more maintenance activities in July including including U3 PJFF Baghouse A&amp;B majority of lights out,  Replace elements and rebuild U4A PJFF ZT90 Air Compressor.</t>
  </si>
  <si>
    <t>Decrease due to lower maintenance activites in August compared to July.</t>
  </si>
  <si>
    <t>Decrease due to U4E Recycle Pump repairs at Mill Creek in June</t>
  </si>
  <si>
    <t>Decrease as there was no hydrated lime purchases for Mill Creek Unit 1 and Trimble County Unit 1 due to lower generation.</t>
  </si>
  <si>
    <t>Mill Creek repairs to eye wash station heater piping and ductwork vacuum; TC1 hydrated system air dryer maintenance</t>
  </si>
  <si>
    <t>Hydrated system air compressor repairs and timing of contractor workforce payments at TC1;  Spring 2019 FGD Outage at Mill Creek Unit 1</t>
  </si>
  <si>
    <t>Hydrated system air compressor repairs and timing of contractor workforce payments at TC1</t>
  </si>
  <si>
    <t>Decrease due to hydrated system air compressor repairs and timing of contractor workforce payments at TC1</t>
  </si>
  <si>
    <t>Decrease due additional maintenance at Mill Creek Unit 1 in spring 2019.</t>
  </si>
  <si>
    <t>Increase in carbon purchases due to generation</t>
  </si>
  <si>
    <t>Less mercury control purchases driven by generation</t>
  </si>
  <si>
    <t>Decreased purchases driven by prior month generation</t>
  </si>
  <si>
    <t>Mercury control purchases driven by generation</t>
  </si>
  <si>
    <t>LOUISVILLE GAS AND ELECTRIC COMPANY</t>
  </si>
  <si>
    <t>No mercury control purchases in April since Mill Creek unit 3 was on outage.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</si>
</sst>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horizontal="centerContinuous"/>
    </xf>
    <xf numFmtId="0" fontId="3" fillId="0" borderId="0" xfId="1" applyFont="1"/>
    <xf numFmtId="0" fontId="2" fillId="0" borderId="0" xfId="1" applyFont="1"/>
    <xf numFmtId="17" fontId="4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3" xfId="1" applyFont="1" applyBorder="1"/>
    <xf numFmtId="0" fontId="4" fillId="0" borderId="4" xfId="2" applyFont="1" applyBorder="1"/>
    <xf numFmtId="0" fontId="3" fillId="0" borderId="5" xfId="2" applyFont="1" applyBorder="1"/>
    <xf numFmtId="0" fontId="3" fillId="0" borderId="6" xfId="1" applyFont="1" applyBorder="1"/>
    <xf numFmtId="0" fontId="4" fillId="0" borderId="7" xfId="2" applyFont="1" applyBorder="1" applyAlignment="1">
      <alignment horizontal="left"/>
    </xf>
    <xf numFmtId="0" fontId="3" fillId="0" borderId="8" xfId="2" applyFont="1" applyBorder="1"/>
    <xf numFmtId="43" fontId="3" fillId="0" borderId="9" xfId="3" applyFont="1" applyBorder="1" applyProtection="1">
      <protection locked="0"/>
    </xf>
    <xf numFmtId="9" fontId="3" fillId="0" borderId="9" xfId="4" applyFont="1" applyBorder="1" applyProtection="1">
      <protection locked="0"/>
    </xf>
    <xf numFmtId="1" fontId="5" fillId="0" borderId="9" xfId="4" applyNumberFormat="1" applyFont="1" applyBorder="1" applyAlignment="1" applyProtection="1">
      <alignment horizontal="left" wrapText="1"/>
      <protection locked="0"/>
    </xf>
    <xf numFmtId="0" fontId="4" fillId="0" borderId="10" xfId="2" applyFont="1" applyBorder="1" applyAlignment="1">
      <alignment horizontal="left"/>
    </xf>
    <xf numFmtId="0" fontId="3" fillId="0" borderId="11" xfId="2" applyFont="1" applyBorder="1"/>
    <xf numFmtId="0" fontId="4" fillId="0" borderId="12" xfId="2" applyFont="1" applyBorder="1"/>
    <xf numFmtId="0" fontId="3" fillId="0" borderId="13" xfId="2" applyFont="1" applyBorder="1"/>
    <xf numFmtId="43" fontId="3" fillId="0" borderId="14" xfId="3" applyFont="1" applyBorder="1" applyProtection="1">
      <protection locked="0"/>
    </xf>
    <xf numFmtId="9" fontId="3" fillId="0" borderId="14" xfId="4" applyFont="1" applyBorder="1" applyProtection="1">
      <protection locked="0"/>
    </xf>
    <xf numFmtId="43" fontId="3" fillId="0" borderId="0" xfId="3" applyFont="1" applyProtection="1">
      <protection locked="0"/>
    </xf>
    <xf numFmtId="1" fontId="5" fillId="0" borderId="0" xfId="4" applyNumberFormat="1" applyFont="1" applyAlignment="1">
      <alignment horizontal="left" wrapText="1"/>
    </xf>
    <xf numFmtId="9" fontId="3" fillId="0" borderId="6" xfId="4" applyFont="1" applyBorder="1"/>
    <xf numFmtId="9" fontId="3" fillId="0" borderId="15" xfId="4" applyFont="1" applyBorder="1" applyProtection="1">
      <protection locked="0"/>
    </xf>
    <xf numFmtId="0" fontId="3" fillId="0" borderId="0" xfId="1" applyFont="1" applyAlignment="1">
      <alignment wrapText="1"/>
    </xf>
    <xf numFmtId="1" fontId="5" fillId="0" borderId="0" xfId="1" applyNumberFormat="1" applyFont="1" applyAlignment="1">
      <alignment horizontal="left" wrapText="1"/>
    </xf>
    <xf numFmtId="1" fontId="6" fillId="0" borderId="16" xfId="1" applyNumberFormat="1" applyFont="1" applyBorder="1" applyAlignment="1">
      <alignment horizontal="right"/>
    </xf>
    <xf numFmtId="0" fontId="4" fillId="0" borderId="4" xfId="2" quotePrefix="1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19" xfId="2" quotePrefix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0" xfId="1" applyFont="1"/>
    <xf numFmtId="0" fontId="3" fillId="0" borderId="7" xfId="5" applyFont="1" applyBorder="1" applyAlignment="1">
      <alignment horizontal="left"/>
    </xf>
    <xf numFmtId="0" fontId="3" fillId="0" borderId="17" xfId="1" applyFont="1" applyBorder="1"/>
    <xf numFmtId="0" fontId="3" fillId="0" borderId="7" xfId="1" applyFont="1" applyBorder="1"/>
    <xf numFmtId="0" fontId="3" fillId="0" borderId="17" xfId="1" applyFont="1" applyBorder="1" applyAlignment="1">
      <alignment horizontal="right"/>
    </xf>
    <xf numFmtId="1" fontId="3" fillId="0" borderId="9" xfId="4" applyNumberFormat="1" applyFont="1" applyBorder="1" applyAlignment="1" applyProtection="1">
      <alignment horizontal="left" wrapText="1"/>
      <protection locked="0"/>
    </xf>
    <xf numFmtId="1" fontId="3" fillId="0" borderId="9" xfId="4" applyNumberFormat="1" applyFont="1" applyFill="1" applyBorder="1" applyAlignment="1" applyProtection="1">
      <alignment horizontal="left" wrapText="1"/>
      <protection locked="0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Comma 2" xfId="3" xr:uid="{F738598E-3FB3-4DD7-B772-6BEB94D2E806}"/>
    <cellStyle name="Normal" xfId="0" builtinId="0"/>
    <cellStyle name="Normal 2" xfId="2" xr:uid="{239A21D1-5F28-4C93-B80F-90D27FF688B9}"/>
    <cellStyle name="Normal 4" xfId="1" xr:uid="{2277B8BA-310A-4EA0-B6EF-5275698F50BD}"/>
    <cellStyle name="Normal_Attachment to KU Question 2-2 Revised ES Form 2.50 FINAL 2" xfId="5" xr:uid="{06778B5B-4A7B-4F24-8FDA-ADC1FBEB496F}"/>
    <cellStyle name="Percent 2" xfId="4" xr:uid="{B25D562F-8B53-40E8-851E-6040165BA809}"/>
  </cellStyles>
  <dxfs count="1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AE23-A9B5-4FB6-BB97-8A6968981D22}">
  <sheetPr>
    <tabColor rgb="FF00B050"/>
  </sheetPr>
  <dimension ref="A1:R30"/>
  <sheetViews>
    <sheetView tabSelected="1" zoomScaleNormal="100" workbookViewId="0">
      <selection sqref="A1:R1"/>
    </sheetView>
  </sheetViews>
  <sheetFormatPr defaultColWidth="9.1796875" defaultRowHeight="13" x14ac:dyDescent="0.3"/>
  <cols>
    <col min="1" max="1" width="12.453125" style="2" customWidth="1"/>
    <col min="2" max="2" width="40.1796875" style="2" customWidth="1"/>
    <col min="3" max="4" width="10.6328125" style="2" customWidth="1"/>
    <col min="5" max="5" width="7" style="2" bestFit="1" customWidth="1"/>
    <col min="6" max="6" width="35.54296875" style="2" bestFit="1" customWidth="1"/>
    <col min="7" max="7" width="10.6328125" style="2" customWidth="1"/>
    <col min="8" max="8" width="7" style="2" bestFit="1" customWidth="1"/>
    <col min="9" max="9" width="35.453125" style="2" bestFit="1" customWidth="1"/>
    <col min="10" max="10" width="10.6328125" style="2" customWidth="1"/>
    <col min="11" max="11" width="7" style="2" bestFit="1" customWidth="1"/>
    <col min="12" max="12" width="35.7265625" style="2" customWidth="1"/>
    <col min="13" max="13" width="10.6328125" style="2" customWidth="1"/>
    <col min="14" max="14" width="7" style="2" bestFit="1" customWidth="1"/>
    <col min="15" max="15" width="35" style="2" bestFit="1" customWidth="1"/>
    <col min="16" max="16" width="10.6328125" style="2" customWidth="1"/>
    <col min="17" max="17" width="7" style="2" bestFit="1" customWidth="1"/>
    <col min="18" max="18" width="35.54296875" style="2" bestFit="1" customWidth="1"/>
    <col min="19" max="16384" width="9.1796875" style="2"/>
  </cols>
  <sheetData>
    <row r="1" spans="1:18" ht="20.9" customHeight="1" x14ac:dyDescent="0.3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0.9" customHeight="1" x14ac:dyDescent="0.3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0.9" customHeight="1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customHeight="1" x14ac:dyDescent="0.3">
      <c r="A4" s="1"/>
      <c r="B4" s="1"/>
    </row>
    <row r="5" spans="1:18" ht="17.5" x14ac:dyDescent="0.35">
      <c r="B5" s="3"/>
    </row>
    <row r="6" spans="1:18" s="36" customFormat="1" ht="65.5" thickBot="1" x14ac:dyDescent="0.35">
      <c r="A6" s="34"/>
      <c r="B6" s="34" t="s">
        <v>2</v>
      </c>
      <c r="C6" s="4">
        <v>43543</v>
      </c>
      <c r="D6" s="4">
        <v>43574</v>
      </c>
      <c r="E6" s="35" t="s">
        <v>3</v>
      </c>
      <c r="F6" s="35" t="s">
        <v>4</v>
      </c>
      <c r="G6" s="4">
        <v>43604</v>
      </c>
      <c r="H6" s="35" t="s">
        <v>3</v>
      </c>
      <c r="I6" s="35" t="s">
        <v>4</v>
      </c>
      <c r="J6" s="4">
        <v>43635</v>
      </c>
      <c r="K6" s="35" t="s">
        <v>3</v>
      </c>
      <c r="L6" s="35" t="s">
        <v>4</v>
      </c>
      <c r="M6" s="4">
        <v>43665</v>
      </c>
      <c r="N6" s="35" t="s">
        <v>3</v>
      </c>
      <c r="O6" s="35" t="s">
        <v>4</v>
      </c>
      <c r="P6" s="4">
        <v>43696</v>
      </c>
      <c r="Q6" s="35" t="s">
        <v>3</v>
      </c>
      <c r="R6" s="35" t="s">
        <v>4</v>
      </c>
    </row>
    <row r="7" spans="1:18" ht="15.75" customHeight="1" thickTop="1" x14ac:dyDescent="0.3">
      <c r="A7" s="5"/>
      <c r="B7" s="6"/>
      <c r="E7" s="7"/>
      <c r="H7" s="7"/>
      <c r="K7" s="7"/>
      <c r="N7" s="7"/>
      <c r="Q7" s="7"/>
    </row>
    <row r="8" spans="1:18" ht="15.75" customHeight="1" x14ac:dyDescent="0.3">
      <c r="A8" s="8" t="s">
        <v>5</v>
      </c>
      <c r="B8" s="9"/>
      <c r="E8" s="10"/>
      <c r="H8" s="10"/>
      <c r="K8" s="10"/>
      <c r="N8" s="10"/>
      <c r="Q8" s="10"/>
    </row>
    <row r="9" spans="1:18" ht="15.75" customHeight="1" x14ac:dyDescent="0.3">
      <c r="A9" s="37">
        <v>502013</v>
      </c>
      <c r="B9" s="38" t="s">
        <v>6</v>
      </c>
      <c r="C9" s="13">
        <v>0</v>
      </c>
      <c r="D9" s="13">
        <v>0</v>
      </c>
      <c r="E9" s="14">
        <f t="shared" ref="E9:E12" si="0">IF((C9+D9)=0,0,IF((C9+D9)&gt;0,ROUND(IFERROR((D9-C9)/C9*SIGN(C9),1),4),IF((C9+D9)&lt;0,ROUND(IFERROR((D9-C9)/C9*SIGN(C9),-1),4))))</f>
        <v>0</v>
      </c>
      <c r="F9" s="15" t="s">
        <v>21</v>
      </c>
      <c r="G9" s="13">
        <v>0</v>
      </c>
      <c r="H9" s="14">
        <f t="shared" ref="H9:H12" si="1">IF((D9+G9)=0,0,IF((D9+G9)&gt;0,ROUND(IFERROR((G9-D9)/D9*SIGN(D9),1),4),IF((D9+G9)&lt;0,ROUND(IFERROR((G9-D9)/D9*SIGN(D9),-1),4))))</f>
        <v>0</v>
      </c>
      <c r="I9" s="15" t="s">
        <v>21</v>
      </c>
      <c r="J9" s="13">
        <v>0</v>
      </c>
      <c r="K9" s="14">
        <f t="shared" ref="K9:K12" si="2">IF((G9+J9)=0,0,IF((G9+J9)&gt;0,ROUND(IFERROR((J9-G9)/G9*SIGN(G9),1),4),IF((G9+J9)&lt;0,ROUND(IFERROR((J9-G9)/G9*SIGN(G9),-1),4))))</f>
        <v>0</v>
      </c>
      <c r="L9" s="15" t="s">
        <v>21</v>
      </c>
      <c r="M9" s="13">
        <v>0</v>
      </c>
      <c r="N9" s="14">
        <f t="shared" ref="N9:N12" si="3">IF((J9+M9)=0,0,IF((J9+M9)&gt;0,ROUND(IFERROR((M9-J9)/J9*SIGN(J9),1),4),IF((J9+M9)&lt;0,ROUND(IFERROR((M9-J9)/J9*SIGN(J9),-1),4))))</f>
        <v>0</v>
      </c>
      <c r="O9" s="15" t="s">
        <v>21</v>
      </c>
      <c r="P9" s="13">
        <v>0</v>
      </c>
      <c r="Q9" s="14">
        <f t="shared" ref="Q9:Q12" si="4">IF((M9+P9)=0,0,IF((M9+P9)&gt;0,ROUND(IFERROR((P9-M9)/M9*SIGN(M9),1),4),IF((M9+P9)&lt;0,ROUND(IFERROR((P9-M9)/M9*SIGN(M9),-1),4))))</f>
        <v>0</v>
      </c>
      <c r="R9" s="15" t="s">
        <v>21</v>
      </c>
    </row>
    <row r="10" spans="1:18" ht="15.75" customHeight="1" x14ac:dyDescent="0.3">
      <c r="A10" s="37">
        <v>512107</v>
      </c>
      <c r="B10" s="38" t="s">
        <v>7</v>
      </c>
      <c r="C10" s="13">
        <v>0</v>
      </c>
      <c r="D10" s="13">
        <v>0</v>
      </c>
      <c r="E10" s="14">
        <f t="shared" si="0"/>
        <v>0</v>
      </c>
      <c r="F10" s="15"/>
      <c r="G10" s="13">
        <v>0</v>
      </c>
      <c r="H10" s="14">
        <f t="shared" si="1"/>
        <v>0</v>
      </c>
      <c r="I10" s="15"/>
      <c r="J10" s="13">
        <v>0</v>
      </c>
      <c r="K10" s="14">
        <f t="shared" si="2"/>
        <v>0</v>
      </c>
      <c r="L10" s="15"/>
      <c r="M10" s="13">
        <v>0</v>
      </c>
      <c r="N10" s="14">
        <f t="shared" si="3"/>
        <v>0</v>
      </c>
      <c r="O10" s="15"/>
      <c r="P10" s="13">
        <v>0</v>
      </c>
      <c r="Q10" s="14">
        <f t="shared" si="4"/>
        <v>0</v>
      </c>
      <c r="R10" s="15"/>
    </row>
    <row r="11" spans="1:18" ht="15.75" customHeight="1" x14ac:dyDescent="0.3">
      <c r="A11" s="39" t="s">
        <v>22</v>
      </c>
      <c r="B11" s="40"/>
      <c r="C11" s="13">
        <v>0</v>
      </c>
      <c r="D11" s="13">
        <v>0</v>
      </c>
      <c r="E11" s="14">
        <f t="shared" si="0"/>
        <v>0</v>
      </c>
      <c r="F11" s="15" t="s">
        <v>21</v>
      </c>
      <c r="G11" s="13">
        <v>0</v>
      </c>
      <c r="H11" s="14">
        <f t="shared" si="1"/>
        <v>0</v>
      </c>
      <c r="I11" s="15" t="s">
        <v>21</v>
      </c>
      <c r="J11" s="13">
        <v>0</v>
      </c>
      <c r="K11" s="14">
        <f t="shared" si="2"/>
        <v>0</v>
      </c>
      <c r="L11" s="15" t="s">
        <v>21</v>
      </c>
      <c r="M11" s="13">
        <v>0</v>
      </c>
      <c r="N11" s="14">
        <f t="shared" si="3"/>
        <v>0</v>
      </c>
      <c r="O11" s="15" t="s">
        <v>21</v>
      </c>
      <c r="P11" s="13">
        <v>0</v>
      </c>
      <c r="Q11" s="14">
        <f t="shared" si="4"/>
        <v>0</v>
      </c>
      <c r="R11" s="15" t="s">
        <v>21</v>
      </c>
    </row>
    <row r="12" spans="1:18" ht="15.75" customHeight="1" thickBot="1" x14ac:dyDescent="0.35">
      <c r="A12" s="18"/>
      <c r="B12" s="19" t="s">
        <v>8</v>
      </c>
      <c r="C12" s="20">
        <f>SUM(C9:C11)</f>
        <v>0</v>
      </c>
      <c r="D12" s="20">
        <f>SUM(D9:D11)</f>
        <v>0</v>
      </c>
      <c r="E12" s="21">
        <f t="shared" si="0"/>
        <v>0</v>
      </c>
      <c r="F12" s="15" t="s">
        <v>21</v>
      </c>
      <c r="G12" s="20">
        <f>SUM(G9:G11)</f>
        <v>0</v>
      </c>
      <c r="H12" s="21">
        <f t="shared" si="1"/>
        <v>0</v>
      </c>
      <c r="I12" s="15" t="s">
        <v>21</v>
      </c>
      <c r="J12" s="20">
        <f>SUM(J9:J11)</f>
        <v>0</v>
      </c>
      <c r="K12" s="21">
        <f t="shared" si="2"/>
        <v>0</v>
      </c>
      <c r="L12" s="15" t="s">
        <v>21</v>
      </c>
      <c r="M12" s="20">
        <f>SUM(M9:M11)</f>
        <v>0</v>
      </c>
      <c r="N12" s="21">
        <f t="shared" si="3"/>
        <v>0</v>
      </c>
      <c r="O12" s="15"/>
      <c r="P12" s="20">
        <f>SUM(P9:P11)</f>
        <v>0</v>
      </c>
      <c r="Q12" s="21">
        <f t="shared" si="4"/>
        <v>0</v>
      </c>
      <c r="R12" s="15"/>
    </row>
    <row r="13" spans="1:18" ht="15.75" customHeight="1" thickTop="1" x14ac:dyDescent="0.3">
      <c r="A13" s="5"/>
      <c r="C13" s="22"/>
      <c r="D13" s="22"/>
      <c r="E13" s="24"/>
      <c r="F13" s="23"/>
      <c r="G13" s="22"/>
      <c r="H13" s="24"/>
      <c r="I13" s="23"/>
      <c r="J13" s="22"/>
      <c r="K13" s="24"/>
      <c r="L13" s="23"/>
      <c r="M13" s="22"/>
      <c r="N13" s="24"/>
      <c r="O13" s="23"/>
      <c r="P13" s="22"/>
      <c r="Q13" s="24"/>
      <c r="R13" s="23"/>
    </row>
    <row r="14" spans="1:18" ht="15.75" customHeight="1" x14ac:dyDescent="0.3">
      <c r="A14" s="8" t="s">
        <v>9</v>
      </c>
      <c r="B14" s="9"/>
      <c r="C14" s="22"/>
      <c r="D14" s="22"/>
      <c r="E14" s="24"/>
      <c r="F14" s="23"/>
      <c r="G14" s="22"/>
      <c r="H14" s="24"/>
      <c r="I14" s="23"/>
      <c r="J14" s="22"/>
      <c r="K14" s="24"/>
      <c r="L14" s="23"/>
      <c r="M14" s="22"/>
      <c r="N14" s="24"/>
      <c r="O14" s="23"/>
      <c r="P14" s="22"/>
      <c r="Q14" s="24"/>
      <c r="R14" s="23"/>
    </row>
    <row r="15" spans="1:18" ht="15.75" customHeight="1" x14ac:dyDescent="0.3">
      <c r="A15" s="11">
        <v>502056</v>
      </c>
      <c r="B15" s="12" t="s">
        <v>23</v>
      </c>
      <c r="C15" s="13">
        <v>0</v>
      </c>
      <c r="D15" s="13">
        <v>0</v>
      </c>
      <c r="E15" s="14">
        <f t="shared" ref="E15:E22" si="5">IF((C15+D15)=0,0,IF((C15+D15)&gt;0,ROUND(IFERROR((D15-C15)/C15*SIGN(C15),1),4),IF((C15+D15)&lt;0,ROUND(IFERROR((D15-C15)/C15*SIGN(C15),-1),4))))</f>
        <v>0</v>
      </c>
      <c r="F15" s="15" t="s">
        <v>21</v>
      </c>
      <c r="G15" s="13">
        <v>0</v>
      </c>
      <c r="H15" s="14">
        <f t="shared" ref="H15:H22" si="6">IF((D15+G15)=0,0,IF((D15+G15)&gt;0,ROUND(IFERROR((G15-D15)/D15*SIGN(D15),1),4),IF((D15+G15)&lt;0,ROUND(IFERROR((G15-D15)/D15*SIGN(D15),-1),4))))</f>
        <v>0</v>
      </c>
      <c r="I15" s="15" t="s">
        <v>21</v>
      </c>
      <c r="J15" s="13">
        <v>0</v>
      </c>
      <c r="K15" s="14">
        <f t="shared" ref="K15:K22" si="7">IF((G15+J15)=0,0,IF((G15+J15)&gt;0,ROUND(IFERROR((J15-G15)/G15*SIGN(G15),1),4),IF((G15+J15)&lt;0,ROUND(IFERROR((J15-G15)/G15*SIGN(G15),-1),4))))</f>
        <v>0</v>
      </c>
      <c r="L15" s="15" t="s">
        <v>21</v>
      </c>
      <c r="M15" s="13">
        <v>0</v>
      </c>
      <c r="N15" s="14">
        <f t="shared" ref="N15:N22" si="8">IF((J15+M15)=0,0,IF((J15+M15)&gt;0,ROUND(IFERROR((M15-J15)/J15*SIGN(J15),1),4),IF((J15+M15)&lt;0,ROUND(IFERROR((M15-J15)/J15*SIGN(J15),-1),4))))</f>
        <v>0</v>
      </c>
      <c r="O15" s="15" t="s">
        <v>21</v>
      </c>
      <c r="P15" s="13">
        <v>0</v>
      </c>
      <c r="Q15" s="14">
        <f t="shared" ref="Q15:Q22" si="9">IF((M15+P15)=0,0,IF((M15+P15)&gt;0,ROUND(IFERROR((P15-M15)/M15*SIGN(M15),1),4),IF((M15+P15)&lt;0,ROUND(IFERROR((P15-M15)/M15*SIGN(M15),-1),4))))</f>
        <v>0</v>
      </c>
      <c r="R15" s="15" t="s">
        <v>21</v>
      </c>
    </row>
    <row r="16" spans="1:18" ht="52" x14ac:dyDescent="0.3">
      <c r="A16" s="11">
        <v>512055</v>
      </c>
      <c r="B16" s="12" t="s">
        <v>24</v>
      </c>
      <c r="C16" s="13">
        <v>68670.41</v>
      </c>
      <c r="D16" s="13">
        <v>167499.26</v>
      </c>
      <c r="E16" s="14">
        <f t="shared" si="5"/>
        <v>1.4392</v>
      </c>
      <c r="F16" s="41" t="s">
        <v>32</v>
      </c>
      <c r="G16" s="13">
        <v>62895.9</v>
      </c>
      <c r="H16" s="14">
        <f t="shared" si="6"/>
        <v>-0.62450000000000006</v>
      </c>
      <c r="I16" s="41" t="s">
        <v>33</v>
      </c>
      <c r="J16" s="13">
        <v>73051.47</v>
      </c>
      <c r="K16" s="14">
        <f t="shared" si="7"/>
        <v>0.1615</v>
      </c>
      <c r="L16" s="41" t="s">
        <v>27</v>
      </c>
      <c r="M16" s="13">
        <v>52026.42</v>
      </c>
      <c r="N16" s="14">
        <f t="shared" si="8"/>
        <v>-0.2878</v>
      </c>
      <c r="O16" s="41" t="s">
        <v>37</v>
      </c>
      <c r="P16" s="13">
        <v>69630.2</v>
      </c>
      <c r="Q16" s="14">
        <f t="shared" si="9"/>
        <v>0.33839999999999998</v>
      </c>
      <c r="R16" s="41" t="s">
        <v>34</v>
      </c>
    </row>
    <row r="17" spans="1:18" x14ac:dyDescent="0.3">
      <c r="A17" s="11">
        <v>506159</v>
      </c>
      <c r="B17" s="12" t="s">
        <v>10</v>
      </c>
      <c r="C17" s="13">
        <v>13124.149999999998</v>
      </c>
      <c r="D17" s="13">
        <v>10075.530000000001</v>
      </c>
      <c r="E17" s="14">
        <f t="shared" si="5"/>
        <v>-0.23230000000000001</v>
      </c>
      <c r="F17" s="41" t="s">
        <v>26</v>
      </c>
      <c r="G17" s="13">
        <v>12919.789999999999</v>
      </c>
      <c r="H17" s="14">
        <f t="shared" si="6"/>
        <v>0.2823</v>
      </c>
      <c r="I17" s="41" t="s">
        <v>26</v>
      </c>
      <c r="J17" s="13">
        <v>10975.89</v>
      </c>
      <c r="K17" s="14">
        <f t="shared" si="7"/>
        <v>-0.15049999999999999</v>
      </c>
      <c r="L17" s="41" t="s">
        <v>26</v>
      </c>
      <c r="M17" s="13">
        <v>11940.43</v>
      </c>
      <c r="N17" s="14">
        <f t="shared" si="8"/>
        <v>8.7900000000000006E-2</v>
      </c>
      <c r="O17" s="41"/>
      <c r="P17" s="13">
        <v>5229.17</v>
      </c>
      <c r="Q17" s="14">
        <f t="shared" si="9"/>
        <v>-0.56210000000000004</v>
      </c>
      <c r="R17" s="41" t="s">
        <v>26</v>
      </c>
    </row>
    <row r="18" spans="1:18" ht="52" x14ac:dyDescent="0.3">
      <c r="A18" s="11">
        <v>506152</v>
      </c>
      <c r="B18" s="12" t="s">
        <v>11</v>
      </c>
      <c r="C18" s="13">
        <v>324165.28000000003</v>
      </c>
      <c r="D18" s="13">
        <v>284762.07999999996</v>
      </c>
      <c r="E18" s="14">
        <f t="shared" si="5"/>
        <v>-0.1216</v>
      </c>
      <c r="F18" s="41" t="s">
        <v>38</v>
      </c>
      <c r="G18" s="13">
        <v>314339.81</v>
      </c>
      <c r="H18" s="14">
        <f t="shared" si="6"/>
        <v>0.10390000000000001</v>
      </c>
      <c r="I18" s="41" t="s">
        <v>28</v>
      </c>
      <c r="J18" s="13">
        <v>291323.08999999997</v>
      </c>
      <c r="K18" s="14">
        <f t="shared" si="7"/>
        <v>-7.3200000000000001E-2</v>
      </c>
      <c r="L18" s="41" t="s">
        <v>29</v>
      </c>
      <c r="M18" s="13">
        <v>353092.76</v>
      </c>
      <c r="N18" s="14">
        <f t="shared" si="8"/>
        <v>0.21199999999999999</v>
      </c>
      <c r="O18" s="41" t="s">
        <v>30</v>
      </c>
      <c r="P18" s="13">
        <v>414051.79000000004</v>
      </c>
      <c r="Q18" s="14">
        <f t="shared" si="9"/>
        <v>0.1726</v>
      </c>
      <c r="R18" s="41" t="s">
        <v>28</v>
      </c>
    </row>
    <row r="19" spans="1:18" ht="52" x14ac:dyDescent="0.3">
      <c r="A19" s="11">
        <v>512152</v>
      </c>
      <c r="B19" s="12" t="s">
        <v>12</v>
      </c>
      <c r="C19" s="13">
        <v>80768.899999999994</v>
      </c>
      <c r="D19" s="13">
        <v>91866.12</v>
      </c>
      <c r="E19" s="14">
        <f t="shared" si="5"/>
        <v>0.13739999999999999</v>
      </c>
      <c r="F19" s="41" t="s">
        <v>39</v>
      </c>
      <c r="G19" s="13">
        <v>66622.899999999994</v>
      </c>
      <c r="H19" s="14">
        <f t="shared" si="6"/>
        <v>-0.27479999999999999</v>
      </c>
      <c r="I19" s="41" t="s">
        <v>40</v>
      </c>
      <c r="J19" s="13">
        <v>78550.990000000005</v>
      </c>
      <c r="K19" s="14">
        <f t="shared" si="7"/>
        <v>0.17899999999999999</v>
      </c>
      <c r="L19" s="41" t="s">
        <v>41</v>
      </c>
      <c r="M19" s="13">
        <v>59587.71</v>
      </c>
      <c r="N19" s="14">
        <f t="shared" si="8"/>
        <v>-0.2414</v>
      </c>
      <c r="O19" s="41" t="s">
        <v>42</v>
      </c>
      <c r="P19" s="13">
        <v>71362.880000000005</v>
      </c>
      <c r="Q19" s="14">
        <f t="shared" si="9"/>
        <v>0.1976</v>
      </c>
      <c r="R19" s="41" t="s">
        <v>26</v>
      </c>
    </row>
    <row r="20" spans="1:18" ht="15.75" customHeight="1" x14ac:dyDescent="0.3">
      <c r="A20" s="11">
        <v>506156</v>
      </c>
      <c r="B20" s="12" t="s">
        <v>13</v>
      </c>
      <c r="C20" s="13">
        <v>0</v>
      </c>
      <c r="D20" s="13">
        <v>0</v>
      </c>
      <c r="E20" s="14">
        <f t="shared" si="5"/>
        <v>0</v>
      </c>
      <c r="F20" s="15" t="s">
        <v>21</v>
      </c>
      <c r="G20" s="13">
        <v>0</v>
      </c>
      <c r="H20" s="14">
        <f t="shared" si="6"/>
        <v>0</v>
      </c>
      <c r="I20" s="15" t="s">
        <v>21</v>
      </c>
      <c r="J20" s="13">
        <v>0</v>
      </c>
      <c r="K20" s="14">
        <f t="shared" si="7"/>
        <v>0</v>
      </c>
      <c r="L20" s="15" t="s">
        <v>21</v>
      </c>
      <c r="M20" s="13">
        <v>0</v>
      </c>
      <c r="N20" s="14">
        <f t="shared" si="8"/>
        <v>0</v>
      </c>
      <c r="O20" s="15" t="s">
        <v>21</v>
      </c>
      <c r="P20" s="13">
        <v>0</v>
      </c>
      <c r="Q20" s="14">
        <f t="shared" si="9"/>
        <v>0</v>
      </c>
      <c r="R20" s="15" t="s">
        <v>21</v>
      </c>
    </row>
    <row r="21" spans="1:18" ht="52" x14ac:dyDescent="0.3">
      <c r="A21" s="16">
        <v>512156</v>
      </c>
      <c r="B21" s="17" t="s">
        <v>14</v>
      </c>
      <c r="C21" s="13">
        <v>47943.17</v>
      </c>
      <c r="D21" s="13">
        <v>54084.52</v>
      </c>
      <c r="E21" s="14">
        <f t="shared" si="5"/>
        <v>0.12809999999999999</v>
      </c>
      <c r="F21" s="41" t="s">
        <v>31</v>
      </c>
      <c r="G21" s="13">
        <v>22054.34</v>
      </c>
      <c r="H21" s="14">
        <f t="shared" si="6"/>
        <v>-0.59219999999999995</v>
      </c>
      <c r="I21" s="41" t="s">
        <v>43</v>
      </c>
      <c r="J21" s="13">
        <v>21478.03</v>
      </c>
      <c r="K21" s="14">
        <f t="shared" si="7"/>
        <v>-2.6100000000000002E-2</v>
      </c>
      <c r="L21" s="15" t="s">
        <v>21</v>
      </c>
      <c r="M21" s="13">
        <v>79164.75</v>
      </c>
      <c r="N21" s="14">
        <f t="shared" si="8"/>
        <v>2.6858</v>
      </c>
      <c r="O21" s="41" t="s">
        <v>35</v>
      </c>
      <c r="P21" s="13">
        <v>50311.79</v>
      </c>
      <c r="Q21" s="14">
        <f t="shared" si="9"/>
        <v>-0.36449999999999999</v>
      </c>
      <c r="R21" s="41" t="s">
        <v>36</v>
      </c>
    </row>
    <row r="22" spans="1:18" ht="26" x14ac:dyDescent="0.3">
      <c r="A22" s="16">
        <v>506151</v>
      </c>
      <c r="B22" s="17" t="s">
        <v>15</v>
      </c>
      <c r="C22" s="13">
        <v>50995.199999999997</v>
      </c>
      <c r="D22" s="13">
        <v>17537.900000000001</v>
      </c>
      <c r="E22" s="14">
        <f t="shared" si="5"/>
        <v>-0.65610000000000002</v>
      </c>
      <c r="F22" s="41" t="s">
        <v>46</v>
      </c>
      <c r="G22" s="13">
        <v>33971.9</v>
      </c>
      <c r="H22" s="14">
        <f t="shared" si="6"/>
        <v>0.93710000000000004</v>
      </c>
      <c r="I22" s="41" t="s">
        <v>44</v>
      </c>
      <c r="J22" s="13">
        <v>35192</v>
      </c>
      <c r="K22" s="14">
        <f t="shared" si="7"/>
        <v>3.5900000000000001E-2</v>
      </c>
      <c r="L22" s="15" t="s">
        <v>21</v>
      </c>
      <c r="M22" s="13">
        <v>35457.599999999999</v>
      </c>
      <c r="N22" s="14">
        <f t="shared" si="8"/>
        <v>7.4999999999999997E-3</v>
      </c>
      <c r="O22" s="15" t="s">
        <v>21</v>
      </c>
      <c r="P22" s="13">
        <v>35515.699999999997</v>
      </c>
      <c r="Q22" s="14">
        <f t="shared" si="9"/>
        <v>1.6000000000000001E-3</v>
      </c>
      <c r="R22" s="15" t="s">
        <v>21</v>
      </c>
    </row>
    <row r="23" spans="1:18" ht="15.75" customHeight="1" x14ac:dyDescent="0.3">
      <c r="A23" s="16" t="s">
        <v>25</v>
      </c>
      <c r="B23" s="17"/>
      <c r="C23" s="13">
        <v>0</v>
      </c>
      <c r="D23" s="13">
        <v>0</v>
      </c>
      <c r="E23" s="25"/>
      <c r="F23" s="15" t="s">
        <v>21</v>
      </c>
      <c r="G23" s="13">
        <v>0</v>
      </c>
      <c r="H23" s="25"/>
      <c r="I23" s="15" t="s">
        <v>21</v>
      </c>
      <c r="J23" s="13">
        <v>0</v>
      </c>
      <c r="K23" s="25"/>
      <c r="L23" s="15" t="s">
        <v>21</v>
      </c>
      <c r="M23" s="13">
        <v>0</v>
      </c>
      <c r="N23" s="25"/>
      <c r="O23" s="15"/>
      <c r="P23" s="13">
        <v>0</v>
      </c>
      <c r="Q23" s="25"/>
      <c r="R23" s="15"/>
    </row>
    <row r="24" spans="1:18" ht="15.75" customHeight="1" thickBot="1" x14ac:dyDescent="0.35">
      <c r="A24" s="18"/>
      <c r="B24" s="19" t="s">
        <v>16</v>
      </c>
      <c r="C24" s="20">
        <f>SUM(C15:C20)</f>
        <v>486728.74</v>
      </c>
      <c r="D24" s="20">
        <f>SUM(D15:D20)</f>
        <v>554202.99</v>
      </c>
      <c r="E24" s="21">
        <f>IF((C24+D24)=0,0,IF((C24+D24)&gt;0,ROUND(IFERROR((D24-C24)/C24*SIGN(C24),1),4),IF((C24+D24)&lt;0,ROUND(IFERROR((D24-C24)/C24*SIGN(C24),-1),4))))</f>
        <v>0.1386</v>
      </c>
      <c r="F24" s="15" t="s">
        <v>21</v>
      </c>
      <c r="G24" s="20">
        <f>SUM(G15:G20)</f>
        <v>456778.4</v>
      </c>
      <c r="H24" s="21">
        <f t="shared" ref="H24" si="10">IF((D24+G24)=0,0,IF((D24+G24)&gt;0,ROUND(IFERROR((G24-D24)/D24*SIGN(D24),1),4),IF((D24+G24)&lt;0,ROUND(IFERROR((G24-D24)/D24*SIGN(D24),-1),4))))</f>
        <v>-0.17580000000000001</v>
      </c>
      <c r="I24" s="15" t="s">
        <v>21</v>
      </c>
      <c r="J24" s="20">
        <f>SUM(J15:J20)</f>
        <v>453901.43999999994</v>
      </c>
      <c r="K24" s="21">
        <f t="shared" ref="K24" si="11">IF((G24+J24)=0,0,IF((G24+J24)&gt;0,ROUND(IFERROR((J24-G24)/G24*SIGN(G24),1),4),IF((G24+J24)&lt;0,ROUND(IFERROR((J24-G24)/G24*SIGN(G24),-1),4))))</f>
        <v>-6.3E-3</v>
      </c>
      <c r="L24" s="15" t="s">
        <v>21</v>
      </c>
      <c r="M24" s="20">
        <f>SUM(M15:M20)</f>
        <v>476647.32</v>
      </c>
      <c r="N24" s="21">
        <f t="shared" ref="N24" si="12">IF((J24+M24)=0,0,IF((J24+M24)&gt;0,ROUND(IFERROR((M24-J24)/J24*SIGN(J24),1),4),IF((J24+M24)&lt;0,ROUND(IFERROR((M24-J24)/J24*SIGN(J24),-1),4))))</f>
        <v>5.0099999999999999E-2</v>
      </c>
      <c r="O24" s="15"/>
      <c r="P24" s="20">
        <f>SUM(P15:P20)</f>
        <v>560274.04</v>
      </c>
      <c r="Q24" s="21">
        <f t="shared" ref="Q24" si="13">IF((M24+P24)=0,0,IF((M24+P24)&gt;0,ROUND(IFERROR((P24-M24)/M24*SIGN(M24),1),4),IF((M24+P24)&lt;0,ROUND(IFERROR((P24-M24)/M24*SIGN(M24),-1),4))))</f>
        <v>0.1754</v>
      </c>
      <c r="R24" s="15"/>
    </row>
    <row r="25" spans="1:18" ht="15.75" customHeight="1" thickTop="1" x14ac:dyDescent="0.3">
      <c r="A25" s="5"/>
      <c r="E25" s="10"/>
      <c r="F25" s="27"/>
      <c r="H25" s="10"/>
      <c r="I25" s="27"/>
      <c r="K25" s="10"/>
      <c r="L25" s="27"/>
      <c r="N25" s="10"/>
      <c r="O25" s="27"/>
      <c r="Q25" s="10"/>
      <c r="R25" s="27"/>
    </row>
    <row r="26" spans="1:18" ht="15.75" hidden="1" customHeight="1" x14ac:dyDescent="0.3">
      <c r="A26" s="28"/>
      <c r="B26" s="2" t="s">
        <v>17</v>
      </c>
      <c r="E26" s="10"/>
      <c r="F26" s="26"/>
      <c r="H26" s="10"/>
      <c r="I26" s="26"/>
      <c r="K26" s="10"/>
      <c r="L26" s="26"/>
      <c r="N26" s="10"/>
      <c r="O26" s="26"/>
      <c r="Q26" s="10"/>
      <c r="R26" s="26"/>
    </row>
    <row r="27" spans="1:18" ht="15.75" customHeight="1" x14ac:dyDescent="0.3">
      <c r="A27" s="29" t="s">
        <v>18</v>
      </c>
      <c r="B27" s="30"/>
      <c r="C27" s="22"/>
      <c r="D27" s="22"/>
      <c r="E27" s="10"/>
      <c r="F27" s="23"/>
      <c r="G27" s="22"/>
      <c r="H27" s="10"/>
      <c r="I27" s="23"/>
      <c r="J27" s="22"/>
      <c r="K27" s="10"/>
      <c r="L27" s="23"/>
      <c r="M27" s="22"/>
      <c r="N27" s="10"/>
      <c r="O27" s="23"/>
      <c r="P27" s="22"/>
      <c r="Q27" s="10"/>
      <c r="R27" s="23"/>
    </row>
    <row r="28" spans="1:18" ht="26" x14ac:dyDescent="0.3">
      <c r="A28" s="11">
        <v>506153</v>
      </c>
      <c r="B28" s="31" t="s">
        <v>19</v>
      </c>
      <c r="C28" s="13">
        <v>60801.75</v>
      </c>
      <c r="D28" s="13">
        <v>0</v>
      </c>
      <c r="E28" s="14">
        <f>IF((C28+D28)=0,0,IF((C28+D28)&gt;0,ROUND(IFERROR((D28-C28)/C28*SIGN(C28),1),4),IF((C28+D28)&lt;0,ROUND(IFERROR((D28-C28)/C28*SIGN(C28),-1),4))))</f>
        <v>-1</v>
      </c>
      <c r="F28" s="42" t="s">
        <v>49</v>
      </c>
      <c r="G28" s="13">
        <v>122197.48</v>
      </c>
      <c r="H28" s="14">
        <f>IF((D28+G28)=0,0,IF((D28+G28)&gt;0,ROUND(IFERROR((G28-D28)/D28*SIGN(D28),1),4),IF((D28+G28)&lt;0,ROUND(IFERROR((G28-D28)/D28*SIGN(D28),-1),4))))</f>
        <v>1</v>
      </c>
      <c r="I28" s="41" t="s">
        <v>47</v>
      </c>
      <c r="J28" s="13">
        <v>61869.53</v>
      </c>
      <c r="K28" s="14">
        <f>IF((G28+J28)=0,0,IF((G28+J28)&gt;0,ROUND(IFERROR((J28-G28)/G28*SIGN(G28),1),4),IF((G28+J28)&lt;0,ROUND(IFERROR((J28-G28)/G28*SIGN(G28),-1),4))))</f>
        <v>-0.49370000000000003</v>
      </c>
      <c r="L28" s="41" t="s">
        <v>45</v>
      </c>
      <c r="M28" s="13">
        <v>62519.13</v>
      </c>
      <c r="N28" s="14">
        <f>IF((J28+M28)=0,0,IF((J28+M28)&gt;0,ROUND(IFERROR((M28-J28)/J28*SIGN(J28),1),4),IF((J28+M28)&lt;0,ROUND(IFERROR((M28-J28)/J28*SIGN(J28),-1),4))))</f>
        <v>1.0500000000000001E-2</v>
      </c>
      <c r="O28" s="15" t="s">
        <v>21</v>
      </c>
      <c r="P28" s="13">
        <v>62685.99</v>
      </c>
      <c r="Q28" s="14">
        <f>IF((M28+P28)=0,0,IF((M28+P28)&gt;0,ROUND(IFERROR((P28-M28)/M28*SIGN(M28),1),4),IF((M28+P28)&lt;0,ROUND(IFERROR((P28-M28)/M28*SIGN(M28),-1),4))))</f>
        <v>2.7000000000000001E-3</v>
      </c>
      <c r="R28" s="15" t="s">
        <v>21</v>
      </c>
    </row>
    <row r="29" spans="1:18" ht="15.75" customHeight="1" thickBot="1" x14ac:dyDescent="0.35">
      <c r="A29" s="32"/>
      <c r="B29" s="33" t="s">
        <v>20</v>
      </c>
      <c r="C29" s="20">
        <v>60801.75</v>
      </c>
      <c r="D29" s="20">
        <v>0</v>
      </c>
      <c r="E29" s="21">
        <f>IF((C29+D29)=0,0,IF((C29+D29)&gt;0,ROUND(IFERROR((D29-C29)/C29*SIGN(C29),1),4),IF((C29+D29)&lt;0,ROUND(IFERROR((D29-C29)/C29*SIGN(C29),-1),4))))</f>
        <v>-1</v>
      </c>
      <c r="F29" s="15"/>
      <c r="G29" s="20">
        <v>122197.48</v>
      </c>
      <c r="H29" s="21">
        <f>IF((D29+G29)=0,0,IF((D29+G29)&gt;0,ROUND(IFERROR((G29-D29)/D29*SIGN(D29),1),4),IF((D29+G29)&lt;0,ROUND(IFERROR((G29-D29)/D29*SIGN(D29),-1),4))))</f>
        <v>1</v>
      </c>
      <c r="I29" s="15"/>
      <c r="J29" s="20">
        <v>61869.53</v>
      </c>
      <c r="K29" s="21">
        <f>IF((G29+J29)=0,0,IF((G29+J29)&gt;0,ROUND(IFERROR((J29-G29)/G29*SIGN(G29),1),4),IF((G29+J29)&lt;0,ROUND(IFERROR((J29-G29)/G29*SIGN(G29),-1),4))))</f>
        <v>-0.49370000000000003</v>
      </c>
      <c r="L29" s="15" t="s">
        <v>21</v>
      </c>
      <c r="M29" s="20">
        <v>62519.13</v>
      </c>
      <c r="N29" s="21">
        <f>IF((J29+M29)=0,0,IF((J29+M29)&gt;0,ROUND(IFERROR((M29-J29)/J29*SIGN(J29),1),4),IF((J29+M29)&lt;0,ROUND(IFERROR((M29-J29)/J29*SIGN(J29),-1),4))))</f>
        <v>1.0500000000000001E-2</v>
      </c>
      <c r="O29" s="15" t="s">
        <v>21</v>
      </c>
      <c r="P29" s="20">
        <v>62685.99</v>
      </c>
      <c r="Q29" s="21">
        <f>IF((M29+P29)=0,0,IF((M29+P29)&gt;0,ROUND(IFERROR((P29-M29)/M29*SIGN(M29),1),4),IF((M29+P29)&lt;0,ROUND(IFERROR((P29-M29)/M29*SIGN(M29),-1),4))))</f>
        <v>2.7000000000000001E-3</v>
      </c>
      <c r="R29" s="15"/>
    </row>
    <row r="30" spans="1:18" ht="13.5" thickTop="1" x14ac:dyDescent="0.3"/>
  </sheetData>
  <mergeCells count="3">
    <mergeCell ref="A1:R1"/>
    <mergeCell ref="A2:R2"/>
    <mergeCell ref="A3:R3"/>
  </mergeCells>
  <conditionalFormatting sqref="E9">
    <cfRule type="cellIs" dxfId="129" priority="288" operator="greaterThan">
      <formula>0.1</formula>
    </cfRule>
  </conditionalFormatting>
  <conditionalFormatting sqref="E9">
    <cfRule type="cellIs" dxfId="128" priority="287" operator="lessThan">
      <formula>-0.1</formula>
    </cfRule>
  </conditionalFormatting>
  <conditionalFormatting sqref="E10">
    <cfRule type="cellIs" dxfId="127" priority="286" operator="greaterThan">
      <formula>0.1</formula>
    </cfRule>
  </conditionalFormatting>
  <conditionalFormatting sqref="E10">
    <cfRule type="cellIs" dxfId="126" priority="285" operator="lessThan">
      <formula>-0.1</formula>
    </cfRule>
  </conditionalFormatting>
  <conditionalFormatting sqref="E11">
    <cfRule type="cellIs" dxfId="125" priority="284" operator="greaterThan">
      <formula>0.1</formula>
    </cfRule>
  </conditionalFormatting>
  <conditionalFormatting sqref="E11">
    <cfRule type="cellIs" dxfId="124" priority="283" operator="lessThan">
      <formula>-0.1</formula>
    </cfRule>
  </conditionalFormatting>
  <conditionalFormatting sqref="E12">
    <cfRule type="cellIs" dxfId="123" priority="276" operator="greaterThan">
      <formula>0.1</formula>
    </cfRule>
  </conditionalFormatting>
  <conditionalFormatting sqref="E12">
    <cfRule type="cellIs" dxfId="122" priority="275" operator="lessThan">
      <formula>-0.1</formula>
    </cfRule>
  </conditionalFormatting>
  <conditionalFormatting sqref="E15">
    <cfRule type="cellIs" dxfId="121" priority="274" operator="greaterThan">
      <formula>0.1</formula>
    </cfRule>
  </conditionalFormatting>
  <conditionalFormatting sqref="E15">
    <cfRule type="cellIs" dxfId="120" priority="273" operator="lessThan">
      <formula>-0.1</formula>
    </cfRule>
  </conditionalFormatting>
  <conditionalFormatting sqref="E16">
    <cfRule type="cellIs" dxfId="119" priority="272" operator="greaterThan">
      <formula>0.1</formula>
    </cfRule>
  </conditionalFormatting>
  <conditionalFormatting sqref="E16">
    <cfRule type="cellIs" dxfId="118" priority="271" operator="lessThan">
      <formula>-0.1</formula>
    </cfRule>
  </conditionalFormatting>
  <conditionalFormatting sqref="E17">
    <cfRule type="cellIs" dxfId="117" priority="270" operator="greaterThan">
      <formula>0.1</formula>
    </cfRule>
  </conditionalFormatting>
  <conditionalFormatting sqref="E17">
    <cfRule type="cellIs" dxfId="116" priority="269" operator="lessThan">
      <formula>-0.1</formula>
    </cfRule>
  </conditionalFormatting>
  <conditionalFormatting sqref="E18">
    <cfRule type="cellIs" dxfId="115" priority="268" operator="greaterThan">
      <formula>0.1</formula>
    </cfRule>
  </conditionalFormatting>
  <conditionalFormatting sqref="E18">
    <cfRule type="cellIs" dxfId="114" priority="267" operator="lessThan">
      <formula>-0.1</formula>
    </cfRule>
  </conditionalFormatting>
  <conditionalFormatting sqref="E19">
    <cfRule type="cellIs" dxfId="113" priority="266" operator="greaterThan">
      <formula>0.1</formula>
    </cfRule>
  </conditionalFormatting>
  <conditionalFormatting sqref="E19">
    <cfRule type="cellIs" dxfId="112" priority="265" operator="lessThan">
      <formula>-0.1</formula>
    </cfRule>
  </conditionalFormatting>
  <conditionalFormatting sqref="E20:E23">
    <cfRule type="cellIs" dxfId="111" priority="264" operator="greaterThan">
      <formula>0.1</formula>
    </cfRule>
  </conditionalFormatting>
  <conditionalFormatting sqref="E20:E23">
    <cfRule type="cellIs" dxfId="110" priority="263" operator="lessThan">
      <formula>-0.1</formula>
    </cfRule>
  </conditionalFormatting>
  <conditionalFormatting sqref="E24">
    <cfRule type="cellIs" dxfId="109" priority="262" operator="greaterThan">
      <formula>0.1</formula>
    </cfRule>
  </conditionalFormatting>
  <conditionalFormatting sqref="E24">
    <cfRule type="cellIs" dxfId="108" priority="261" operator="lessThan">
      <formula>-0.1</formula>
    </cfRule>
  </conditionalFormatting>
  <conditionalFormatting sqref="E29">
    <cfRule type="cellIs" dxfId="107" priority="260" operator="greaterThan">
      <formula>0.1</formula>
    </cfRule>
  </conditionalFormatting>
  <conditionalFormatting sqref="E29">
    <cfRule type="cellIs" dxfId="106" priority="259" operator="lessThan">
      <formula>-0.1</formula>
    </cfRule>
  </conditionalFormatting>
  <conditionalFormatting sqref="E28">
    <cfRule type="cellIs" dxfId="105" priority="258" operator="greaterThan">
      <formula>0.1</formula>
    </cfRule>
  </conditionalFormatting>
  <conditionalFormatting sqref="E28">
    <cfRule type="cellIs" dxfId="104" priority="257" operator="lessThan">
      <formula>-0.1</formula>
    </cfRule>
  </conditionalFormatting>
  <conditionalFormatting sqref="H9">
    <cfRule type="cellIs" dxfId="103" priority="256" operator="greaterThan">
      <formula>0.1</formula>
    </cfRule>
  </conditionalFormatting>
  <conditionalFormatting sqref="H9">
    <cfRule type="cellIs" dxfId="102" priority="255" operator="lessThan">
      <formula>-0.1</formula>
    </cfRule>
  </conditionalFormatting>
  <conditionalFormatting sqref="H10">
    <cfRule type="cellIs" dxfId="101" priority="254" operator="greaterThan">
      <formula>0.1</formula>
    </cfRule>
  </conditionalFormatting>
  <conditionalFormatting sqref="H10">
    <cfRule type="cellIs" dxfId="100" priority="253" operator="lessThan">
      <formula>-0.1</formula>
    </cfRule>
  </conditionalFormatting>
  <conditionalFormatting sqref="H11">
    <cfRule type="cellIs" dxfId="99" priority="252" operator="greaterThan">
      <formula>0.1</formula>
    </cfRule>
  </conditionalFormatting>
  <conditionalFormatting sqref="H11">
    <cfRule type="cellIs" dxfId="98" priority="251" operator="lessThan">
      <formula>-0.1</formula>
    </cfRule>
  </conditionalFormatting>
  <conditionalFormatting sqref="H12">
    <cfRule type="cellIs" dxfId="97" priority="244" operator="greaterThan">
      <formula>0.1</formula>
    </cfRule>
  </conditionalFormatting>
  <conditionalFormatting sqref="H12">
    <cfRule type="cellIs" dxfId="96" priority="243" operator="lessThan">
      <formula>-0.1</formula>
    </cfRule>
  </conditionalFormatting>
  <conditionalFormatting sqref="H15">
    <cfRule type="cellIs" dxfId="95" priority="242" operator="greaterThan">
      <formula>0.1</formula>
    </cfRule>
  </conditionalFormatting>
  <conditionalFormatting sqref="H15">
    <cfRule type="cellIs" dxfId="94" priority="241" operator="lessThan">
      <formula>-0.1</formula>
    </cfRule>
  </conditionalFormatting>
  <conditionalFormatting sqref="H16">
    <cfRule type="cellIs" dxfId="93" priority="240" operator="greaterThan">
      <formula>0.1</formula>
    </cfRule>
  </conditionalFormatting>
  <conditionalFormatting sqref="H16">
    <cfRule type="cellIs" dxfId="92" priority="239" operator="lessThan">
      <formula>-0.1</formula>
    </cfRule>
  </conditionalFormatting>
  <conditionalFormatting sqref="H17">
    <cfRule type="cellIs" dxfId="91" priority="238" operator="greaterThan">
      <formula>0.1</formula>
    </cfRule>
  </conditionalFormatting>
  <conditionalFormatting sqref="H17">
    <cfRule type="cellIs" dxfId="90" priority="237" operator="lessThan">
      <formula>-0.1</formula>
    </cfRule>
  </conditionalFormatting>
  <conditionalFormatting sqref="H18">
    <cfRule type="cellIs" dxfId="89" priority="236" operator="greaterThan">
      <formula>0.1</formula>
    </cfRule>
  </conditionalFormatting>
  <conditionalFormatting sqref="H18">
    <cfRule type="cellIs" dxfId="88" priority="235" operator="lessThan">
      <formula>-0.1</formula>
    </cfRule>
  </conditionalFormatting>
  <conditionalFormatting sqref="H19">
    <cfRule type="cellIs" dxfId="87" priority="234" operator="greaterThan">
      <formula>0.1</formula>
    </cfRule>
  </conditionalFormatting>
  <conditionalFormatting sqref="H19">
    <cfRule type="cellIs" dxfId="86" priority="233" operator="lessThan">
      <formula>-0.1</formula>
    </cfRule>
  </conditionalFormatting>
  <conditionalFormatting sqref="H20:H23">
    <cfRule type="cellIs" dxfId="85" priority="232" operator="greaterThan">
      <formula>0.1</formula>
    </cfRule>
  </conditionalFormatting>
  <conditionalFormatting sqref="H20:H23">
    <cfRule type="cellIs" dxfId="84" priority="231" operator="lessThan">
      <formula>-0.1</formula>
    </cfRule>
  </conditionalFormatting>
  <conditionalFormatting sqref="H24">
    <cfRule type="cellIs" dxfId="83" priority="230" operator="greaterThan">
      <formula>0.1</formula>
    </cfRule>
  </conditionalFormatting>
  <conditionalFormatting sqref="H24">
    <cfRule type="cellIs" dxfId="82" priority="229" operator="lessThan">
      <formula>-0.1</formula>
    </cfRule>
  </conditionalFormatting>
  <conditionalFormatting sqref="H29">
    <cfRule type="cellIs" dxfId="81" priority="228" operator="greaterThan">
      <formula>0.1</formula>
    </cfRule>
  </conditionalFormatting>
  <conditionalFormatting sqref="H29">
    <cfRule type="cellIs" dxfId="80" priority="227" operator="lessThan">
      <formula>-0.1</formula>
    </cfRule>
  </conditionalFormatting>
  <conditionalFormatting sqref="H28">
    <cfRule type="cellIs" dxfId="79" priority="226" operator="greaterThan">
      <formula>0.1</formula>
    </cfRule>
  </conditionalFormatting>
  <conditionalFormatting sqref="H28">
    <cfRule type="cellIs" dxfId="78" priority="225" operator="lessThan">
      <formula>-0.1</formula>
    </cfRule>
  </conditionalFormatting>
  <conditionalFormatting sqref="K9">
    <cfRule type="cellIs" dxfId="77" priority="224" operator="greaterThan">
      <formula>0.1</formula>
    </cfRule>
  </conditionalFormatting>
  <conditionalFormatting sqref="K9">
    <cfRule type="cellIs" dxfId="76" priority="223" operator="lessThan">
      <formula>-0.1</formula>
    </cfRule>
  </conditionalFormatting>
  <conditionalFormatting sqref="K10">
    <cfRule type="cellIs" dxfId="75" priority="222" operator="greaterThan">
      <formula>0.1</formula>
    </cfRule>
  </conditionalFormatting>
  <conditionalFormatting sqref="K10">
    <cfRule type="cellIs" dxfId="74" priority="221" operator="lessThan">
      <formula>-0.1</formula>
    </cfRule>
  </conditionalFormatting>
  <conditionalFormatting sqref="K11">
    <cfRule type="cellIs" dxfId="73" priority="220" operator="greaterThan">
      <formula>0.1</formula>
    </cfRule>
  </conditionalFormatting>
  <conditionalFormatting sqref="K11">
    <cfRule type="cellIs" dxfId="72" priority="219" operator="lessThan">
      <formula>-0.1</formula>
    </cfRule>
  </conditionalFormatting>
  <conditionalFormatting sqref="K12">
    <cfRule type="cellIs" dxfId="71" priority="212" operator="greaterThan">
      <formula>0.1</formula>
    </cfRule>
  </conditionalFormatting>
  <conditionalFormatting sqref="K12">
    <cfRule type="cellIs" dxfId="70" priority="211" operator="lessThan">
      <formula>-0.1</formula>
    </cfRule>
  </conditionalFormatting>
  <conditionalFormatting sqref="K15">
    <cfRule type="cellIs" dxfId="69" priority="210" operator="greaterThan">
      <formula>0.1</formula>
    </cfRule>
  </conditionalFormatting>
  <conditionalFormatting sqref="K15">
    <cfRule type="cellIs" dxfId="68" priority="209" operator="lessThan">
      <formula>-0.1</formula>
    </cfRule>
  </conditionalFormatting>
  <conditionalFormatting sqref="K16">
    <cfRule type="cellIs" dxfId="67" priority="208" operator="greaterThan">
      <formula>0.1</formula>
    </cfRule>
  </conditionalFormatting>
  <conditionalFormatting sqref="K16">
    <cfRule type="cellIs" dxfId="66" priority="207" operator="lessThan">
      <formula>-0.1</formula>
    </cfRule>
  </conditionalFormatting>
  <conditionalFormatting sqref="K17">
    <cfRule type="cellIs" dxfId="65" priority="206" operator="greaterThan">
      <formula>0.1</formula>
    </cfRule>
  </conditionalFormatting>
  <conditionalFormatting sqref="K17">
    <cfRule type="cellIs" dxfId="64" priority="205" operator="lessThan">
      <formula>-0.1</formula>
    </cfRule>
  </conditionalFormatting>
  <conditionalFormatting sqref="K18">
    <cfRule type="cellIs" dxfId="63" priority="204" operator="greaterThan">
      <formula>0.1</formula>
    </cfRule>
  </conditionalFormatting>
  <conditionalFormatting sqref="K18">
    <cfRule type="cellIs" dxfId="62" priority="203" operator="lessThan">
      <formula>-0.1</formula>
    </cfRule>
  </conditionalFormatting>
  <conditionalFormatting sqref="K19">
    <cfRule type="cellIs" dxfId="61" priority="202" operator="greaterThan">
      <formula>0.1</formula>
    </cfRule>
  </conditionalFormatting>
  <conditionalFormatting sqref="K19">
    <cfRule type="cellIs" dxfId="60" priority="201" operator="lessThan">
      <formula>-0.1</formula>
    </cfRule>
  </conditionalFormatting>
  <conditionalFormatting sqref="K20:K23">
    <cfRule type="cellIs" dxfId="59" priority="200" operator="greaterThan">
      <formula>0.1</formula>
    </cfRule>
  </conditionalFormatting>
  <conditionalFormatting sqref="K20:K23">
    <cfRule type="cellIs" dxfId="58" priority="199" operator="lessThan">
      <formula>-0.1</formula>
    </cfRule>
  </conditionalFormatting>
  <conditionalFormatting sqref="K24">
    <cfRule type="cellIs" dxfId="57" priority="198" operator="greaterThan">
      <formula>0.1</formula>
    </cfRule>
  </conditionalFormatting>
  <conditionalFormatting sqref="K24">
    <cfRule type="cellIs" dxfId="56" priority="197" operator="lessThan">
      <formula>-0.1</formula>
    </cfRule>
  </conditionalFormatting>
  <conditionalFormatting sqref="K29">
    <cfRule type="cellIs" dxfId="55" priority="196" operator="greaterThan">
      <formula>0.1</formula>
    </cfRule>
  </conditionalFormatting>
  <conditionalFormatting sqref="K29">
    <cfRule type="cellIs" dxfId="54" priority="195" operator="lessThan">
      <formula>-0.1</formula>
    </cfRule>
  </conditionalFormatting>
  <conditionalFormatting sqref="K28">
    <cfRule type="cellIs" dxfId="53" priority="194" operator="greaterThan">
      <formula>0.1</formula>
    </cfRule>
  </conditionalFormatting>
  <conditionalFormatting sqref="K28">
    <cfRule type="cellIs" dxfId="52" priority="193" operator="lessThan">
      <formula>-0.1</formula>
    </cfRule>
  </conditionalFormatting>
  <conditionalFormatting sqref="N9">
    <cfRule type="cellIs" dxfId="51" priority="192" operator="greaterThan">
      <formula>0.1</formula>
    </cfRule>
  </conditionalFormatting>
  <conditionalFormatting sqref="N9">
    <cfRule type="cellIs" dxfId="50" priority="191" operator="lessThan">
      <formula>-0.1</formula>
    </cfRule>
  </conditionalFormatting>
  <conditionalFormatting sqref="N10">
    <cfRule type="cellIs" dxfId="49" priority="190" operator="greaterThan">
      <formula>0.1</formula>
    </cfRule>
  </conditionalFormatting>
  <conditionalFormatting sqref="N10">
    <cfRule type="cellIs" dxfId="48" priority="189" operator="lessThan">
      <formula>-0.1</formula>
    </cfRule>
  </conditionalFormatting>
  <conditionalFormatting sqref="N11">
    <cfRule type="cellIs" dxfId="47" priority="188" operator="greaterThan">
      <formula>0.1</formula>
    </cfRule>
  </conditionalFormatting>
  <conditionalFormatting sqref="N11">
    <cfRule type="cellIs" dxfId="46" priority="187" operator="lessThan">
      <formula>-0.1</formula>
    </cfRule>
  </conditionalFormatting>
  <conditionalFormatting sqref="N12">
    <cfRule type="cellIs" dxfId="45" priority="180" operator="greaterThan">
      <formula>0.1</formula>
    </cfRule>
  </conditionalFormatting>
  <conditionalFormatting sqref="N12">
    <cfRule type="cellIs" dxfId="44" priority="179" operator="lessThan">
      <formula>-0.1</formula>
    </cfRule>
  </conditionalFormatting>
  <conditionalFormatting sqref="N15">
    <cfRule type="cellIs" dxfId="43" priority="178" operator="greaterThan">
      <formula>0.1</formula>
    </cfRule>
  </conditionalFormatting>
  <conditionalFormatting sqref="N15">
    <cfRule type="cellIs" dxfId="42" priority="177" operator="lessThan">
      <formula>-0.1</formula>
    </cfRule>
  </conditionalFormatting>
  <conditionalFormatting sqref="N16">
    <cfRule type="cellIs" dxfId="41" priority="176" operator="greaterThan">
      <formula>0.1</formula>
    </cfRule>
  </conditionalFormatting>
  <conditionalFormatting sqref="N16">
    <cfRule type="cellIs" dxfId="40" priority="175" operator="lessThan">
      <formula>-0.1</formula>
    </cfRule>
  </conditionalFormatting>
  <conditionalFormatting sqref="N17">
    <cfRule type="cellIs" dxfId="39" priority="174" operator="greaterThan">
      <formula>0.1</formula>
    </cfRule>
  </conditionalFormatting>
  <conditionalFormatting sqref="N17">
    <cfRule type="cellIs" dxfId="38" priority="173" operator="lessThan">
      <formula>-0.1</formula>
    </cfRule>
  </conditionalFormatting>
  <conditionalFormatting sqref="N18">
    <cfRule type="cellIs" dxfId="37" priority="172" operator="greaterThan">
      <formula>0.1</formula>
    </cfRule>
  </conditionalFormatting>
  <conditionalFormatting sqref="N18">
    <cfRule type="cellIs" dxfId="36" priority="171" operator="lessThan">
      <formula>-0.1</formula>
    </cfRule>
  </conditionalFormatting>
  <conditionalFormatting sqref="N19">
    <cfRule type="cellIs" dxfId="35" priority="170" operator="greaterThan">
      <formula>0.1</formula>
    </cfRule>
  </conditionalFormatting>
  <conditionalFormatting sqref="N19">
    <cfRule type="cellIs" dxfId="34" priority="169" operator="lessThan">
      <formula>-0.1</formula>
    </cfRule>
  </conditionalFormatting>
  <conditionalFormatting sqref="N20:N23">
    <cfRule type="cellIs" dxfId="33" priority="168" operator="greaterThan">
      <formula>0.1</formula>
    </cfRule>
  </conditionalFormatting>
  <conditionalFormatting sqref="N20:N23">
    <cfRule type="cellIs" dxfId="32" priority="167" operator="lessThan">
      <formula>-0.1</formula>
    </cfRule>
  </conditionalFormatting>
  <conditionalFormatting sqref="N24">
    <cfRule type="cellIs" dxfId="31" priority="166" operator="greaterThan">
      <formula>0.1</formula>
    </cfRule>
  </conditionalFormatting>
  <conditionalFormatting sqref="N24">
    <cfRule type="cellIs" dxfId="30" priority="165" operator="lessThan">
      <formula>-0.1</formula>
    </cfRule>
  </conditionalFormatting>
  <conditionalFormatting sqref="N29">
    <cfRule type="cellIs" dxfId="29" priority="164" operator="greaterThan">
      <formula>0.1</formula>
    </cfRule>
  </conditionalFormatting>
  <conditionalFormatting sqref="N29">
    <cfRule type="cellIs" dxfId="28" priority="163" operator="lessThan">
      <formula>-0.1</formula>
    </cfRule>
  </conditionalFormatting>
  <conditionalFormatting sqref="N28">
    <cfRule type="cellIs" dxfId="27" priority="162" operator="greaterThan">
      <formula>0.1</formula>
    </cfRule>
  </conditionalFormatting>
  <conditionalFormatting sqref="N28">
    <cfRule type="cellIs" dxfId="26" priority="161" operator="lessThan">
      <formula>-0.1</formula>
    </cfRule>
  </conditionalFormatting>
  <conditionalFormatting sqref="Q9">
    <cfRule type="cellIs" dxfId="25" priority="160" operator="greaterThan">
      <formula>0.1</formula>
    </cfRule>
  </conditionalFormatting>
  <conditionalFormatting sqref="Q9">
    <cfRule type="cellIs" dxfId="24" priority="159" operator="lessThan">
      <formula>-0.1</formula>
    </cfRule>
  </conditionalFormatting>
  <conditionalFormatting sqref="Q10">
    <cfRule type="cellIs" dxfId="23" priority="158" operator="greaterThan">
      <formula>0.1</formula>
    </cfRule>
  </conditionalFormatting>
  <conditionalFormatting sqref="Q10">
    <cfRule type="cellIs" dxfId="22" priority="157" operator="lessThan">
      <formula>-0.1</formula>
    </cfRule>
  </conditionalFormatting>
  <conditionalFormatting sqref="Q11">
    <cfRule type="cellIs" dxfId="21" priority="156" operator="greaterThan">
      <formula>0.1</formula>
    </cfRule>
  </conditionalFormatting>
  <conditionalFormatting sqref="Q11">
    <cfRule type="cellIs" dxfId="20" priority="155" operator="lessThan">
      <formula>-0.1</formula>
    </cfRule>
  </conditionalFormatting>
  <conditionalFormatting sqref="Q12">
    <cfRule type="cellIs" dxfId="19" priority="148" operator="greaterThan">
      <formula>0.1</formula>
    </cfRule>
  </conditionalFormatting>
  <conditionalFormatting sqref="Q12">
    <cfRule type="cellIs" dxfId="18" priority="147" operator="lessThan">
      <formula>-0.1</formula>
    </cfRule>
  </conditionalFormatting>
  <conditionalFormatting sqref="Q15">
    <cfRule type="cellIs" dxfId="17" priority="146" operator="greaterThan">
      <formula>0.1</formula>
    </cfRule>
  </conditionalFormatting>
  <conditionalFormatting sqref="Q15">
    <cfRule type="cellIs" dxfId="16" priority="145" operator="lessThan">
      <formula>-0.1</formula>
    </cfRule>
  </conditionalFormatting>
  <conditionalFormatting sqref="Q16">
    <cfRule type="cellIs" dxfId="15" priority="144" operator="greaterThan">
      <formula>0.1</formula>
    </cfRule>
  </conditionalFormatting>
  <conditionalFormatting sqref="Q16">
    <cfRule type="cellIs" dxfId="14" priority="143" operator="lessThan">
      <formula>-0.1</formula>
    </cfRule>
  </conditionalFormatting>
  <conditionalFormatting sqref="Q17">
    <cfRule type="cellIs" dxfId="13" priority="142" operator="greaterThan">
      <formula>0.1</formula>
    </cfRule>
  </conditionalFormatting>
  <conditionalFormatting sqref="Q17">
    <cfRule type="cellIs" dxfId="12" priority="141" operator="lessThan">
      <formula>-0.1</formula>
    </cfRule>
  </conditionalFormatting>
  <conditionalFormatting sqref="Q18">
    <cfRule type="cellIs" dxfId="11" priority="140" operator="greaterThan">
      <formula>0.1</formula>
    </cfRule>
  </conditionalFormatting>
  <conditionalFormatting sqref="Q18">
    <cfRule type="cellIs" dxfId="10" priority="139" operator="lessThan">
      <formula>-0.1</formula>
    </cfRule>
  </conditionalFormatting>
  <conditionalFormatting sqref="Q19">
    <cfRule type="cellIs" dxfId="9" priority="138" operator="greaterThan">
      <formula>0.1</formula>
    </cfRule>
  </conditionalFormatting>
  <conditionalFormatting sqref="Q19">
    <cfRule type="cellIs" dxfId="8" priority="137" operator="lessThan">
      <formula>-0.1</formula>
    </cfRule>
  </conditionalFormatting>
  <conditionalFormatting sqref="Q20:Q23">
    <cfRule type="cellIs" dxfId="7" priority="136" operator="greaterThan">
      <formula>0.1</formula>
    </cfRule>
  </conditionalFormatting>
  <conditionalFormatting sqref="Q20:Q23">
    <cfRule type="cellIs" dxfId="6" priority="135" operator="lessThan">
      <formula>-0.1</formula>
    </cfRule>
  </conditionalFormatting>
  <conditionalFormatting sqref="Q24">
    <cfRule type="cellIs" dxfId="5" priority="134" operator="greaterThan">
      <formula>0.1</formula>
    </cfRule>
  </conditionalFormatting>
  <conditionalFormatting sqref="Q24">
    <cfRule type="cellIs" dxfId="4" priority="133" operator="lessThan">
      <formula>-0.1</formula>
    </cfRule>
  </conditionalFormatting>
  <conditionalFormatting sqref="Q29">
    <cfRule type="cellIs" dxfId="3" priority="132" operator="greaterThan">
      <formula>0.1</formula>
    </cfRule>
  </conditionalFormatting>
  <conditionalFormatting sqref="Q29">
    <cfRule type="cellIs" dxfId="2" priority="131" operator="lessThan">
      <formula>-0.1</formula>
    </cfRule>
  </conditionalFormatting>
  <conditionalFormatting sqref="Q28">
    <cfRule type="cellIs" dxfId="1" priority="130" operator="greaterThan">
      <formula>0.1</formula>
    </cfRule>
  </conditionalFormatting>
  <conditionalFormatting sqref="Q28">
    <cfRule type="cellIs" dxfId="0" priority="129" operator="lessThan">
      <formula>-0.1</formula>
    </cfRule>
  </conditionalFormatting>
  <printOptions horizontalCentered="1"/>
  <pageMargins left="0.7" right="0.7" top="0.75" bottom="0.75" header="0.3" footer="0.3"/>
  <pageSetup paperSize="3" scale="58" fitToHeight="2" orientation="landscape" r:id="rId1"/>
  <headerFooter>
    <oddFooter>&amp;R&amp;"Times New Roman,Bold"&amp;12Response to Question No. 4
Page 1 of 1
Neal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1" ma:contentTypeDescription="Create a new document." ma:contentTypeScope="" ma:versionID="1a7440fe774e3a49f8f8025c7f284a7f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e8f00517e1a5c3e1cb96a73fb0bdef8d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HEA"/>
                    <xsd:enumeration value="LFF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- Proof of Publication/Certificate of Notice"/>
          <xsd:enumeration value="10 – eFiled/Filed Documents"/>
          <xsd:enumeration value="10.1 – Application"/>
          <xsd:enumeration value="10.2 – Application - As Filed"/>
          <xsd:enumeration value="11 - Talking Points (Internal Use Only)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Neal, Susan</Witness_x0020_Testimony>
    <Review_x0020_Case_x0020_Expense_x0020_Period xmlns="65bfb563-8fe2-4d34-a09f-38a217d8feea">Mar-Aug (ECR)</Review_x0020_Case_x0020_Expense_x0020_Period>
    <Construction_x0020_Monitoring xmlns="65bfb563-8fe2-4d34-a09f-38a217d8feea" xsi:nil="true"/>
    <Year xmlns="65bfb563-8fe2-4d34-a09f-38a217d8feea">2020</Year>
    <IconOverlay xmlns="http://schemas.microsoft.com/sharepoint/v4" xsi:nil="true"/>
    <Filing_x0020_Type xmlns="65bfb563-8fe2-4d34-a09f-38a217d8feea">
      <Value>Review Cases (ECR/FAC/OST)</Value>
    </Filing_x0020_Type>
    <Review_x0020_Case_x0020_Doc_x0020_Types xmlns="65bfb563-8fe2-4d34-a09f-38a217d8feea">01.2 – 1st Data Request Attachments</Review_x0020_Case_x0020_Doc_x0020_Types>
    <Status xmlns="65bfb563-8fe2-4d34-a09f-38a217d8feea"/>
    <Document_x0020_Type xmlns="65bfb563-8fe2-4d34-a09f-38a217d8feea">
      <Value>ECR</Value>
    </Document_x0020_Type>
    <Filings xmlns="65bfb563-8fe2-4d34-a09f-38a217d8feea" xsi:nil="true"/>
    <Filing_x0020_Case_x0020__x0023_ xmlns="65bfb563-8fe2-4d34-a09f-38a217d8feea" xsi:nil="true"/>
    <Filing_x0020_Witness xmlns="65bfb563-8fe2-4d34-a09f-38a217d8feea" xsi:nil="true"/>
    <Case_x0020__x0023_ xmlns="65bfb563-8fe2-4d34-a09f-38a217d8feea">2020-00171</Case_x0020__x0023_>
    <Company xmlns="65bfb563-8fe2-4d34-a09f-38a217d8feea">
      <Value>LGE</Value>
    </Company>
    <Filing_x0020_Doc_x0020_Types xmlns="65bfb563-8fe2-4d34-a09f-38a217d8feea" xsi:nil="true"/>
    <Construction_x0020_Monitoring_x0020_Description xmlns="65bfb563-8fe2-4d34-a09f-38a217d8fe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B1EDF-752C-430D-9D3E-022115FFC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bfb563-8fe2-4d34-a09f-38a217d8fee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83489-7588-4B4E-9A8B-81DDED7640F6}">
  <ds:schemaRefs>
    <ds:schemaRef ds:uri="http://purl.org/dc/elements/1.1/"/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sharepoint/v4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5bfb563-8fe2-4d34-a09f-38a217d8fee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8E5AEA6-5BC3-471E-BD97-6CE3DB481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Rita Toubia</dc:creator>
  <cp:lastModifiedBy>Fackler, Andrea</cp:lastModifiedBy>
  <cp:lastPrinted>2020-06-30T16:59:40Z</cp:lastPrinted>
  <dcterms:created xsi:type="dcterms:W3CDTF">2020-06-19T12:27:35Z</dcterms:created>
  <dcterms:modified xsi:type="dcterms:W3CDTF">2020-07-08T22:08:54Z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0x010100FF510F20E04BCF41BE361D2F61EE6FFA</vt:lpwstr>
  </property>
</Properties>
</file>