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N2020\CNs-00170-00171 - K L ECR 6-month review\KU\2 - Data Requests and Testimony\efiled 07-08-2020\"/>
    </mc:Choice>
  </mc:AlternateContent>
  <xr:revisionPtr revIDLastSave="0" documentId="13_ncr:1_{658BBCA2-0D2D-4405-B8FA-7743212FF13A}" xr6:coauthVersionLast="44" xr6:coauthVersionMax="44" xr10:uidLastSave="{00000000-0000-0000-0000-000000000000}"/>
  <bookViews>
    <workbookView xWindow="-110" yWindow="-110" windowWidth="19420" windowHeight="9800" xr2:uid="{00000000-000D-0000-FFFF-FFFF00000000}"/>
  </bookViews>
  <sheets>
    <sheet name="KU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1" l="1"/>
  <c r="M27" i="1"/>
  <c r="J27" i="1"/>
  <c r="G27" i="1"/>
  <c r="D27" i="1"/>
  <c r="C27" i="1"/>
  <c r="Q25" i="1"/>
  <c r="Q24" i="1"/>
  <c r="N25" i="1"/>
  <c r="N24" i="1"/>
  <c r="K25" i="1"/>
  <c r="K24" i="1"/>
  <c r="H25" i="1"/>
  <c r="H24" i="1"/>
  <c r="E25" i="1"/>
  <c r="E24" i="1"/>
  <c r="M32" i="1" l="1"/>
  <c r="G32" i="1"/>
  <c r="D32" i="1"/>
  <c r="C32" i="1"/>
  <c r="Q14" i="1"/>
  <c r="N14" i="1"/>
  <c r="K14" i="1"/>
  <c r="H14" i="1"/>
  <c r="E14" i="1"/>
  <c r="K22" i="1" l="1"/>
  <c r="Q23" i="1"/>
  <c r="N31" i="1"/>
  <c r="H10" i="1"/>
  <c r="E18" i="1"/>
  <c r="Q12" i="1"/>
  <c r="H18" i="1"/>
  <c r="E32" i="1"/>
  <c r="H22" i="1"/>
  <c r="E13" i="1"/>
  <c r="Q13" i="1"/>
  <c r="N10" i="1"/>
  <c r="K11" i="1"/>
  <c r="N12" i="1"/>
  <c r="Q19" i="1"/>
  <c r="K10" i="1"/>
  <c r="N21" i="1"/>
  <c r="K13" i="1"/>
  <c r="H20" i="1"/>
  <c r="E21" i="1"/>
  <c r="N23" i="1"/>
  <c r="H32" i="1"/>
  <c r="Q9" i="1"/>
  <c r="N11" i="1"/>
  <c r="E22" i="1"/>
  <c r="C15" i="1"/>
  <c r="E9" i="1"/>
  <c r="H13" i="1"/>
  <c r="N22" i="1"/>
  <c r="Q21" i="1"/>
  <c r="E11" i="1"/>
  <c r="K12" i="1"/>
  <c r="N20" i="1"/>
  <c r="K21" i="1"/>
  <c r="N9" i="1"/>
  <c r="Q11" i="1"/>
  <c r="H19" i="1"/>
  <c r="N13" i="1"/>
  <c r="J15" i="1"/>
  <c r="K19" i="1"/>
  <c r="E20" i="1"/>
  <c r="H21" i="1"/>
  <c r="H23" i="1"/>
  <c r="M15" i="1"/>
  <c r="H31" i="1"/>
  <c r="Q20" i="1"/>
  <c r="K23" i="1"/>
  <c r="K31" i="1"/>
  <c r="H11" i="1"/>
  <c r="Q18" i="1"/>
  <c r="Q22" i="1"/>
  <c r="E23" i="1"/>
  <c r="E31" i="1"/>
  <c r="J32" i="1"/>
  <c r="K32" i="1" s="1"/>
  <c r="H12" i="1"/>
  <c r="K9" i="1"/>
  <c r="G15" i="1"/>
  <c r="P15" i="1"/>
  <c r="N19" i="1"/>
  <c r="Q10" i="1"/>
  <c r="E19" i="1"/>
  <c r="K20" i="1"/>
  <c r="E10" i="1"/>
  <c r="E12" i="1"/>
  <c r="K18" i="1"/>
  <c r="D15" i="1"/>
  <c r="H9" i="1"/>
  <c r="P32" i="1"/>
  <c r="N18" i="1"/>
  <c r="Q31" i="1"/>
  <c r="N27" i="1" l="1"/>
  <c r="K15" i="1"/>
  <c r="K27" i="1"/>
  <c r="N32" i="1"/>
  <c r="H15" i="1"/>
  <c r="N15" i="1"/>
  <c r="E27" i="1"/>
  <c r="H27" i="1"/>
  <c r="Q15" i="1"/>
  <c r="Q27" i="1"/>
  <c r="E15" i="1"/>
  <c r="Q32" i="1"/>
</calcChain>
</file>

<file path=xl/sharedStrings.xml><?xml version="1.0" encoding="utf-8"?>
<sst xmlns="http://schemas.openxmlformats.org/spreadsheetml/2006/main" count="99" uniqueCount="71">
  <si>
    <t>KENTUCKY UTILITIES COMPANY</t>
  </si>
  <si>
    <t>ENVIRONMENTAL SURCHARGE REPORT</t>
  </si>
  <si>
    <t>Pollution Control - Operations &amp; Maintenance Expenses</t>
  </si>
  <si>
    <t>O&amp;M Expense Account</t>
  </si>
  <si>
    <t>% Change from Prior Period</t>
  </si>
  <si>
    <t>Variance Explanation from Prior Period</t>
  </si>
  <si>
    <t>2009 Plan</t>
  </si>
  <si>
    <t>NOx Operation -- Consumables</t>
  </si>
  <si>
    <t>NOx Operation -- Labor and Other</t>
  </si>
  <si>
    <t>NOx Maintenance</t>
  </si>
  <si>
    <t>ECR Landfill Operations</t>
  </si>
  <si>
    <t>ECR Landfill Maintenance</t>
  </si>
  <si>
    <t xml:space="preserve">     Adjustment for CCP Disposal in Base Rates (ES Form 2.51)</t>
  </si>
  <si>
    <t xml:space="preserve">    Total 2009 Plan O&amp;M Expenses</t>
  </si>
  <si>
    <t>2011 Plan</t>
  </si>
  <si>
    <t>ECR Sorbent Injection Operation</t>
  </si>
  <si>
    <t>ECR Sorbent Reactant - Reagent Only</t>
  </si>
  <si>
    <t>ECR Sorbent Injection Maintenance</t>
  </si>
  <si>
    <t>ECR Baghouse Operations</t>
  </si>
  <si>
    <t>ECR Baghouse Maintenance</t>
  </si>
  <si>
    <t>ECR Activated Carbon</t>
  </si>
  <si>
    <t xml:space="preserve">    Total 2011 Plan O&amp;M Expenses</t>
  </si>
  <si>
    <t>The 2001 Plan was eliminated from ECR recovery in August 2010 per PSC Order No. 2009-00549.</t>
  </si>
  <si>
    <t>2016 Plan</t>
  </si>
  <si>
    <t>ECR Liquid Injection - Reagant Only</t>
  </si>
  <si>
    <t xml:space="preserve">    Total 2016 Plan O&amp;M Expenses</t>
  </si>
  <si>
    <t/>
  </si>
  <si>
    <t>Ammonia Usage - U3 online most of July as compared to June.</t>
  </si>
  <si>
    <t>PJFF repairs $2KIn August - Yrly PM to inspect the PJFF 3-1 Air Dryer - $682</t>
  </si>
  <si>
    <t>Timing of contractor workforce payments.</t>
  </si>
  <si>
    <t>Increase in the purchase / usage of Hydrated Lime. Brown 3 ran most of April due to issues with other units throughout the fleet.</t>
  </si>
  <si>
    <t>Increase in the purchase / usage of Hydrated Lime. Brown 3 had a 1 week outage as compared to last month.</t>
  </si>
  <si>
    <t>Brown 3 Inspection &amp; repairs to 0-2 SFC during outage.</t>
  </si>
  <si>
    <t>Increase in maintenance activities at  Brown Unit 3 during outage (some of the work - cleaning the SCR, repairing stop/check valve on HWRS, etc.)</t>
  </si>
  <si>
    <t>Decrease in ammonia usage as Brown unit 3 was offline most of June.</t>
  </si>
  <si>
    <t>Increase in the purchase / usage of Hydrated Lime. Brown 3 had significant run time in July.</t>
  </si>
  <si>
    <t>Decrease in the purchase / usage of Hydrated Lime. Brown 3 had limited run time in June.</t>
  </si>
  <si>
    <t>Decrease in the purchase / usage of Hydrated Lime. Brown unit 3 on reserve/maintenance outage for good portion of the month.</t>
  </si>
  <si>
    <t>Repairs to Brown unit 3-2 HWRS Pump in March</t>
  </si>
  <si>
    <t>SCR Catalyst Testing in June</t>
  </si>
  <si>
    <t>Less maintenance activies as Brown Unit 3 goes back online in June after outage including SCR catalyst testing</t>
  </si>
  <si>
    <t xml:space="preserve">Repair of Brown Unit 3 HWRS Flow Control Valve Seal Failure due to steam leak </t>
  </si>
  <si>
    <t>Minimal waste hauled to landfill at Ghent- most went to fill for pond closure projects</t>
  </si>
  <si>
    <t>See list of repairs in April explanation</t>
  </si>
  <si>
    <t>Multiple repairs at Ghent including valves for sump pump, water piping to botton ash sump pumps, filter collectors, and the bottom ash transport line</t>
  </si>
  <si>
    <t>Ghent CCR landfill sediment clean out; Ghent transport blower repairs</t>
  </si>
  <si>
    <t>Office and vehicle rental; FPG unit</t>
  </si>
  <si>
    <t xml:space="preserve">Office and vehicle rental in July; FPG unit </t>
  </si>
  <si>
    <t>Ghent replacement of rotary air lock replacment; Brown repairs to air dryer</t>
  </si>
  <si>
    <t xml:space="preserve">Ghent SO3 Hose switching </t>
  </si>
  <si>
    <t>Ghent lime silo repairs</t>
  </si>
  <si>
    <t>Ghent SO3 air system work and lime silo repair in July</t>
  </si>
  <si>
    <t>Ghent baghouse repairs completed in March</t>
  </si>
  <si>
    <t xml:space="preserve">Ghent hoist work </t>
  </si>
  <si>
    <t>Ghent hoist work in May</t>
  </si>
  <si>
    <t>Lower routine maintenance at Ghent</t>
  </si>
  <si>
    <t>Increased usage due to generation</t>
  </si>
  <si>
    <t>Brown 3 Inspection &amp; repairs to 0-2 SFC during outage in May</t>
  </si>
  <si>
    <t>Multiple maintenance costs at Brown including heater feedback alarms; air compressors; and scaffolding for temporary platforms at CCRT Silos</t>
  </si>
  <si>
    <t>At Brown, CCRT corrective maintenance and repair of fluid bed blower oil leak</t>
  </si>
  <si>
    <t xml:space="preserve">Ghent replaced vacuum belts and landfill cleaning </t>
  </si>
  <si>
    <t>Brown transition from contractors operating CCRT to company personnel (displaced employees due to Brown unit 1 and 2 retirement)</t>
  </si>
  <si>
    <t>Brown continue to transition from contractors operating CCRT to company personnel (displaced employees due to Brown unit 1 and 2 retirement)</t>
  </si>
  <si>
    <t>Increased purchases due to economics (less expensive than liquid reagant)</t>
  </si>
  <si>
    <t xml:space="preserve">Decreased purchases due to economics </t>
  </si>
  <si>
    <t>Mercury control liquid reagant purchased due to economics and increased generation</t>
  </si>
  <si>
    <t>No purchase of reagant - Activated Carbon used instead due to economics and generation</t>
  </si>
  <si>
    <t>Mercury control liquid reagant purchased due to economics and generation increase</t>
  </si>
  <si>
    <t>Increased usage due to economics</t>
  </si>
  <si>
    <t>Less mercury control liquid reagant purchased due to economics and less generation</t>
  </si>
  <si>
    <t>CCR material at Ghent hauled to landfill to reinforce containment area instead of use in pond closure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</si>
</sst>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17" fontId="3" fillId="0" borderId="1" xfId="1" applyNumberFormat="1" applyFont="1" applyBorder="1" applyAlignment="1">
      <alignment horizontal="center"/>
    </xf>
    <xf numFmtId="0" fontId="4" fillId="0" borderId="2" xfId="1" applyFont="1" applyBorder="1"/>
    <xf numFmtId="0" fontId="3" fillId="0" borderId="3" xfId="1" applyFont="1" applyBorder="1"/>
    <xf numFmtId="0" fontId="4" fillId="0" borderId="4" xfId="2" applyFont="1" applyBorder="1"/>
    <xf numFmtId="0" fontId="3" fillId="0" borderId="5" xfId="2" applyFont="1" applyBorder="1"/>
    <xf numFmtId="0" fontId="3" fillId="0" borderId="6" xfId="1" applyFont="1" applyBorder="1"/>
    <xf numFmtId="0" fontId="4" fillId="0" borderId="7" xfId="2" applyFont="1" applyBorder="1" applyAlignment="1">
      <alignment horizontal="left"/>
    </xf>
    <xf numFmtId="0" fontId="3" fillId="0" borderId="8" xfId="2" applyFont="1" applyBorder="1"/>
    <xf numFmtId="43" fontId="3" fillId="0" borderId="9" xfId="3" applyFont="1" applyBorder="1" applyProtection="1">
      <protection locked="0"/>
    </xf>
    <xf numFmtId="9" fontId="3" fillId="0" borderId="9" xfId="4" applyFont="1" applyBorder="1" applyProtection="1">
      <protection locked="0"/>
    </xf>
    <xf numFmtId="1" fontId="5" fillId="0" borderId="9" xfId="4" applyNumberFormat="1" applyFont="1" applyBorder="1" applyAlignment="1" applyProtection="1">
      <alignment horizontal="left" wrapText="1"/>
      <protection locked="0"/>
    </xf>
    <xf numFmtId="0" fontId="4" fillId="0" borderId="10" xfId="2" applyFont="1" applyBorder="1" applyAlignment="1">
      <alignment horizontal="left"/>
    </xf>
    <xf numFmtId="0" fontId="3" fillId="0" borderId="11" xfId="2" applyFont="1" applyBorder="1"/>
    <xf numFmtId="43" fontId="3" fillId="0" borderId="12" xfId="3" applyFont="1" applyBorder="1" applyProtection="1">
      <protection locked="0"/>
    </xf>
    <xf numFmtId="0" fontId="4" fillId="0" borderId="13" xfId="2" applyFont="1" applyBorder="1"/>
    <xf numFmtId="0" fontId="3" fillId="0" borderId="14" xfId="2" applyFont="1" applyBorder="1"/>
    <xf numFmtId="43" fontId="3" fillId="0" borderId="15" xfId="3" applyFont="1" applyBorder="1" applyProtection="1">
      <protection locked="0"/>
    </xf>
    <xf numFmtId="9" fontId="3" fillId="0" borderId="15" xfId="4" applyFont="1" applyBorder="1" applyProtection="1">
      <protection locked="0"/>
    </xf>
    <xf numFmtId="1" fontId="5" fillId="0" borderId="15" xfId="4" applyNumberFormat="1" applyFont="1" applyBorder="1" applyAlignment="1">
      <alignment horizontal="left" wrapText="1"/>
    </xf>
    <xf numFmtId="9" fontId="3" fillId="0" borderId="6" xfId="4" applyFont="1" applyBorder="1"/>
    <xf numFmtId="43" fontId="3" fillId="0" borderId="16" xfId="3" applyFont="1" applyBorder="1" applyProtection="1">
      <protection locked="0"/>
    </xf>
    <xf numFmtId="9" fontId="3" fillId="0" borderId="16" xfId="4" applyFont="1" applyBorder="1" applyProtection="1">
      <protection locked="0"/>
    </xf>
    <xf numFmtId="1" fontId="5" fillId="0" borderId="16" xfId="4" applyNumberFormat="1" applyFont="1" applyBorder="1" applyAlignment="1" applyProtection="1">
      <alignment horizontal="left" wrapText="1"/>
      <protection locked="0"/>
    </xf>
    <xf numFmtId="1" fontId="6" fillId="0" borderId="17" xfId="1" applyNumberFormat="1" applyFont="1" applyBorder="1" applyAlignment="1">
      <alignment horizontal="right"/>
    </xf>
    <xf numFmtId="0" fontId="4" fillId="0" borderId="4" xfId="2" quotePrefix="1" applyFont="1" applyBorder="1" applyAlignment="1">
      <alignment horizontal="left"/>
    </xf>
    <xf numFmtId="0" fontId="3" fillId="0" borderId="5" xfId="2" applyFont="1" applyBorder="1" applyAlignment="1">
      <alignment horizontal="center"/>
    </xf>
    <xf numFmtId="0" fontId="3" fillId="0" borderId="18" xfId="2" applyFont="1" applyBorder="1"/>
    <xf numFmtId="43" fontId="3" fillId="0" borderId="0" xfId="1" applyNumberFormat="1" applyFont="1"/>
    <xf numFmtId="1" fontId="3" fillId="0" borderId="9" xfId="4" applyNumberFormat="1" applyFont="1" applyBorder="1" applyAlignment="1" applyProtection="1">
      <alignment horizontal="left" wrapText="1"/>
      <protection locked="0"/>
    </xf>
    <xf numFmtId="0" fontId="4" fillId="0" borderId="9" xfId="2" applyFont="1" applyBorder="1" applyAlignment="1">
      <alignment horizontal="left"/>
    </xf>
    <xf numFmtId="0" fontId="3" fillId="0" borderId="9" xfId="2" applyFont="1" applyBorder="1"/>
    <xf numFmtId="0" fontId="3" fillId="0" borderId="0" xfId="1" applyFont="1" applyBorder="1"/>
    <xf numFmtId="0" fontId="3" fillId="0" borderId="17" xfId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17" xfId="1" applyFont="1" applyBorder="1"/>
    <xf numFmtId="0" fontId="2" fillId="0" borderId="0" xfId="1" applyFont="1" applyBorder="1"/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43" fontId="3" fillId="0" borderId="0" xfId="3" applyFont="1" applyBorder="1" applyProtection="1">
      <protection locked="0"/>
    </xf>
    <xf numFmtId="1" fontId="5" fillId="0" borderId="0" xfId="4" applyNumberFormat="1" applyFont="1" applyBorder="1" applyAlignment="1">
      <alignment horizontal="left" wrapText="1"/>
    </xf>
    <xf numFmtId="1" fontId="5" fillId="0" borderId="6" xfId="4" applyNumberFormat="1" applyFont="1" applyBorder="1" applyAlignment="1">
      <alignment horizontal="left" wrapText="1"/>
    </xf>
    <xf numFmtId="1" fontId="5" fillId="0" borderId="0" xfId="1" applyNumberFormat="1" applyFont="1" applyBorder="1" applyAlignment="1">
      <alignment horizontal="left" wrapText="1"/>
    </xf>
    <xf numFmtId="1" fontId="5" fillId="0" borderId="6" xfId="1" applyNumberFormat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4" xfId="2" applyFont="1" applyBorder="1"/>
    <xf numFmtId="0" fontId="3" fillId="0" borderId="22" xfId="2" quotePrefix="1" applyFont="1" applyBorder="1" applyAlignment="1">
      <alignment horizontal="left"/>
    </xf>
    <xf numFmtId="1" fontId="5" fillId="0" borderId="9" xfId="4" applyNumberFormat="1" applyFont="1" applyBorder="1" applyAlignment="1">
      <alignment horizontal="left" wrapText="1"/>
    </xf>
    <xf numFmtId="1" fontId="3" fillId="0" borderId="9" xfId="4" applyNumberFormat="1" applyFont="1" applyFill="1" applyBorder="1" applyAlignment="1" applyProtection="1">
      <alignment horizontal="left" wrapText="1"/>
      <protection locked="0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4" xfId="1" xr:uid="{00000000-0005-0000-0000-000003000000}"/>
    <cellStyle name="Percent 2" xfId="4" xr:uid="{00000000-0005-0000-0000-000004000000}"/>
  </cellStyles>
  <dxfs count="17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3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796875" defaultRowHeight="13" x14ac:dyDescent="0.3"/>
  <cols>
    <col min="1" max="1" width="12" style="1" customWidth="1"/>
    <col min="2" max="2" width="47.54296875" style="1" customWidth="1"/>
    <col min="3" max="4" width="11.7265625" style="1" bestFit="1" customWidth="1"/>
    <col min="5" max="5" width="9.7265625" style="1" bestFit="1" customWidth="1"/>
    <col min="6" max="6" width="36.1796875" style="1" bestFit="1" customWidth="1"/>
    <col min="7" max="7" width="13.26953125" style="1" bestFit="1" customWidth="1"/>
    <col min="8" max="8" width="9.7265625" style="1" bestFit="1" customWidth="1"/>
    <col min="9" max="9" width="36.1796875" style="1" bestFit="1" customWidth="1"/>
    <col min="10" max="10" width="13.26953125" style="1" bestFit="1" customWidth="1"/>
    <col min="11" max="11" width="9.7265625" style="1" bestFit="1" customWidth="1"/>
    <col min="12" max="12" width="36.1796875" style="1" customWidth="1"/>
    <col min="13" max="13" width="13.26953125" style="1" bestFit="1" customWidth="1"/>
    <col min="14" max="14" width="9.7265625" style="1" bestFit="1" customWidth="1"/>
    <col min="15" max="15" width="35.1796875" style="1" bestFit="1" customWidth="1"/>
    <col min="16" max="16" width="13.26953125" style="1" bestFit="1" customWidth="1"/>
    <col min="17" max="17" width="9.7265625" style="1" bestFit="1" customWidth="1"/>
    <col min="18" max="18" width="35.26953125" style="1" bestFit="1" customWidth="1"/>
    <col min="19" max="16384" width="9.1796875" style="1"/>
  </cols>
  <sheetData>
    <row r="1" spans="1:18" ht="20.9" customHeight="1" x14ac:dyDescent="0.3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ht="20.9" customHeight="1" x14ac:dyDescent="0.3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20.9" customHeight="1" x14ac:dyDescent="0.3">
      <c r="A3" s="60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1:18" ht="15.75" customHeight="1" x14ac:dyDescent="0.3">
      <c r="A4" s="36"/>
      <c r="B4" s="37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9"/>
    </row>
    <row r="5" spans="1:18" ht="17.5" x14ac:dyDescent="0.35">
      <c r="A5" s="38"/>
      <c r="B5" s="39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9"/>
    </row>
    <row r="6" spans="1:18" ht="39.5" thickBot="1" x14ac:dyDescent="0.35">
      <c r="A6" s="40"/>
      <c r="B6" s="2" t="s">
        <v>3</v>
      </c>
      <c r="C6" s="4">
        <v>43543</v>
      </c>
      <c r="D6" s="4">
        <v>43574</v>
      </c>
      <c r="E6" s="3" t="s">
        <v>4</v>
      </c>
      <c r="F6" s="3" t="s">
        <v>5</v>
      </c>
      <c r="G6" s="4">
        <v>43604</v>
      </c>
      <c r="H6" s="3" t="s">
        <v>4</v>
      </c>
      <c r="I6" s="3" t="s">
        <v>5</v>
      </c>
      <c r="J6" s="4">
        <v>43635</v>
      </c>
      <c r="K6" s="3" t="s">
        <v>4</v>
      </c>
      <c r="L6" s="3" t="s">
        <v>5</v>
      </c>
      <c r="M6" s="4">
        <v>43665</v>
      </c>
      <c r="N6" s="3" t="s">
        <v>4</v>
      </c>
      <c r="O6" s="3" t="s">
        <v>5</v>
      </c>
      <c r="P6" s="4">
        <v>43696</v>
      </c>
      <c r="Q6" s="3" t="s">
        <v>4</v>
      </c>
      <c r="R6" s="41" t="s">
        <v>5</v>
      </c>
    </row>
    <row r="7" spans="1:18" ht="15.75" customHeight="1" thickTop="1" x14ac:dyDescent="0.3">
      <c r="A7" s="5"/>
      <c r="B7" s="42"/>
      <c r="C7" s="35"/>
      <c r="D7" s="35"/>
      <c r="E7" s="6"/>
      <c r="F7" s="35"/>
      <c r="G7" s="35"/>
      <c r="H7" s="6"/>
      <c r="I7" s="35"/>
      <c r="J7" s="35"/>
      <c r="K7" s="6"/>
      <c r="L7" s="35"/>
      <c r="M7" s="35"/>
      <c r="N7" s="6"/>
      <c r="O7" s="35"/>
      <c r="P7" s="35"/>
      <c r="Q7" s="6"/>
      <c r="R7" s="9"/>
    </row>
    <row r="8" spans="1:18" ht="15.75" customHeight="1" x14ac:dyDescent="0.3">
      <c r="A8" s="7" t="s">
        <v>6</v>
      </c>
      <c r="B8" s="8"/>
      <c r="C8" s="35"/>
      <c r="D8" s="35"/>
      <c r="E8" s="9"/>
      <c r="F8" s="35"/>
      <c r="G8" s="35"/>
      <c r="H8" s="9"/>
      <c r="I8" s="35"/>
      <c r="J8" s="35"/>
      <c r="K8" s="9"/>
      <c r="L8" s="35"/>
      <c r="M8" s="35"/>
      <c r="N8" s="9"/>
      <c r="O8" s="35"/>
      <c r="P8" s="35"/>
      <c r="Q8" s="9"/>
      <c r="R8" s="9"/>
    </row>
    <row r="9" spans="1:18" ht="26" x14ac:dyDescent="0.3">
      <c r="A9" s="33">
        <v>506154</v>
      </c>
      <c r="B9" s="34" t="s">
        <v>7</v>
      </c>
      <c r="C9" s="12">
        <v>31382.34</v>
      </c>
      <c r="D9" s="12">
        <v>30071.61</v>
      </c>
      <c r="E9" s="13">
        <f t="shared" ref="E9:E15" si="0">IF((C9+D9)=0,0,IF((C9+D9)&gt;0,ROUND(IFERROR((D9-C9)/C9*SIGN(C9),1),4),IF((C9+D9)&lt;0,ROUND(IFERROR((D9-C9)/C9*SIGN(C9),-1),4))))</f>
        <v>-4.1799999999999997E-2</v>
      </c>
      <c r="F9" s="14" t="s">
        <v>26</v>
      </c>
      <c r="G9" s="12">
        <v>30286.13</v>
      </c>
      <c r="H9" s="13">
        <f t="shared" ref="H9:H15" si="1">IF((D9+G9)=0,0,IF((D9+G9)&gt;0,ROUND(IFERROR((G9-D9)/D9*SIGN(D9),1),4),IF((D9+G9)&lt;0,ROUND(IFERROR((G9-D9)/D9*SIGN(D9),-1),4))))</f>
        <v>7.1000000000000004E-3</v>
      </c>
      <c r="I9" s="14" t="s">
        <v>26</v>
      </c>
      <c r="J9" s="12">
        <v>0</v>
      </c>
      <c r="K9" s="13">
        <f t="shared" ref="K9:K15" si="2">IF((G9+J9)=0,0,IF((G9+J9)&gt;0,ROUND(IFERROR((J9-G9)/G9*SIGN(G9),1),4),IF((G9+J9)&lt;0,ROUND(IFERROR((J9-G9)/G9*SIGN(G9),-1),4))))</f>
        <v>-1</v>
      </c>
      <c r="L9" s="32" t="s">
        <v>34</v>
      </c>
      <c r="M9" s="12">
        <v>26347.13</v>
      </c>
      <c r="N9" s="13">
        <f t="shared" ref="N9:N15" si="3">IF((J9+M9)=0,0,IF((J9+M9)&gt;0,ROUND(IFERROR((M9-J9)/J9*SIGN(J9),1),4),IF((J9+M9)&lt;0,ROUND(IFERROR((M9-J9)/J9*SIGN(J9),-1),4))))</f>
        <v>1</v>
      </c>
      <c r="O9" s="32" t="s">
        <v>27</v>
      </c>
      <c r="P9" s="12">
        <v>25531</v>
      </c>
      <c r="Q9" s="13">
        <f t="shared" ref="Q9:Q15" si="4">IF((M9+P9)=0,0,IF((M9+P9)&gt;0,ROUND(IFERROR((P9-M9)/M9*SIGN(M9),1),4),IF((M9+P9)&lt;0,ROUND(IFERROR((P9-M9)/M9*SIGN(M9),-1),4))))</f>
        <v>-3.1E-2</v>
      </c>
      <c r="R9" s="14" t="s">
        <v>26</v>
      </c>
    </row>
    <row r="10" spans="1:18" ht="15.5" x14ac:dyDescent="0.3">
      <c r="A10" s="10">
        <v>506155</v>
      </c>
      <c r="B10" s="11" t="s">
        <v>8</v>
      </c>
      <c r="C10" s="12">
        <v>0</v>
      </c>
      <c r="D10" s="12">
        <v>0</v>
      </c>
      <c r="E10" s="13">
        <f t="shared" si="0"/>
        <v>0</v>
      </c>
      <c r="F10" s="14" t="s">
        <v>26</v>
      </c>
      <c r="G10" s="12">
        <v>0</v>
      </c>
      <c r="H10" s="13">
        <f t="shared" si="1"/>
        <v>0</v>
      </c>
      <c r="I10" s="14" t="s">
        <v>26</v>
      </c>
      <c r="J10" s="12">
        <v>0</v>
      </c>
      <c r="K10" s="13">
        <f t="shared" si="2"/>
        <v>0</v>
      </c>
      <c r="L10" s="14" t="s">
        <v>26</v>
      </c>
      <c r="M10" s="12">
        <v>0</v>
      </c>
      <c r="N10" s="13">
        <f t="shared" si="3"/>
        <v>0</v>
      </c>
      <c r="O10" s="14" t="s">
        <v>26</v>
      </c>
      <c r="P10" s="12">
        <v>0</v>
      </c>
      <c r="Q10" s="13">
        <f t="shared" si="4"/>
        <v>0</v>
      </c>
      <c r="R10" s="14" t="s">
        <v>26</v>
      </c>
    </row>
    <row r="11" spans="1:18" ht="52" x14ac:dyDescent="0.3">
      <c r="A11" s="10">
        <v>512151</v>
      </c>
      <c r="B11" s="11" t="s">
        <v>9</v>
      </c>
      <c r="C11" s="12">
        <v>20957.64</v>
      </c>
      <c r="D11" s="12">
        <v>12612.13</v>
      </c>
      <c r="E11" s="13">
        <f t="shared" si="0"/>
        <v>-0.3982</v>
      </c>
      <c r="F11" s="32" t="s">
        <v>38</v>
      </c>
      <c r="G11" s="12">
        <v>150027.32999999999</v>
      </c>
      <c r="H11" s="13">
        <f t="shared" si="1"/>
        <v>10.8955</v>
      </c>
      <c r="I11" s="32" t="s">
        <v>33</v>
      </c>
      <c r="J11" s="12">
        <v>49031.82</v>
      </c>
      <c r="K11" s="13">
        <f t="shared" si="2"/>
        <v>-0.67320000000000002</v>
      </c>
      <c r="L11" s="32" t="s">
        <v>40</v>
      </c>
      <c r="M11" s="12">
        <v>20656.66</v>
      </c>
      <c r="N11" s="13">
        <f t="shared" si="3"/>
        <v>-0.57869999999999999</v>
      </c>
      <c r="O11" s="32" t="s">
        <v>39</v>
      </c>
      <c r="P11" s="12">
        <v>55967.66</v>
      </c>
      <c r="Q11" s="13">
        <f t="shared" si="4"/>
        <v>1.7094</v>
      </c>
      <c r="R11" s="32" t="s">
        <v>41</v>
      </c>
    </row>
    <row r="12" spans="1:18" ht="39" x14ac:dyDescent="0.3">
      <c r="A12" s="10">
        <v>502013</v>
      </c>
      <c r="B12" s="11" t="s">
        <v>10</v>
      </c>
      <c r="C12" s="12">
        <v>170907.76</v>
      </c>
      <c r="D12" s="12">
        <v>67317.320000000007</v>
      </c>
      <c r="E12" s="13">
        <f t="shared" si="0"/>
        <v>-0.60609999999999997</v>
      </c>
      <c r="F12" s="32" t="s">
        <v>42</v>
      </c>
      <c r="G12" s="12">
        <v>71126.52</v>
      </c>
      <c r="H12" s="13">
        <f t="shared" si="1"/>
        <v>5.6599999999999998E-2</v>
      </c>
      <c r="I12" s="14"/>
      <c r="J12" s="12">
        <v>69725.56</v>
      </c>
      <c r="K12" s="13">
        <f t="shared" si="2"/>
        <v>-1.9699999999999999E-2</v>
      </c>
      <c r="L12" s="14"/>
      <c r="M12" s="12">
        <v>72447.44</v>
      </c>
      <c r="N12" s="13">
        <f t="shared" si="3"/>
        <v>3.9E-2</v>
      </c>
      <c r="O12" s="14"/>
      <c r="P12" s="12">
        <v>157769.04</v>
      </c>
      <c r="Q12" s="13">
        <f t="shared" si="4"/>
        <v>1.1777</v>
      </c>
      <c r="R12" s="53" t="s">
        <v>70</v>
      </c>
    </row>
    <row r="13" spans="1:18" ht="52" x14ac:dyDescent="0.3">
      <c r="A13" s="10">
        <v>512107</v>
      </c>
      <c r="B13" s="11" t="s">
        <v>11</v>
      </c>
      <c r="C13" s="12">
        <v>431644.62</v>
      </c>
      <c r="D13" s="12">
        <v>540293.64</v>
      </c>
      <c r="E13" s="13">
        <f t="shared" si="0"/>
        <v>0.25169999999999998</v>
      </c>
      <c r="F13" s="32" t="s">
        <v>44</v>
      </c>
      <c r="G13" s="12">
        <v>438148.91</v>
      </c>
      <c r="H13" s="13">
        <f t="shared" si="1"/>
        <v>-0.18909999999999999</v>
      </c>
      <c r="I13" s="32" t="s">
        <v>43</v>
      </c>
      <c r="J13" s="12">
        <v>770745.94</v>
      </c>
      <c r="K13" s="13">
        <f t="shared" si="2"/>
        <v>0.7591</v>
      </c>
      <c r="L13" s="32" t="s">
        <v>45</v>
      </c>
      <c r="M13" s="12">
        <v>719660.11</v>
      </c>
      <c r="N13" s="13">
        <f t="shared" si="3"/>
        <v>-6.6299999999999998E-2</v>
      </c>
      <c r="O13" s="14"/>
      <c r="P13" s="12">
        <v>810779.73</v>
      </c>
      <c r="Q13" s="13">
        <f t="shared" si="4"/>
        <v>0.12659999999999999</v>
      </c>
      <c r="R13" s="53" t="s">
        <v>60</v>
      </c>
    </row>
    <row r="14" spans="1:18" ht="15.5" x14ac:dyDescent="0.3">
      <c r="A14" s="15" t="s">
        <v>12</v>
      </c>
      <c r="B14" s="16"/>
      <c r="C14" s="17">
        <v>0</v>
      </c>
      <c r="D14" s="17">
        <v>0</v>
      </c>
      <c r="E14" s="13">
        <f t="shared" si="0"/>
        <v>0</v>
      </c>
      <c r="F14" s="32"/>
      <c r="G14" s="17">
        <v>0</v>
      </c>
      <c r="H14" s="13">
        <f t="shared" si="1"/>
        <v>0</v>
      </c>
      <c r="I14" s="14"/>
      <c r="J14" s="17">
        <v>0</v>
      </c>
      <c r="K14" s="13">
        <f t="shared" si="2"/>
        <v>0</v>
      </c>
      <c r="L14" s="14"/>
      <c r="M14" s="17">
        <v>0</v>
      </c>
      <c r="N14" s="13">
        <f t="shared" si="3"/>
        <v>0</v>
      </c>
      <c r="O14" s="14"/>
      <c r="P14" s="17">
        <v>0</v>
      </c>
      <c r="Q14" s="13">
        <f t="shared" si="4"/>
        <v>0</v>
      </c>
      <c r="R14" s="32"/>
    </row>
    <row r="15" spans="1:18" ht="15.75" customHeight="1" thickBot="1" x14ac:dyDescent="0.35">
      <c r="A15" s="18"/>
      <c r="B15" s="19" t="s">
        <v>13</v>
      </c>
      <c r="C15" s="20">
        <f>SUM(C9:C14)</f>
        <v>654892.36</v>
      </c>
      <c r="D15" s="20">
        <f>SUM(D9:D14)</f>
        <v>650294.69999999995</v>
      </c>
      <c r="E15" s="21">
        <f t="shared" si="0"/>
        <v>-7.0000000000000001E-3</v>
      </c>
      <c r="F15" s="22"/>
      <c r="G15" s="20">
        <f>SUM(G9:G14)</f>
        <v>689588.8899999999</v>
      </c>
      <c r="H15" s="21">
        <f t="shared" si="1"/>
        <v>6.0400000000000002E-2</v>
      </c>
      <c r="I15" s="22"/>
      <c r="J15" s="20">
        <f>SUM(J9:J14)</f>
        <v>889503.32</v>
      </c>
      <c r="K15" s="21">
        <f t="shared" si="2"/>
        <v>0.28989999999999999</v>
      </c>
      <c r="L15" s="22"/>
      <c r="M15" s="20">
        <f>SUM(M9:M14)</f>
        <v>839111.34</v>
      </c>
      <c r="N15" s="21">
        <f t="shared" si="3"/>
        <v>-5.67E-2</v>
      </c>
      <c r="O15" s="22"/>
      <c r="P15" s="20">
        <f>SUM(P9:P14)</f>
        <v>1050047.43</v>
      </c>
      <c r="Q15" s="21">
        <f t="shared" si="4"/>
        <v>0.25140000000000001</v>
      </c>
      <c r="R15" s="22"/>
    </row>
    <row r="16" spans="1:18" ht="15.75" customHeight="1" thickTop="1" x14ac:dyDescent="0.3">
      <c r="A16" s="5"/>
      <c r="B16" s="35"/>
      <c r="C16" s="43"/>
      <c r="D16" s="43"/>
      <c r="E16" s="23"/>
      <c r="F16" s="44"/>
      <c r="G16" s="43"/>
      <c r="H16" s="23"/>
      <c r="I16" s="44"/>
      <c r="J16" s="43"/>
      <c r="K16" s="23"/>
      <c r="L16" s="44"/>
      <c r="M16" s="43"/>
      <c r="N16" s="23"/>
      <c r="O16" s="44"/>
      <c r="P16" s="43"/>
      <c r="Q16" s="23"/>
      <c r="R16" s="45"/>
    </row>
    <row r="17" spans="1:18" ht="15.75" customHeight="1" x14ac:dyDescent="0.3">
      <c r="A17" s="7" t="s">
        <v>14</v>
      </c>
      <c r="B17" s="8"/>
      <c r="C17" s="43"/>
      <c r="D17" s="43"/>
      <c r="E17" s="23"/>
      <c r="F17" s="44"/>
      <c r="G17" s="43"/>
      <c r="H17" s="23"/>
      <c r="I17" s="44"/>
      <c r="J17" s="43"/>
      <c r="K17" s="23"/>
      <c r="L17" s="44"/>
      <c r="M17" s="43"/>
      <c r="N17" s="23"/>
      <c r="O17" s="44"/>
      <c r="P17" s="43"/>
      <c r="Q17" s="23"/>
      <c r="R17" s="45"/>
    </row>
    <row r="18" spans="1:18" x14ac:dyDescent="0.3">
      <c r="A18" s="10">
        <v>506159</v>
      </c>
      <c r="B18" s="11" t="s">
        <v>15</v>
      </c>
      <c r="C18" s="12">
        <v>51046.14</v>
      </c>
      <c r="D18" s="12">
        <v>35050.04</v>
      </c>
      <c r="E18" s="13">
        <f t="shared" ref="E18:E25" si="5">IF((C18+D18)=0,0,IF((C18+D18)&gt;0,ROUND(IFERROR((D18-C18)/C18*SIGN(C18),1),4),IF((C18+D18)&lt;0,ROUND(IFERROR((D18-C18)/C18*SIGN(C18),-1),4))))</f>
        <v>-0.31340000000000001</v>
      </c>
      <c r="F18" s="32" t="s">
        <v>29</v>
      </c>
      <c r="G18" s="12">
        <v>68707.41</v>
      </c>
      <c r="H18" s="13">
        <f t="shared" ref="H18:H25" si="6">IF((D18+G18)=0,0,IF((D18+G18)&gt;0,ROUND(IFERROR((G18-D18)/D18*SIGN(D18),1),4),IF((D18+G18)&lt;0,ROUND(IFERROR((G18-D18)/D18*SIGN(D18),-1),4))))</f>
        <v>0.96030000000000004</v>
      </c>
      <c r="I18" s="32" t="s">
        <v>29</v>
      </c>
      <c r="J18" s="12">
        <v>47435.73</v>
      </c>
      <c r="K18" s="13">
        <f t="shared" ref="K18:K25" si="7">IF((G18+J18)=0,0,IF((G18+J18)&gt;0,ROUND(IFERROR((J18-G18)/G18*SIGN(G18),1),4),IF((G18+J18)&lt;0,ROUND(IFERROR((J18-G18)/G18*SIGN(G18),-1),4))))</f>
        <v>-0.30959999999999999</v>
      </c>
      <c r="L18" s="32" t="s">
        <v>29</v>
      </c>
      <c r="M18" s="12">
        <v>57565.760000000002</v>
      </c>
      <c r="N18" s="13">
        <f t="shared" ref="N18:N25" si="8">IF((J18+M18)=0,0,IF((J18+M18)&gt;0,ROUND(IFERROR((M18-J18)/J18*SIGN(J18),1),4),IF((J18+M18)&lt;0,ROUND(IFERROR((M18-J18)/J18*SIGN(J18),-1),4))))</f>
        <v>0.21360000000000001</v>
      </c>
      <c r="O18" s="32" t="s">
        <v>46</v>
      </c>
      <c r="P18" s="12">
        <v>48836.800000000003</v>
      </c>
      <c r="Q18" s="13">
        <f t="shared" ref="Q18:Q25" si="9">IF((M18+P18)=0,0,IF((M18+P18)&gt;0,ROUND(IFERROR((P18-M18)/M18*SIGN(M18),1),4),IF((M18+P18)&lt;0,ROUND(IFERROR((P18-M18)/M18*SIGN(M18),-1),4))))</f>
        <v>-0.15160000000000001</v>
      </c>
      <c r="R18" s="32" t="s">
        <v>47</v>
      </c>
    </row>
    <row r="19" spans="1:18" ht="39" x14ac:dyDescent="0.3">
      <c r="A19" s="10">
        <v>506152</v>
      </c>
      <c r="B19" s="11" t="s">
        <v>16</v>
      </c>
      <c r="C19" s="12">
        <v>519569.2</v>
      </c>
      <c r="D19" s="12">
        <v>610034.46</v>
      </c>
      <c r="E19" s="13">
        <f t="shared" si="5"/>
        <v>0.1741</v>
      </c>
      <c r="F19" s="32" t="s">
        <v>30</v>
      </c>
      <c r="G19" s="12">
        <v>761164.66</v>
      </c>
      <c r="H19" s="13">
        <f t="shared" si="6"/>
        <v>0.2477</v>
      </c>
      <c r="I19" s="32" t="s">
        <v>31</v>
      </c>
      <c r="J19" s="12">
        <v>643201.53999999992</v>
      </c>
      <c r="K19" s="13">
        <f t="shared" si="7"/>
        <v>-0.155</v>
      </c>
      <c r="L19" s="32" t="s">
        <v>36</v>
      </c>
      <c r="M19" s="12">
        <v>826139.8</v>
      </c>
      <c r="N19" s="13">
        <f t="shared" si="8"/>
        <v>0.28439999999999999</v>
      </c>
      <c r="O19" s="32" t="s">
        <v>35</v>
      </c>
      <c r="P19" s="12">
        <v>741682.63</v>
      </c>
      <c r="Q19" s="13">
        <f t="shared" si="9"/>
        <v>-0.1022</v>
      </c>
      <c r="R19" s="32" t="s">
        <v>37</v>
      </c>
    </row>
    <row r="20" spans="1:18" ht="26" x14ac:dyDescent="0.3">
      <c r="A20" s="10">
        <v>512152</v>
      </c>
      <c r="B20" s="11" t="s">
        <v>17</v>
      </c>
      <c r="C20" s="12">
        <v>16991.420000000002</v>
      </c>
      <c r="D20" s="12">
        <v>22303.29</v>
      </c>
      <c r="E20" s="13">
        <f t="shared" si="5"/>
        <v>0.31259999999999999</v>
      </c>
      <c r="F20" s="32" t="s">
        <v>48</v>
      </c>
      <c r="G20" s="12">
        <v>21540.03</v>
      </c>
      <c r="H20" s="13">
        <f t="shared" si="6"/>
        <v>-3.4200000000000001E-2</v>
      </c>
      <c r="I20" s="32"/>
      <c r="J20" s="12">
        <v>24317.769999999997</v>
      </c>
      <c r="K20" s="13">
        <f t="shared" si="7"/>
        <v>0.129</v>
      </c>
      <c r="L20" s="32" t="s">
        <v>49</v>
      </c>
      <c r="M20" s="12">
        <v>27541.21</v>
      </c>
      <c r="N20" s="13">
        <f t="shared" si="8"/>
        <v>0.1326</v>
      </c>
      <c r="O20" s="32" t="s">
        <v>50</v>
      </c>
      <c r="P20" s="12">
        <v>12610.91</v>
      </c>
      <c r="Q20" s="13">
        <f t="shared" si="9"/>
        <v>-0.54210000000000003</v>
      </c>
      <c r="R20" s="32" t="s">
        <v>51</v>
      </c>
    </row>
    <row r="21" spans="1:18" ht="15.5" x14ac:dyDescent="0.3">
      <c r="A21" s="10">
        <v>506156</v>
      </c>
      <c r="B21" s="11" t="s">
        <v>18</v>
      </c>
      <c r="C21" s="12">
        <v>0</v>
      </c>
      <c r="D21" s="12">
        <v>0</v>
      </c>
      <c r="E21" s="13">
        <f t="shared" si="5"/>
        <v>0</v>
      </c>
      <c r="F21" s="14" t="s">
        <v>26</v>
      </c>
      <c r="G21" s="12">
        <v>0</v>
      </c>
      <c r="H21" s="13">
        <f t="shared" si="6"/>
        <v>0</v>
      </c>
      <c r="I21" s="32" t="s">
        <v>26</v>
      </c>
      <c r="J21" s="12">
        <v>0</v>
      </c>
      <c r="K21" s="13">
        <f t="shared" si="7"/>
        <v>0</v>
      </c>
      <c r="L21" s="14" t="s">
        <v>26</v>
      </c>
      <c r="M21" s="12">
        <v>0</v>
      </c>
      <c r="N21" s="13">
        <f t="shared" si="8"/>
        <v>0</v>
      </c>
      <c r="O21" s="32" t="s">
        <v>26</v>
      </c>
      <c r="P21" s="12">
        <v>0</v>
      </c>
      <c r="Q21" s="13">
        <f t="shared" si="9"/>
        <v>0</v>
      </c>
      <c r="R21" s="32" t="s">
        <v>26</v>
      </c>
    </row>
    <row r="22" spans="1:18" ht="26" x14ac:dyDescent="0.3">
      <c r="A22" s="10">
        <v>512156</v>
      </c>
      <c r="B22" s="11" t="s">
        <v>19</v>
      </c>
      <c r="C22" s="12">
        <v>86249.5</v>
      </c>
      <c r="D22" s="12">
        <v>42278.6</v>
      </c>
      <c r="E22" s="13">
        <f t="shared" si="5"/>
        <v>-0.50980000000000003</v>
      </c>
      <c r="F22" s="32" t="s">
        <v>52</v>
      </c>
      <c r="G22" s="12">
        <v>68716.83</v>
      </c>
      <c r="H22" s="13">
        <f t="shared" si="6"/>
        <v>0.62529999999999997</v>
      </c>
      <c r="I22" s="32" t="s">
        <v>53</v>
      </c>
      <c r="J22" s="12">
        <v>34962.76</v>
      </c>
      <c r="K22" s="13">
        <f t="shared" si="7"/>
        <v>-0.49120000000000003</v>
      </c>
      <c r="L22" s="32" t="s">
        <v>54</v>
      </c>
      <c r="M22" s="12">
        <v>23899.32</v>
      </c>
      <c r="N22" s="13">
        <f t="shared" si="8"/>
        <v>-0.31640000000000001</v>
      </c>
      <c r="O22" s="32" t="s">
        <v>55</v>
      </c>
      <c r="P22" s="12">
        <v>27017.439999999999</v>
      </c>
      <c r="Q22" s="13">
        <f t="shared" si="9"/>
        <v>0.1305</v>
      </c>
      <c r="R22" s="32" t="s">
        <v>28</v>
      </c>
    </row>
    <row r="23" spans="1:18" ht="26" x14ac:dyDescent="0.3">
      <c r="A23" s="10">
        <v>506151</v>
      </c>
      <c r="B23" s="11" t="s">
        <v>20</v>
      </c>
      <c r="C23" s="12">
        <v>35318.32</v>
      </c>
      <c r="D23" s="12">
        <v>54212.65</v>
      </c>
      <c r="E23" s="13">
        <f t="shared" si="5"/>
        <v>0.53500000000000003</v>
      </c>
      <c r="F23" s="32" t="s">
        <v>56</v>
      </c>
      <c r="G23" s="12">
        <v>86445.55</v>
      </c>
      <c r="H23" s="13">
        <f t="shared" si="6"/>
        <v>0.59460000000000002</v>
      </c>
      <c r="I23" s="32" t="s">
        <v>56</v>
      </c>
      <c r="J23" s="12">
        <v>135217.68</v>
      </c>
      <c r="K23" s="13">
        <f t="shared" si="7"/>
        <v>0.56420000000000003</v>
      </c>
      <c r="L23" s="32" t="s">
        <v>63</v>
      </c>
      <c r="M23" s="12">
        <v>67138.84</v>
      </c>
      <c r="N23" s="13">
        <f t="shared" si="8"/>
        <v>-0.50349999999999995</v>
      </c>
      <c r="O23" s="32" t="s">
        <v>64</v>
      </c>
      <c r="P23" s="12">
        <v>84686.59</v>
      </c>
      <c r="Q23" s="13">
        <f t="shared" si="9"/>
        <v>0.26140000000000002</v>
      </c>
      <c r="R23" s="32" t="s">
        <v>68</v>
      </c>
    </row>
    <row r="24" spans="1:18" ht="52" x14ac:dyDescent="0.3">
      <c r="A24" s="10">
        <v>502013</v>
      </c>
      <c r="B24" s="11" t="s">
        <v>10</v>
      </c>
      <c r="C24" s="12">
        <v>107166.6</v>
      </c>
      <c r="D24" s="12">
        <v>128010.21</v>
      </c>
      <c r="E24" s="13">
        <f t="shared" si="5"/>
        <v>0.19450000000000001</v>
      </c>
      <c r="F24" s="32" t="s">
        <v>29</v>
      </c>
      <c r="G24" s="12">
        <v>112954.54</v>
      </c>
      <c r="H24" s="13">
        <f t="shared" si="6"/>
        <v>-0.1176</v>
      </c>
      <c r="I24" s="32" t="s">
        <v>29</v>
      </c>
      <c r="J24" s="12">
        <v>167315.4</v>
      </c>
      <c r="K24" s="13">
        <f t="shared" si="7"/>
        <v>0.48130000000000001</v>
      </c>
      <c r="L24" s="53" t="s">
        <v>61</v>
      </c>
      <c r="M24" s="12">
        <v>195068.9</v>
      </c>
      <c r="N24" s="13">
        <f t="shared" si="8"/>
        <v>0.16589999999999999</v>
      </c>
      <c r="O24" s="53" t="s">
        <v>62</v>
      </c>
      <c r="P24" s="12">
        <v>199718.87</v>
      </c>
      <c r="Q24" s="13">
        <f t="shared" si="9"/>
        <v>2.3800000000000002E-2</v>
      </c>
      <c r="R24" s="32"/>
    </row>
    <row r="25" spans="1:18" ht="52" x14ac:dyDescent="0.3">
      <c r="A25" s="10">
        <v>512107</v>
      </c>
      <c r="B25" s="11" t="s">
        <v>11</v>
      </c>
      <c r="C25" s="12">
        <v>24673.67</v>
      </c>
      <c r="D25" s="12">
        <v>26770.639999999999</v>
      </c>
      <c r="E25" s="13">
        <f t="shared" si="5"/>
        <v>8.5000000000000006E-2</v>
      </c>
      <c r="F25" s="14"/>
      <c r="G25" s="12">
        <v>31596.82</v>
      </c>
      <c r="H25" s="13">
        <f t="shared" si="6"/>
        <v>0.18029999999999999</v>
      </c>
      <c r="I25" s="32" t="s">
        <v>32</v>
      </c>
      <c r="J25" s="12">
        <v>16860.52</v>
      </c>
      <c r="K25" s="13">
        <f t="shared" si="7"/>
        <v>-0.46639999999999998</v>
      </c>
      <c r="L25" s="32" t="s">
        <v>57</v>
      </c>
      <c r="M25" s="12">
        <v>23765.89</v>
      </c>
      <c r="N25" s="13">
        <f t="shared" si="8"/>
        <v>0.40960000000000002</v>
      </c>
      <c r="O25" s="32" t="s">
        <v>58</v>
      </c>
      <c r="P25" s="12">
        <v>38242.57</v>
      </c>
      <c r="Q25" s="13">
        <f t="shared" si="9"/>
        <v>0.60909999999999997</v>
      </c>
      <c r="R25" s="32" t="s">
        <v>59</v>
      </c>
    </row>
    <row r="26" spans="1:18" ht="15.5" x14ac:dyDescent="0.3">
      <c r="A26" s="10"/>
      <c r="B26" s="11"/>
      <c r="C26" s="24"/>
      <c r="D26" s="24"/>
      <c r="E26" s="25"/>
      <c r="F26" s="26"/>
      <c r="G26" s="24"/>
      <c r="H26" s="25"/>
      <c r="I26" s="26"/>
      <c r="J26" s="24"/>
      <c r="K26" s="25"/>
      <c r="L26" s="26"/>
      <c r="M26" s="24"/>
      <c r="N26" s="25"/>
      <c r="O26" s="26"/>
      <c r="P26" s="24"/>
      <c r="Q26" s="25"/>
      <c r="R26" s="26"/>
    </row>
    <row r="27" spans="1:18" ht="15.75" customHeight="1" thickBot="1" x14ac:dyDescent="0.35">
      <c r="A27" s="18"/>
      <c r="B27" s="19" t="s">
        <v>21</v>
      </c>
      <c r="C27" s="20">
        <f>SUM(C18:C25)</f>
        <v>841014.85</v>
      </c>
      <c r="D27" s="20">
        <f>SUM(D18:D25)</f>
        <v>918659.89</v>
      </c>
      <c r="E27" s="21">
        <f>IF((C27+D27)=0,0,IF((C27+D27)&gt;0,ROUND(IFERROR((D27-C27)/C27*SIGN(C27),1),4),IF((C27+D27)&lt;0,ROUND(IFERROR((D27-C27)/C27*SIGN(C27),-1),4))))</f>
        <v>9.2299999999999993E-2</v>
      </c>
      <c r="F27" s="22"/>
      <c r="G27" s="20">
        <f>SUM(G18:G25)</f>
        <v>1151125.8400000001</v>
      </c>
      <c r="H27" s="21">
        <f t="shared" ref="H27" si="10">IF((D27+G27)=0,0,IF((D27+G27)&gt;0,ROUND(IFERROR((G27-D27)/D27*SIGN(D27),1),4),IF((D27+G27)&lt;0,ROUND(IFERROR((G27-D27)/D27*SIGN(D27),-1),4))))</f>
        <v>0.253</v>
      </c>
      <c r="I27" s="22"/>
      <c r="J27" s="20">
        <f>SUM(J18:J25)</f>
        <v>1069311.3999999999</v>
      </c>
      <c r="K27" s="21">
        <f t="shared" ref="K27" si="11">IF((G27+J27)=0,0,IF((G27+J27)&gt;0,ROUND(IFERROR((J27-G27)/G27*SIGN(G27),1),4),IF((G27+J27)&lt;0,ROUND(IFERROR((J27-G27)/G27*SIGN(G27),-1),4))))</f>
        <v>-7.1099999999999997E-2</v>
      </c>
      <c r="L27" s="22"/>
      <c r="M27" s="20">
        <f>SUM(M18:M25)</f>
        <v>1221119.7199999997</v>
      </c>
      <c r="N27" s="21">
        <f t="shared" ref="N27" si="12">IF((J27+M27)=0,0,IF((J27+M27)&gt;0,ROUND(IFERROR((M27-J27)/J27*SIGN(J27),1),4),IF((J27+M27)&lt;0,ROUND(IFERROR((M27-J27)/J27*SIGN(J27),-1),4))))</f>
        <v>0.14199999999999999</v>
      </c>
      <c r="O27" s="22"/>
      <c r="P27" s="20">
        <f>SUM(P18:P25)</f>
        <v>1152795.81</v>
      </c>
      <c r="Q27" s="21">
        <f t="shared" ref="Q27" si="13">IF((M27+P27)=0,0,IF((M27+P27)&gt;0,ROUND(IFERROR((P27-M27)/M27*SIGN(M27),1),4),IF((M27+P27)&lt;0,ROUND(IFERROR((P27-M27)/M27*SIGN(M27),-1),4))))</f>
        <v>-5.6000000000000001E-2</v>
      </c>
      <c r="R27" s="22"/>
    </row>
    <row r="28" spans="1:18" ht="15.75" customHeight="1" thickTop="1" x14ac:dyDescent="0.3">
      <c r="A28" s="5"/>
      <c r="B28" s="35"/>
      <c r="C28" s="35"/>
      <c r="D28" s="35"/>
      <c r="E28" s="9"/>
      <c r="F28" s="46"/>
      <c r="G28" s="35"/>
      <c r="H28" s="9"/>
      <c r="I28" s="46"/>
      <c r="J28" s="35"/>
      <c r="K28" s="9"/>
      <c r="L28" s="46"/>
      <c r="M28" s="35"/>
      <c r="N28" s="9"/>
      <c r="O28" s="46"/>
      <c r="P28" s="35"/>
      <c r="Q28" s="9"/>
      <c r="R28" s="47"/>
    </row>
    <row r="29" spans="1:18" ht="15.75" hidden="1" customHeight="1" x14ac:dyDescent="0.3">
      <c r="A29" s="27"/>
      <c r="B29" s="35" t="s">
        <v>22</v>
      </c>
      <c r="C29" s="35"/>
      <c r="D29" s="35"/>
      <c r="E29" s="9"/>
      <c r="F29" s="48"/>
      <c r="G29" s="35"/>
      <c r="H29" s="9"/>
      <c r="I29" s="48"/>
      <c r="J29" s="35"/>
      <c r="K29" s="9"/>
      <c r="L29" s="48"/>
      <c r="M29" s="35"/>
      <c r="N29" s="9"/>
      <c r="O29" s="48"/>
      <c r="P29" s="35"/>
      <c r="Q29" s="9"/>
      <c r="R29" s="49"/>
    </row>
    <row r="30" spans="1:18" ht="15.75" customHeight="1" x14ac:dyDescent="0.3">
      <c r="A30" s="28" t="s">
        <v>23</v>
      </c>
      <c r="B30" s="29"/>
      <c r="C30" s="43"/>
      <c r="D30" s="43"/>
      <c r="E30" s="9"/>
      <c r="F30" s="44"/>
      <c r="G30" s="43"/>
      <c r="H30" s="9"/>
      <c r="I30" s="44"/>
      <c r="J30" s="43"/>
      <c r="K30" s="9"/>
      <c r="L30" s="44"/>
      <c r="M30" s="43"/>
      <c r="N30" s="9"/>
      <c r="O30" s="44"/>
      <c r="P30" s="43"/>
      <c r="Q30" s="9"/>
      <c r="R30" s="45"/>
    </row>
    <row r="31" spans="1:18" ht="26" x14ac:dyDescent="0.3">
      <c r="A31" s="10">
        <v>506153</v>
      </c>
      <c r="B31" s="30" t="s">
        <v>24</v>
      </c>
      <c r="C31" s="12">
        <v>0</v>
      </c>
      <c r="D31" s="12">
        <v>0</v>
      </c>
      <c r="E31" s="13">
        <f>IF((C31+D31)=0,0,IF((C31+D31)&gt;0,ROUND(IFERROR((D31-C31)/C31*SIGN(C31),1),4),IF((C31+D31)&lt;0,ROUND(IFERROR((D31-C31)/C31*SIGN(C31),-1),4))))</f>
        <v>0</v>
      </c>
      <c r="F31" s="14" t="s">
        <v>26</v>
      </c>
      <c r="G31" s="12">
        <v>179409.72</v>
      </c>
      <c r="H31" s="13">
        <f>IF((D31+G31)=0,0,IF((D31+G31)&gt;0,ROUND(IFERROR((G31-D31)/D31*SIGN(D31),1),4),IF((D31+G31)&lt;0,ROUND(IFERROR((G31-D31)/D31*SIGN(D31),-1),4))))</f>
        <v>1</v>
      </c>
      <c r="I31" s="32" t="s">
        <v>65</v>
      </c>
      <c r="J31" s="12">
        <v>0</v>
      </c>
      <c r="K31" s="13">
        <f>IF((G31+J31)=0,0,IF((G31+J31)&gt;0,ROUND(IFERROR((J31-G31)/G31*SIGN(G31),1),4),IF((G31+J31)&lt;0,ROUND(IFERROR((J31-G31)/G31*SIGN(G31),-1),4))))</f>
        <v>-1</v>
      </c>
      <c r="L31" s="32" t="s">
        <v>66</v>
      </c>
      <c r="M31" s="12">
        <v>125340</v>
      </c>
      <c r="N31" s="13">
        <f>IF((J31+M31)=0,0,IF((J31+M31)&gt;0,ROUND(IFERROR((M31-J31)/J31*SIGN(J31),1),4),IF((J31+M31)&lt;0,ROUND(IFERROR((M31-J31)/J31*SIGN(J31),-1),4))))</f>
        <v>1</v>
      </c>
      <c r="O31" s="32" t="s">
        <v>67</v>
      </c>
      <c r="P31" s="12">
        <v>62741.64</v>
      </c>
      <c r="Q31" s="13">
        <f>IF((M31+P31)=0,0,IF((M31+P31)&gt;0,ROUND(IFERROR((P31-M31)/M31*SIGN(M31),1),4),IF((M31+P31)&lt;0,ROUND(IFERROR((P31-M31)/M31*SIGN(M31),-1),4))))</f>
        <v>-0.49940000000000001</v>
      </c>
      <c r="R31" s="32" t="s">
        <v>69</v>
      </c>
    </row>
    <row r="32" spans="1:18" ht="15.75" customHeight="1" x14ac:dyDescent="0.3">
      <c r="A32" s="50"/>
      <c r="B32" s="51" t="s">
        <v>25</v>
      </c>
      <c r="C32" s="12">
        <f>SUM(C31:C31)</f>
        <v>0</v>
      </c>
      <c r="D32" s="12">
        <f>SUM(D31:D31)</f>
        <v>0</v>
      </c>
      <c r="E32" s="13">
        <f>IF((C32+D32)=0,0,IF((C32+D32)&gt;0,ROUND(IFERROR((D32-C32)/C32*SIGN(C32),1),4),IF((C32+D32)&lt;0,ROUND(IFERROR((D32-C32)/C32*SIGN(C32),-1),4))))</f>
        <v>0</v>
      </c>
      <c r="F32" s="52"/>
      <c r="G32" s="12">
        <f>SUM(G31:G31)</f>
        <v>179409.72</v>
      </c>
      <c r="H32" s="13">
        <f>IF((D32+G32)=0,0,IF((D32+G32)&gt;0,ROUND(IFERROR((G32-D32)/D32*SIGN(D32),1),4),IF((D32+G32)&lt;0,ROUND(IFERROR((G32-D32)/D32*SIGN(D32),-1),4))))</f>
        <v>1</v>
      </c>
      <c r="I32" s="52"/>
      <c r="J32" s="12">
        <f>SUM(J31:J31)</f>
        <v>0</v>
      </c>
      <c r="K32" s="13">
        <f>IF((G32+J32)=0,0,IF((G32+J32)&gt;0,ROUND(IFERROR((J32-G32)/G32*SIGN(G32),1),4),IF((G32+J32)&lt;0,ROUND(IFERROR((J32-G32)/G32*SIGN(G32),-1),4))))</f>
        <v>-1</v>
      </c>
      <c r="L32" s="52"/>
      <c r="M32" s="12">
        <f>SUM(M31:M31)</f>
        <v>125340</v>
      </c>
      <c r="N32" s="13">
        <f>IF((J32+M32)=0,0,IF((J32+M32)&gt;0,ROUND(IFERROR((M32-J32)/J32*SIGN(J32),1),4),IF((J32+M32)&lt;0,ROUND(IFERROR((M32-J32)/J32*SIGN(J32),-1),4))))</f>
        <v>1</v>
      </c>
      <c r="O32" s="52"/>
      <c r="P32" s="12">
        <f>SUM(P31:P31)</f>
        <v>62741.64</v>
      </c>
      <c r="Q32" s="13">
        <f>IF((M32+P32)=0,0,IF((M32+P32)&gt;0,ROUND(IFERROR((P32-M32)/M32*SIGN(M32),1),4),IF((M32+P32)&lt;0,ROUND(IFERROR((P32-M32)/M32*SIGN(M32),-1),4))))</f>
        <v>-0.49940000000000001</v>
      </c>
      <c r="R32" s="52"/>
    </row>
    <row r="34" spans="3:16" x14ac:dyDescent="0.3">
      <c r="C34" s="31"/>
      <c r="D34" s="31"/>
      <c r="G34" s="31"/>
      <c r="J34" s="31"/>
      <c r="M34" s="31"/>
      <c r="P34" s="31"/>
    </row>
  </sheetData>
  <mergeCells count="3">
    <mergeCell ref="A1:R1"/>
    <mergeCell ref="A2:R2"/>
    <mergeCell ref="A3:R3"/>
  </mergeCells>
  <conditionalFormatting sqref="E9">
    <cfRule type="cellIs" dxfId="171" priority="328" operator="greaterThan">
      <formula>0.1</formula>
    </cfRule>
  </conditionalFormatting>
  <conditionalFormatting sqref="E9">
    <cfRule type="cellIs" dxfId="170" priority="327" operator="lessThan">
      <formula>-0.1</formula>
    </cfRule>
  </conditionalFormatting>
  <conditionalFormatting sqref="E10">
    <cfRule type="cellIs" dxfId="169" priority="326" operator="greaterThan">
      <formula>0.1</formula>
    </cfRule>
  </conditionalFormatting>
  <conditionalFormatting sqref="E10">
    <cfRule type="cellIs" dxfId="168" priority="325" operator="lessThan">
      <formula>-0.1</formula>
    </cfRule>
  </conditionalFormatting>
  <conditionalFormatting sqref="E11">
    <cfRule type="cellIs" dxfId="167" priority="324" operator="greaterThan">
      <formula>0.1</formula>
    </cfRule>
  </conditionalFormatting>
  <conditionalFormatting sqref="E11">
    <cfRule type="cellIs" dxfId="166" priority="323" operator="lessThan">
      <formula>-0.1</formula>
    </cfRule>
  </conditionalFormatting>
  <conditionalFormatting sqref="E12">
    <cfRule type="cellIs" dxfId="165" priority="322" operator="greaterThan">
      <formula>0.1</formula>
    </cfRule>
  </conditionalFormatting>
  <conditionalFormatting sqref="E12">
    <cfRule type="cellIs" dxfId="164" priority="321" operator="lessThan">
      <formula>-0.1</formula>
    </cfRule>
  </conditionalFormatting>
  <conditionalFormatting sqref="E13">
    <cfRule type="cellIs" dxfId="163" priority="320" operator="greaterThan">
      <formula>0.1</formula>
    </cfRule>
  </conditionalFormatting>
  <conditionalFormatting sqref="E13">
    <cfRule type="cellIs" dxfId="162" priority="319" operator="lessThan">
      <formula>-0.1</formula>
    </cfRule>
  </conditionalFormatting>
  <conditionalFormatting sqref="E14">
    <cfRule type="cellIs" dxfId="161" priority="318" operator="greaterThan">
      <formula>0.1</formula>
    </cfRule>
  </conditionalFormatting>
  <conditionalFormatting sqref="E14">
    <cfRule type="cellIs" dxfId="160" priority="317" operator="lessThan">
      <formula>-0.1</formula>
    </cfRule>
  </conditionalFormatting>
  <conditionalFormatting sqref="E15">
    <cfRule type="cellIs" dxfId="159" priority="316" operator="greaterThan">
      <formula>0.1</formula>
    </cfRule>
  </conditionalFormatting>
  <conditionalFormatting sqref="E15">
    <cfRule type="cellIs" dxfId="158" priority="315" operator="lessThan">
      <formula>-0.1</formula>
    </cfRule>
  </conditionalFormatting>
  <conditionalFormatting sqref="E18">
    <cfRule type="cellIs" dxfId="157" priority="314" operator="greaterThan">
      <formula>0.1</formula>
    </cfRule>
  </conditionalFormatting>
  <conditionalFormatting sqref="E18">
    <cfRule type="cellIs" dxfId="156" priority="313" operator="lessThan">
      <formula>-0.1</formula>
    </cfRule>
  </conditionalFormatting>
  <conditionalFormatting sqref="E19">
    <cfRule type="cellIs" dxfId="155" priority="312" operator="greaterThan">
      <formula>0.1</formula>
    </cfRule>
  </conditionalFormatting>
  <conditionalFormatting sqref="E19">
    <cfRule type="cellIs" dxfId="154" priority="311" operator="lessThan">
      <formula>-0.1</formula>
    </cfRule>
  </conditionalFormatting>
  <conditionalFormatting sqref="E20">
    <cfRule type="cellIs" dxfId="153" priority="310" operator="greaterThan">
      <formula>0.1</formula>
    </cfRule>
  </conditionalFormatting>
  <conditionalFormatting sqref="E20">
    <cfRule type="cellIs" dxfId="152" priority="309" operator="lessThan">
      <formula>-0.1</formula>
    </cfRule>
  </conditionalFormatting>
  <conditionalFormatting sqref="E21">
    <cfRule type="cellIs" dxfId="151" priority="308" operator="greaterThan">
      <formula>0.1</formula>
    </cfRule>
  </conditionalFormatting>
  <conditionalFormatting sqref="E21">
    <cfRule type="cellIs" dxfId="150" priority="307" operator="lessThan">
      <formula>-0.1</formula>
    </cfRule>
  </conditionalFormatting>
  <conditionalFormatting sqref="E22">
    <cfRule type="cellIs" dxfId="149" priority="306" operator="greaterThan">
      <formula>0.1</formula>
    </cfRule>
  </conditionalFormatting>
  <conditionalFormatting sqref="E22">
    <cfRule type="cellIs" dxfId="148" priority="305" operator="lessThan">
      <formula>-0.1</formula>
    </cfRule>
  </conditionalFormatting>
  <conditionalFormatting sqref="E23 E26">
    <cfRule type="cellIs" dxfId="147" priority="304" operator="greaterThan">
      <formula>0.1</formula>
    </cfRule>
  </conditionalFormatting>
  <conditionalFormatting sqref="E23 E26">
    <cfRule type="cellIs" dxfId="146" priority="303" operator="lessThan">
      <formula>-0.1</formula>
    </cfRule>
  </conditionalFormatting>
  <conditionalFormatting sqref="E27">
    <cfRule type="cellIs" dxfId="145" priority="302" operator="greaterThan">
      <formula>0.1</formula>
    </cfRule>
  </conditionalFormatting>
  <conditionalFormatting sqref="E27">
    <cfRule type="cellIs" dxfId="144" priority="301" operator="lessThan">
      <formula>-0.1</formula>
    </cfRule>
  </conditionalFormatting>
  <conditionalFormatting sqref="E32">
    <cfRule type="cellIs" dxfId="143" priority="300" operator="greaterThan">
      <formula>0.1</formula>
    </cfRule>
  </conditionalFormatting>
  <conditionalFormatting sqref="E32">
    <cfRule type="cellIs" dxfId="142" priority="299" operator="lessThan">
      <formula>-0.1</formula>
    </cfRule>
  </conditionalFormatting>
  <conditionalFormatting sqref="E31">
    <cfRule type="cellIs" dxfId="141" priority="298" operator="greaterThan">
      <formula>0.1</formula>
    </cfRule>
  </conditionalFormatting>
  <conditionalFormatting sqref="E31">
    <cfRule type="cellIs" dxfId="140" priority="297" operator="lessThan">
      <formula>-0.1</formula>
    </cfRule>
  </conditionalFormatting>
  <conditionalFormatting sqref="H9">
    <cfRule type="cellIs" dxfId="139" priority="296" operator="greaterThan">
      <formula>0.1</formula>
    </cfRule>
  </conditionalFormatting>
  <conditionalFormatting sqref="H9">
    <cfRule type="cellIs" dxfId="138" priority="295" operator="lessThan">
      <formula>-0.1</formula>
    </cfRule>
  </conditionalFormatting>
  <conditionalFormatting sqref="H10">
    <cfRule type="cellIs" dxfId="137" priority="294" operator="greaterThan">
      <formula>0.1</formula>
    </cfRule>
  </conditionalFormatting>
  <conditionalFormatting sqref="H10">
    <cfRule type="cellIs" dxfId="136" priority="293" operator="lessThan">
      <formula>-0.1</formula>
    </cfRule>
  </conditionalFormatting>
  <conditionalFormatting sqref="H11">
    <cfRule type="cellIs" dxfId="135" priority="292" operator="greaterThan">
      <formula>0.1</formula>
    </cfRule>
  </conditionalFormatting>
  <conditionalFormatting sqref="H11">
    <cfRule type="cellIs" dxfId="134" priority="291" operator="lessThan">
      <formula>-0.1</formula>
    </cfRule>
  </conditionalFormatting>
  <conditionalFormatting sqref="H12">
    <cfRule type="cellIs" dxfId="133" priority="290" operator="greaterThan">
      <formula>0.1</formula>
    </cfRule>
  </conditionalFormatting>
  <conditionalFormatting sqref="H12">
    <cfRule type="cellIs" dxfId="132" priority="289" operator="lessThan">
      <formula>-0.1</formula>
    </cfRule>
  </conditionalFormatting>
  <conditionalFormatting sqref="H13">
    <cfRule type="cellIs" dxfId="131" priority="288" operator="greaterThan">
      <formula>0.1</formula>
    </cfRule>
  </conditionalFormatting>
  <conditionalFormatting sqref="H13">
    <cfRule type="cellIs" dxfId="130" priority="287" operator="lessThan">
      <formula>-0.1</formula>
    </cfRule>
  </conditionalFormatting>
  <conditionalFormatting sqref="H14">
    <cfRule type="cellIs" dxfId="129" priority="286" operator="greaterThan">
      <formula>0.1</formula>
    </cfRule>
  </conditionalFormatting>
  <conditionalFormatting sqref="H14">
    <cfRule type="cellIs" dxfId="128" priority="285" operator="lessThan">
      <formula>-0.1</formula>
    </cfRule>
  </conditionalFormatting>
  <conditionalFormatting sqref="H15">
    <cfRule type="cellIs" dxfId="127" priority="284" operator="greaterThan">
      <formula>0.1</formula>
    </cfRule>
  </conditionalFormatting>
  <conditionalFormatting sqref="H15">
    <cfRule type="cellIs" dxfId="126" priority="283" operator="lessThan">
      <formula>-0.1</formula>
    </cfRule>
  </conditionalFormatting>
  <conditionalFormatting sqref="H18">
    <cfRule type="cellIs" dxfId="125" priority="282" operator="greaterThan">
      <formula>0.1</formula>
    </cfRule>
  </conditionalFormatting>
  <conditionalFormatting sqref="H18">
    <cfRule type="cellIs" dxfId="124" priority="281" operator="lessThan">
      <formula>-0.1</formula>
    </cfRule>
  </conditionalFormatting>
  <conditionalFormatting sqref="H19">
    <cfRule type="cellIs" dxfId="123" priority="280" operator="greaterThan">
      <formula>0.1</formula>
    </cfRule>
  </conditionalFormatting>
  <conditionalFormatting sqref="H19">
    <cfRule type="cellIs" dxfId="122" priority="279" operator="lessThan">
      <formula>-0.1</formula>
    </cfRule>
  </conditionalFormatting>
  <conditionalFormatting sqref="H20">
    <cfRule type="cellIs" dxfId="121" priority="278" operator="greaterThan">
      <formula>0.1</formula>
    </cfRule>
  </conditionalFormatting>
  <conditionalFormatting sqref="H20">
    <cfRule type="cellIs" dxfId="120" priority="277" operator="lessThan">
      <formula>-0.1</formula>
    </cfRule>
  </conditionalFormatting>
  <conditionalFormatting sqref="H21">
    <cfRule type="cellIs" dxfId="119" priority="276" operator="greaterThan">
      <formula>0.1</formula>
    </cfRule>
  </conditionalFormatting>
  <conditionalFormatting sqref="H21">
    <cfRule type="cellIs" dxfId="118" priority="275" operator="lessThan">
      <formula>-0.1</formula>
    </cfRule>
  </conditionalFormatting>
  <conditionalFormatting sqref="H22">
    <cfRule type="cellIs" dxfId="117" priority="274" operator="greaterThan">
      <formula>0.1</formula>
    </cfRule>
  </conditionalFormatting>
  <conditionalFormatting sqref="H22">
    <cfRule type="cellIs" dxfId="116" priority="273" operator="lessThan">
      <formula>-0.1</formula>
    </cfRule>
  </conditionalFormatting>
  <conditionalFormatting sqref="H23 H26">
    <cfRule type="cellIs" dxfId="115" priority="272" operator="greaterThan">
      <formula>0.1</formula>
    </cfRule>
  </conditionalFormatting>
  <conditionalFormatting sqref="H23 H26">
    <cfRule type="cellIs" dxfId="114" priority="271" operator="lessThan">
      <formula>-0.1</formula>
    </cfRule>
  </conditionalFormatting>
  <conditionalFormatting sqref="H27">
    <cfRule type="cellIs" dxfId="113" priority="270" operator="greaterThan">
      <formula>0.1</formula>
    </cfRule>
  </conditionalFormatting>
  <conditionalFormatting sqref="H27">
    <cfRule type="cellIs" dxfId="112" priority="269" operator="lessThan">
      <formula>-0.1</formula>
    </cfRule>
  </conditionalFormatting>
  <conditionalFormatting sqref="H32">
    <cfRule type="cellIs" dxfId="111" priority="268" operator="greaterThan">
      <formula>0.1</formula>
    </cfRule>
  </conditionalFormatting>
  <conditionalFormatting sqref="H32">
    <cfRule type="cellIs" dxfId="110" priority="267" operator="lessThan">
      <formula>-0.1</formula>
    </cfRule>
  </conditionalFormatting>
  <conditionalFormatting sqref="H31">
    <cfRule type="cellIs" dxfId="109" priority="266" operator="greaterThan">
      <formula>0.1</formula>
    </cfRule>
  </conditionalFormatting>
  <conditionalFormatting sqref="H31">
    <cfRule type="cellIs" dxfId="108" priority="265" operator="lessThan">
      <formula>-0.1</formula>
    </cfRule>
  </conditionalFormatting>
  <conditionalFormatting sqref="K9">
    <cfRule type="cellIs" dxfId="107" priority="264" operator="greaterThan">
      <formula>0.1</formula>
    </cfRule>
  </conditionalFormatting>
  <conditionalFormatting sqref="K9">
    <cfRule type="cellIs" dxfId="106" priority="263" operator="lessThan">
      <formula>-0.1</formula>
    </cfRule>
  </conditionalFormatting>
  <conditionalFormatting sqref="K10">
    <cfRule type="cellIs" dxfId="105" priority="262" operator="greaterThan">
      <formula>0.1</formula>
    </cfRule>
  </conditionalFormatting>
  <conditionalFormatting sqref="K10">
    <cfRule type="cellIs" dxfId="104" priority="261" operator="lessThan">
      <formula>-0.1</formula>
    </cfRule>
  </conditionalFormatting>
  <conditionalFormatting sqref="K11">
    <cfRule type="cellIs" dxfId="103" priority="260" operator="greaterThan">
      <formula>0.1</formula>
    </cfRule>
  </conditionalFormatting>
  <conditionalFormatting sqref="K11">
    <cfRule type="cellIs" dxfId="102" priority="259" operator="lessThan">
      <formula>-0.1</formula>
    </cfRule>
  </conditionalFormatting>
  <conditionalFormatting sqref="K12">
    <cfRule type="cellIs" dxfId="101" priority="258" operator="greaterThan">
      <formula>0.1</formula>
    </cfRule>
  </conditionalFormatting>
  <conditionalFormatting sqref="K12">
    <cfRule type="cellIs" dxfId="100" priority="257" operator="lessThan">
      <formula>-0.1</formula>
    </cfRule>
  </conditionalFormatting>
  <conditionalFormatting sqref="K13">
    <cfRule type="cellIs" dxfId="99" priority="256" operator="greaterThan">
      <formula>0.1</formula>
    </cfRule>
  </conditionalFormatting>
  <conditionalFormatting sqref="K13">
    <cfRule type="cellIs" dxfId="98" priority="255" operator="lessThan">
      <formula>-0.1</formula>
    </cfRule>
  </conditionalFormatting>
  <conditionalFormatting sqref="K14">
    <cfRule type="cellIs" dxfId="97" priority="254" operator="greaterThan">
      <formula>0.1</formula>
    </cfRule>
  </conditionalFormatting>
  <conditionalFormatting sqref="K14">
    <cfRule type="cellIs" dxfId="96" priority="253" operator="lessThan">
      <formula>-0.1</formula>
    </cfRule>
  </conditionalFormatting>
  <conditionalFormatting sqref="K15">
    <cfRule type="cellIs" dxfId="95" priority="252" operator="greaterThan">
      <formula>0.1</formula>
    </cfRule>
  </conditionalFormatting>
  <conditionalFormatting sqref="K15">
    <cfRule type="cellIs" dxfId="94" priority="251" operator="lessThan">
      <formula>-0.1</formula>
    </cfRule>
  </conditionalFormatting>
  <conditionalFormatting sqref="K18">
    <cfRule type="cellIs" dxfId="93" priority="250" operator="greaterThan">
      <formula>0.1</formula>
    </cfRule>
  </conditionalFormatting>
  <conditionalFormatting sqref="K18">
    <cfRule type="cellIs" dxfId="92" priority="249" operator="lessThan">
      <formula>-0.1</formula>
    </cfRule>
  </conditionalFormatting>
  <conditionalFormatting sqref="K19">
    <cfRule type="cellIs" dxfId="91" priority="248" operator="greaterThan">
      <formula>0.1</formula>
    </cfRule>
  </conditionalFormatting>
  <conditionalFormatting sqref="K19">
    <cfRule type="cellIs" dxfId="90" priority="247" operator="lessThan">
      <formula>-0.1</formula>
    </cfRule>
  </conditionalFormatting>
  <conditionalFormatting sqref="K20">
    <cfRule type="cellIs" dxfId="89" priority="246" operator="greaterThan">
      <formula>0.1</formula>
    </cfRule>
  </conditionalFormatting>
  <conditionalFormatting sqref="K20">
    <cfRule type="cellIs" dxfId="88" priority="245" operator="lessThan">
      <formula>-0.1</formula>
    </cfRule>
  </conditionalFormatting>
  <conditionalFormatting sqref="K21">
    <cfRule type="cellIs" dxfId="87" priority="244" operator="greaterThan">
      <formula>0.1</formula>
    </cfRule>
  </conditionalFormatting>
  <conditionalFormatting sqref="K21">
    <cfRule type="cellIs" dxfId="86" priority="243" operator="lessThan">
      <formula>-0.1</formula>
    </cfRule>
  </conditionalFormatting>
  <conditionalFormatting sqref="K22">
    <cfRule type="cellIs" dxfId="85" priority="242" operator="greaterThan">
      <formula>0.1</formula>
    </cfRule>
  </conditionalFormatting>
  <conditionalFormatting sqref="K22">
    <cfRule type="cellIs" dxfId="84" priority="241" operator="lessThan">
      <formula>-0.1</formula>
    </cfRule>
  </conditionalFormatting>
  <conditionalFormatting sqref="K23 K26">
    <cfRule type="cellIs" dxfId="83" priority="240" operator="greaterThan">
      <formula>0.1</formula>
    </cfRule>
  </conditionalFormatting>
  <conditionalFormatting sqref="K23 K26">
    <cfRule type="cellIs" dxfId="82" priority="239" operator="lessThan">
      <formula>-0.1</formula>
    </cfRule>
  </conditionalFormatting>
  <conditionalFormatting sqref="K27">
    <cfRule type="cellIs" dxfId="81" priority="238" operator="greaterThan">
      <formula>0.1</formula>
    </cfRule>
  </conditionalFormatting>
  <conditionalFormatting sqref="K27">
    <cfRule type="cellIs" dxfId="80" priority="237" operator="lessThan">
      <formula>-0.1</formula>
    </cfRule>
  </conditionalFormatting>
  <conditionalFormatting sqref="K32">
    <cfRule type="cellIs" dxfId="79" priority="236" operator="greaterThan">
      <formula>0.1</formula>
    </cfRule>
  </conditionalFormatting>
  <conditionalFormatting sqref="K32">
    <cfRule type="cellIs" dxfId="78" priority="235" operator="lessThan">
      <formula>-0.1</formula>
    </cfRule>
  </conditionalFormatting>
  <conditionalFormatting sqref="K31">
    <cfRule type="cellIs" dxfId="77" priority="234" operator="greaterThan">
      <formula>0.1</formula>
    </cfRule>
  </conditionalFormatting>
  <conditionalFormatting sqref="K31">
    <cfRule type="cellIs" dxfId="76" priority="233" operator="lessThan">
      <formula>-0.1</formula>
    </cfRule>
  </conditionalFormatting>
  <conditionalFormatting sqref="N9">
    <cfRule type="cellIs" dxfId="75" priority="232" operator="greaterThan">
      <formula>0.1</formula>
    </cfRule>
  </conditionalFormatting>
  <conditionalFormatting sqref="N9">
    <cfRule type="cellIs" dxfId="74" priority="231" operator="lessThan">
      <formula>-0.1</formula>
    </cfRule>
  </conditionalFormatting>
  <conditionalFormatting sqref="N10">
    <cfRule type="cellIs" dxfId="73" priority="230" operator="greaterThan">
      <formula>0.1</formula>
    </cfRule>
  </conditionalFormatting>
  <conditionalFormatting sqref="N10">
    <cfRule type="cellIs" dxfId="72" priority="229" operator="lessThan">
      <formula>-0.1</formula>
    </cfRule>
  </conditionalFormatting>
  <conditionalFormatting sqref="N11">
    <cfRule type="cellIs" dxfId="71" priority="228" operator="greaterThan">
      <formula>0.1</formula>
    </cfRule>
  </conditionalFormatting>
  <conditionalFormatting sqref="N11">
    <cfRule type="cellIs" dxfId="70" priority="227" operator="lessThan">
      <formula>-0.1</formula>
    </cfRule>
  </conditionalFormatting>
  <conditionalFormatting sqref="N12">
    <cfRule type="cellIs" dxfId="69" priority="226" operator="greaterThan">
      <formula>0.1</formula>
    </cfRule>
  </conditionalFormatting>
  <conditionalFormatting sqref="N12">
    <cfRule type="cellIs" dxfId="68" priority="225" operator="lessThan">
      <formula>-0.1</formula>
    </cfRule>
  </conditionalFormatting>
  <conditionalFormatting sqref="N13">
    <cfRule type="cellIs" dxfId="67" priority="224" operator="greaterThan">
      <formula>0.1</formula>
    </cfRule>
  </conditionalFormatting>
  <conditionalFormatting sqref="N13">
    <cfRule type="cellIs" dxfId="66" priority="223" operator="lessThan">
      <formula>-0.1</formula>
    </cfRule>
  </conditionalFormatting>
  <conditionalFormatting sqref="N14">
    <cfRule type="cellIs" dxfId="65" priority="222" operator="greaterThan">
      <formula>0.1</formula>
    </cfRule>
  </conditionalFormatting>
  <conditionalFormatting sqref="N14">
    <cfRule type="cellIs" dxfId="64" priority="221" operator="lessThan">
      <formula>-0.1</formula>
    </cfRule>
  </conditionalFormatting>
  <conditionalFormatting sqref="N15">
    <cfRule type="cellIs" dxfId="63" priority="220" operator="greaterThan">
      <formula>0.1</formula>
    </cfRule>
  </conditionalFormatting>
  <conditionalFormatting sqref="N15">
    <cfRule type="cellIs" dxfId="62" priority="219" operator="lessThan">
      <formula>-0.1</formula>
    </cfRule>
  </conditionalFormatting>
  <conditionalFormatting sqref="N18">
    <cfRule type="cellIs" dxfId="61" priority="218" operator="greaterThan">
      <formula>0.1</formula>
    </cfRule>
  </conditionalFormatting>
  <conditionalFormatting sqref="N18">
    <cfRule type="cellIs" dxfId="60" priority="217" operator="lessThan">
      <formula>-0.1</formula>
    </cfRule>
  </conditionalFormatting>
  <conditionalFormatting sqref="N19">
    <cfRule type="cellIs" dxfId="59" priority="216" operator="greaterThan">
      <formula>0.1</formula>
    </cfRule>
  </conditionalFormatting>
  <conditionalFormatting sqref="N19">
    <cfRule type="cellIs" dxfId="58" priority="215" operator="lessThan">
      <formula>-0.1</formula>
    </cfRule>
  </conditionalFormatting>
  <conditionalFormatting sqref="N20">
    <cfRule type="cellIs" dxfId="57" priority="214" operator="greaterThan">
      <formula>0.1</formula>
    </cfRule>
  </conditionalFormatting>
  <conditionalFormatting sqref="N20">
    <cfRule type="cellIs" dxfId="56" priority="213" operator="lessThan">
      <formula>-0.1</formula>
    </cfRule>
  </conditionalFormatting>
  <conditionalFormatting sqref="N21">
    <cfRule type="cellIs" dxfId="55" priority="212" operator="greaterThan">
      <formula>0.1</formula>
    </cfRule>
  </conditionalFormatting>
  <conditionalFormatting sqref="N21">
    <cfRule type="cellIs" dxfId="54" priority="211" operator="lessThan">
      <formula>-0.1</formula>
    </cfRule>
  </conditionalFormatting>
  <conditionalFormatting sqref="N22">
    <cfRule type="cellIs" dxfId="53" priority="210" operator="greaterThan">
      <formula>0.1</formula>
    </cfRule>
  </conditionalFormatting>
  <conditionalFormatting sqref="N22">
    <cfRule type="cellIs" dxfId="52" priority="209" operator="lessThan">
      <formula>-0.1</formula>
    </cfRule>
  </conditionalFormatting>
  <conditionalFormatting sqref="N23 N26">
    <cfRule type="cellIs" dxfId="51" priority="208" operator="greaterThan">
      <formula>0.1</formula>
    </cfRule>
  </conditionalFormatting>
  <conditionalFormatting sqref="N23 N26">
    <cfRule type="cellIs" dxfId="50" priority="207" operator="lessThan">
      <formula>-0.1</formula>
    </cfRule>
  </conditionalFormatting>
  <conditionalFormatting sqref="N27">
    <cfRule type="cellIs" dxfId="49" priority="206" operator="greaterThan">
      <formula>0.1</formula>
    </cfRule>
  </conditionalFormatting>
  <conditionalFormatting sqref="N27">
    <cfRule type="cellIs" dxfId="48" priority="205" operator="lessThan">
      <formula>-0.1</formula>
    </cfRule>
  </conditionalFormatting>
  <conditionalFormatting sqref="N32">
    <cfRule type="cellIs" dxfId="47" priority="204" operator="greaterThan">
      <formula>0.1</formula>
    </cfRule>
  </conditionalFormatting>
  <conditionalFormatting sqref="N32">
    <cfRule type="cellIs" dxfId="46" priority="203" operator="lessThan">
      <formula>-0.1</formula>
    </cfRule>
  </conditionalFormatting>
  <conditionalFormatting sqref="N31">
    <cfRule type="cellIs" dxfId="45" priority="202" operator="greaterThan">
      <formula>0.1</formula>
    </cfRule>
  </conditionalFormatting>
  <conditionalFormatting sqref="N31">
    <cfRule type="cellIs" dxfId="44" priority="201" operator="lessThan">
      <formula>-0.1</formula>
    </cfRule>
  </conditionalFormatting>
  <conditionalFormatting sqref="Q9">
    <cfRule type="cellIs" dxfId="43" priority="200" operator="greaterThan">
      <formula>0.1</formula>
    </cfRule>
  </conditionalFormatting>
  <conditionalFormatting sqref="Q9">
    <cfRule type="cellIs" dxfId="42" priority="199" operator="lessThan">
      <formula>-0.1</formula>
    </cfRule>
  </conditionalFormatting>
  <conditionalFormatting sqref="Q10">
    <cfRule type="cellIs" dxfId="41" priority="198" operator="greaterThan">
      <formula>0.1</formula>
    </cfRule>
  </conditionalFormatting>
  <conditionalFormatting sqref="Q10">
    <cfRule type="cellIs" dxfId="40" priority="197" operator="lessThan">
      <formula>-0.1</formula>
    </cfRule>
  </conditionalFormatting>
  <conditionalFormatting sqref="Q11">
    <cfRule type="cellIs" dxfId="39" priority="196" operator="greaterThan">
      <formula>0.1</formula>
    </cfRule>
  </conditionalFormatting>
  <conditionalFormatting sqref="Q11">
    <cfRule type="cellIs" dxfId="38" priority="195" operator="lessThan">
      <formula>-0.1</formula>
    </cfRule>
  </conditionalFormatting>
  <conditionalFormatting sqref="Q12">
    <cfRule type="cellIs" dxfId="37" priority="194" operator="greaterThan">
      <formula>0.1</formula>
    </cfRule>
  </conditionalFormatting>
  <conditionalFormatting sqref="Q12">
    <cfRule type="cellIs" dxfId="36" priority="193" operator="lessThan">
      <formula>-0.1</formula>
    </cfRule>
  </conditionalFormatting>
  <conditionalFormatting sqref="Q13">
    <cfRule type="cellIs" dxfId="35" priority="192" operator="greaterThan">
      <formula>0.1</formula>
    </cfRule>
  </conditionalFormatting>
  <conditionalFormatting sqref="Q13">
    <cfRule type="cellIs" dxfId="34" priority="191" operator="lessThan">
      <formula>-0.1</formula>
    </cfRule>
  </conditionalFormatting>
  <conditionalFormatting sqref="Q14">
    <cfRule type="cellIs" dxfId="33" priority="190" operator="greaterThan">
      <formula>0.1</formula>
    </cfRule>
  </conditionalFormatting>
  <conditionalFormatting sqref="Q14">
    <cfRule type="cellIs" dxfId="32" priority="189" operator="lessThan">
      <formula>-0.1</formula>
    </cfRule>
  </conditionalFormatting>
  <conditionalFormatting sqref="Q15">
    <cfRule type="cellIs" dxfId="31" priority="188" operator="greaterThan">
      <formula>0.1</formula>
    </cfRule>
  </conditionalFormatting>
  <conditionalFormatting sqref="Q15">
    <cfRule type="cellIs" dxfId="30" priority="187" operator="lessThan">
      <formula>-0.1</formula>
    </cfRule>
  </conditionalFormatting>
  <conditionalFormatting sqref="Q18">
    <cfRule type="cellIs" dxfId="29" priority="186" operator="greaterThan">
      <formula>0.1</formula>
    </cfRule>
  </conditionalFormatting>
  <conditionalFormatting sqref="Q18">
    <cfRule type="cellIs" dxfId="28" priority="185" operator="lessThan">
      <formula>-0.1</formula>
    </cfRule>
  </conditionalFormatting>
  <conditionalFormatting sqref="Q19">
    <cfRule type="cellIs" dxfId="27" priority="184" operator="greaterThan">
      <formula>0.1</formula>
    </cfRule>
  </conditionalFormatting>
  <conditionalFormatting sqref="Q19">
    <cfRule type="cellIs" dxfId="26" priority="183" operator="lessThan">
      <formula>-0.1</formula>
    </cfRule>
  </conditionalFormatting>
  <conditionalFormatting sqref="Q20">
    <cfRule type="cellIs" dxfId="25" priority="182" operator="greaterThan">
      <formula>0.1</formula>
    </cfRule>
  </conditionalFormatting>
  <conditionalFormatting sqref="Q20">
    <cfRule type="cellIs" dxfId="24" priority="181" operator="lessThan">
      <formula>-0.1</formula>
    </cfRule>
  </conditionalFormatting>
  <conditionalFormatting sqref="Q21">
    <cfRule type="cellIs" dxfId="23" priority="180" operator="greaterThan">
      <formula>0.1</formula>
    </cfRule>
  </conditionalFormatting>
  <conditionalFormatting sqref="Q21">
    <cfRule type="cellIs" dxfId="22" priority="179" operator="lessThan">
      <formula>-0.1</formula>
    </cfRule>
  </conditionalFormatting>
  <conditionalFormatting sqref="Q22">
    <cfRule type="cellIs" dxfId="21" priority="178" operator="greaterThan">
      <formula>0.1</formula>
    </cfRule>
  </conditionalFormatting>
  <conditionalFormatting sqref="Q22">
    <cfRule type="cellIs" dxfId="20" priority="177" operator="lessThan">
      <formula>-0.1</formula>
    </cfRule>
  </conditionalFormatting>
  <conditionalFormatting sqref="Q23 Q26">
    <cfRule type="cellIs" dxfId="19" priority="176" operator="greaterThan">
      <formula>0.1</formula>
    </cfRule>
  </conditionalFormatting>
  <conditionalFormatting sqref="Q23 Q26">
    <cfRule type="cellIs" dxfId="18" priority="175" operator="lessThan">
      <formula>-0.1</formula>
    </cfRule>
  </conditionalFormatting>
  <conditionalFormatting sqref="Q27">
    <cfRule type="cellIs" dxfId="17" priority="174" operator="greaterThan">
      <formula>0.1</formula>
    </cfRule>
  </conditionalFormatting>
  <conditionalFormatting sqref="Q27">
    <cfRule type="cellIs" dxfId="16" priority="173" operator="lessThan">
      <formula>-0.1</formula>
    </cfRule>
  </conditionalFormatting>
  <conditionalFormatting sqref="Q32">
    <cfRule type="cellIs" dxfId="15" priority="172" operator="greaterThan">
      <formula>0.1</formula>
    </cfRule>
  </conditionalFormatting>
  <conditionalFormatting sqref="Q32">
    <cfRule type="cellIs" dxfId="14" priority="171" operator="lessThan">
      <formula>-0.1</formula>
    </cfRule>
  </conditionalFormatting>
  <conditionalFormatting sqref="Q31">
    <cfRule type="cellIs" dxfId="13" priority="170" operator="greaterThan">
      <formula>0.1</formula>
    </cfRule>
  </conditionalFormatting>
  <conditionalFormatting sqref="Q31">
    <cfRule type="cellIs" dxfId="12" priority="169" operator="lessThan">
      <formula>-0.1</formula>
    </cfRule>
  </conditionalFormatting>
  <conditionalFormatting sqref="E24">
    <cfRule type="cellIs" dxfId="11" priority="12" operator="greaterThan">
      <formula>0.1</formula>
    </cfRule>
  </conditionalFormatting>
  <conditionalFormatting sqref="E24">
    <cfRule type="cellIs" dxfId="10" priority="11" operator="lessThan">
      <formula>-0.1</formula>
    </cfRule>
  </conditionalFormatting>
  <conditionalFormatting sqref="E25">
    <cfRule type="cellIs" dxfId="9" priority="10" operator="greaterThan">
      <formula>0.1</formula>
    </cfRule>
  </conditionalFormatting>
  <conditionalFormatting sqref="E25">
    <cfRule type="cellIs" dxfId="8" priority="9" operator="lessThan">
      <formula>-0.1</formula>
    </cfRule>
  </conditionalFormatting>
  <conditionalFormatting sqref="H24:H25">
    <cfRule type="cellIs" dxfId="7" priority="8" operator="greaterThan">
      <formula>0.1</formula>
    </cfRule>
  </conditionalFormatting>
  <conditionalFormatting sqref="H24:H25">
    <cfRule type="cellIs" dxfId="6" priority="7" operator="lessThan">
      <formula>-0.1</formula>
    </cfRule>
  </conditionalFormatting>
  <conditionalFormatting sqref="K24:K25">
    <cfRule type="cellIs" dxfId="5" priority="6" operator="greaterThan">
      <formula>0.1</formula>
    </cfRule>
  </conditionalFormatting>
  <conditionalFormatting sqref="K24:K25">
    <cfRule type="cellIs" dxfId="4" priority="5" operator="lessThan">
      <formula>-0.1</formula>
    </cfRule>
  </conditionalFormatting>
  <conditionalFormatting sqref="N24:N25">
    <cfRule type="cellIs" dxfId="3" priority="4" operator="greaterThan">
      <formula>0.1</formula>
    </cfRule>
  </conditionalFormatting>
  <conditionalFormatting sqref="N24:N25">
    <cfRule type="cellIs" dxfId="2" priority="3" operator="lessThan">
      <formula>-0.1</formula>
    </cfRule>
  </conditionalFormatting>
  <conditionalFormatting sqref="Q24:Q25">
    <cfRule type="cellIs" dxfId="1" priority="2" operator="greaterThan">
      <formula>0.1</formula>
    </cfRule>
  </conditionalFormatting>
  <conditionalFormatting sqref="Q24:Q25">
    <cfRule type="cellIs" dxfId="0" priority="1" operator="lessThan">
      <formula>-0.1</formula>
    </cfRule>
  </conditionalFormatting>
  <pageMargins left="0.7" right="0.7" top="0.75" bottom="0.75" header="0.3" footer="0.3"/>
  <pageSetup paperSize="3" scale="54" fitToHeight="3" orientation="landscape" r:id="rId1"/>
  <headerFooter>
    <oddFooter>&amp;R&amp;"Times New Roman,Bold"&amp;12Attachment to Response to Question No. 4
Page 1 of 1
Neal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Neal, Susan</Witness_x0020_Testimony>
    <Year xmlns="65bfb563-8fe2-4d34-a09f-38a217d8feea">2020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2020-00170</Case_x0020__x0023_>
    <Review_x0020_Case_x0020_Expense_x0020_Period xmlns="65bfb563-8fe2-4d34-a09f-38a217d8feea">Mar-Aug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1" ma:contentTypeDescription="Create a new document." ma:contentTypeScope="" ma:versionID="1a7440fe774e3a49f8f8025c7f284a7f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e8f00517e1a5c3e1cb96a73fb0bdef8d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- Proof of Publication/Certificate of Notice"/>
          <xsd:enumeration value="10 – eFiled/Filed Documents"/>
          <xsd:enumeration value="10.1 – Application"/>
          <xsd:enumeration value="10.2 – Application - As Filed"/>
          <xsd:enumeration value="11 - Talking Points (Internal Use Only)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43F6A-5EB2-4C8C-B00D-4B1E7C7DBE57}">
  <ds:schemaRefs>
    <ds:schemaRef ds:uri="http://schemas.microsoft.com/office/2006/metadata/properties"/>
    <ds:schemaRef ds:uri="http://schemas.microsoft.com/sharepoint/v4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5bfb563-8fe2-4d34-a09f-38a217d8feea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D4E38D-4236-4E0F-AAFE-AA7B2F28FB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B929A-320C-490B-A0C8-546D17E76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Rita Toubia</dc:creator>
  <cp:lastModifiedBy>Fackler, Andrea</cp:lastModifiedBy>
  <cp:lastPrinted>2020-07-08T22:36:04Z</cp:lastPrinted>
  <dcterms:created xsi:type="dcterms:W3CDTF">2020-06-19T12:27:35Z</dcterms:created>
  <dcterms:modified xsi:type="dcterms:W3CDTF">2020-07-08T22:36:23Z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