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ickmhq\Documents\0.000 - Environmental Surcharge (ES)\0.06 - 2 Yr @ 07-31-2019\0.00 - CN 2020-00144 (2)\"/>
    </mc:Choice>
  </mc:AlternateContent>
  <bookViews>
    <workbookView xWindow="10908" yWindow="-12" windowWidth="10716" windowHeight="10152"/>
  </bookViews>
  <sheets>
    <sheet name="Item 1 Response" sheetId="1" r:id="rId1"/>
  </sheets>
  <definedNames>
    <definedName name="_xlnm.Print_Area" localSheetId="0">'Item 1 Response'!$A$13:$K$273</definedName>
    <definedName name="_xlnm.Print_Titles" localSheetId="0">'Item 1 Response'!$1:$13</definedName>
  </definedNames>
  <calcPr calcId="162913"/>
</workbook>
</file>

<file path=xl/calcChain.xml><?xml version="1.0" encoding="utf-8"?>
<calcChain xmlns="http://schemas.openxmlformats.org/spreadsheetml/2006/main">
  <c r="J263" i="1" l="1"/>
  <c r="J267" i="1" s="1"/>
  <c r="J270" i="1" s="1"/>
  <c r="J272" i="1" s="1"/>
  <c r="H263" i="1"/>
  <c r="H267" i="1" s="1"/>
  <c r="H270" i="1" s="1"/>
  <c r="H272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J243" i="1"/>
  <c r="J247" i="1" s="1"/>
  <c r="J250" i="1" s="1"/>
  <c r="J252" i="1" s="1"/>
  <c r="H243" i="1"/>
  <c r="H247" i="1" s="1"/>
  <c r="H250" i="1" s="1"/>
  <c r="H252" i="1" s="1"/>
  <c r="J223" i="1"/>
  <c r="J227" i="1" s="1"/>
  <c r="J230" i="1" s="1"/>
  <c r="J232" i="1" s="1"/>
  <c r="H223" i="1"/>
  <c r="H227" i="1" s="1"/>
  <c r="H230" i="1" s="1"/>
  <c r="H232" i="1" s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J203" i="1"/>
  <c r="J207" i="1" s="1"/>
  <c r="J210" i="1" s="1"/>
  <c r="J212" i="1" s="1"/>
  <c r="H203" i="1"/>
  <c r="H207" i="1" s="1"/>
  <c r="H210" i="1" s="1"/>
  <c r="H212" i="1" s="1"/>
  <c r="J183" i="1"/>
  <c r="J187" i="1" s="1"/>
  <c r="J190" i="1" s="1"/>
  <c r="J192" i="1" s="1"/>
  <c r="H183" i="1"/>
  <c r="H187" i="1" s="1"/>
  <c r="H190" i="1" s="1"/>
  <c r="H192" i="1" s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J163" i="1"/>
  <c r="J167" i="1" s="1"/>
  <c r="J170" i="1" s="1"/>
  <c r="J172" i="1" s="1"/>
  <c r="H163" i="1"/>
  <c r="H167" i="1" s="1"/>
  <c r="H170" i="1" s="1"/>
  <c r="H172" i="1" s="1"/>
  <c r="J143" i="1"/>
  <c r="J147" i="1" s="1"/>
  <c r="J150" i="1" s="1"/>
  <c r="J152" i="1" s="1"/>
  <c r="H143" i="1"/>
  <c r="H147" i="1" s="1"/>
  <c r="H150" i="1" s="1"/>
  <c r="H152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J123" i="1"/>
  <c r="J127" i="1" s="1"/>
  <c r="J130" i="1" s="1"/>
  <c r="J132" i="1" s="1"/>
  <c r="H123" i="1"/>
  <c r="H127" i="1" s="1"/>
  <c r="H130" i="1" s="1"/>
  <c r="H132" i="1" s="1"/>
  <c r="J103" i="1"/>
  <c r="J107" i="1" s="1"/>
  <c r="J110" i="1" s="1"/>
  <c r="J112" i="1" s="1"/>
  <c r="H103" i="1"/>
  <c r="H107" i="1" s="1"/>
  <c r="H110" i="1" s="1"/>
  <c r="H112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J83" i="1"/>
  <c r="J87" i="1" s="1"/>
  <c r="J90" i="1" s="1"/>
  <c r="J92" i="1" s="1"/>
  <c r="H83" i="1"/>
  <c r="H87" i="1" s="1"/>
  <c r="H90" i="1" s="1"/>
  <c r="H92" i="1" s="1"/>
  <c r="J63" i="1"/>
  <c r="J67" i="1" s="1"/>
  <c r="J70" i="1" s="1"/>
  <c r="J72" i="1" s="1"/>
  <c r="H63" i="1"/>
  <c r="H67" i="1" s="1"/>
  <c r="H70" i="1" s="1"/>
  <c r="H72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J43" i="1"/>
  <c r="J47" i="1" s="1"/>
  <c r="J50" i="1" s="1"/>
  <c r="J52" i="1" s="1"/>
  <c r="H43" i="1"/>
  <c r="H47" i="1" s="1"/>
  <c r="H50" i="1" s="1"/>
  <c r="H52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J23" i="1"/>
  <c r="H23" i="1"/>
  <c r="J27" i="1" l="1"/>
  <c r="J30" i="1" s="1"/>
  <c r="J32" i="1" s="1"/>
  <c r="J19" i="1"/>
  <c r="H39" i="1" s="1"/>
  <c r="J39" i="1" s="1"/>
  <c r="H59" i="1" s="1"/>
  <c r="J59" i="1" s="1"/>
  <c r="H79" i="1" s="1"/>
  <c r="J79" i="1" s="1"/>
  <c r="H99" i="1" s="1"/>
  <c r="J99" i="1" s="1"/>
  <c r="H119" i="1" s="1"/>
  <c r="J119" i="1" s="1"/>
  <c r="H139" i="1" s="1"/>
  <c r="J139" i="1" s="1"/>
  <c r="H159" i="1" s="1"/>
  <c r="J159" i="1" s="1"/>
  <c r="H179" i="1" s="1"/>
  <c r="J179" i="1" s="1"/>
  <c r="H199" i="1" s="1"/>
  <c r="J199" i="1" s="1"/>
  <c r="H219" i="1" s="1"/>
  <c r="J219" i="1" s="1"/>
  <c r="H239" i="1" s="1"/>
  <c r="J239" i="1" s="1"/>
  <c r="H259" i="1" s="1"/>
  <c r="J259" i="1" s="1"/>
  <c r="H27" i="1" l="1"/>
  <c r="H30" i="1" s="1"/>
  <c r="H32" i="1" s="1"/>
</calcChain>
</file>

<file path=xl/sharedStrings.xml><?xml version="1.0" encoding="utf-8"?>
<sst xmlns="http://schemas.openxmlformats.org/spreadsheetml/2006/main" count="592" uniqueCount="24">
  <si>
    <t>Calculation of Total E(m) and</t>
  </si>
  <si>
    <t>Calculation of Total E(m)</t>
  </si>
  <si>
    <t>OE</t>
  </si>
  <si>
    <t>=</t>
  </si>
  <si>
    <t xml:space="preserve"> Pollution Control Operating Expenses </t>
  </si>
  <si>
    <t>BAS</t>
  </si>
  <si>
    <t>Total Proceeds from By-Product and Allowance Sales</t>
  </si>
  <si>
    <t xml:space="preserve">E(m) </t>
  </si>
  <si>
    <t>Calculation of Jurisdictional Environmental Surcharge Billing Factor</t>
  </si>
  <si>
    <t>Big Rivers Electric Corporation</t>
  </si>
  <si>
    <t>Response to Commission Staff's Initial Request for Information dated May 7, 2013</t>
  </si>
  <si>
    <t>Attachment for Response to PSC 1-1</t>
  </si>
  <si>
    <t>E(m) =OE - BAS + RORB, where</t>
  </si>
  <si>
    <t>RORB</t>
  </si>
  <si>
    <t>[ (RB/12) x (RORORB) ]</t>
  </si>
  <si>
    <t>CESF: E(m) / R(m); as a % of Revenue</t>
  </si>
  <si>
    <t>Member System Allocation Ratio for the Month (Form 3.00)</t>
  </si>
  <si>
    <t>Subtotal E(m) = Subtotal E(m) x Member System Allocation Ratio</t>
  </si>
  <si>
    <t>Adjustment for (Over)/Under Recovery, as applicable (Form 2.00)</t>
  </si>
  <si>
    <t>Prior Period Adjustment</t>
  </si>
  <si>
    <t>E(m) = Subtotal E(m) plus (Over)/Under Recovery plus Prior Period Adjustment</t>
  </si>
  <si>
    <t>R(m) = Average Monthly Member System Revenue for the 12 Months Ending with the Current Expense Month (Form 3.00)</t>
  </si>
  <si>
    <t>Case No. 2020-00144</t>
  </si>
  <si>
    <t>For the Expense Months: June 2017 to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</si>
</sst>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%"/>
    <numFmt numFmtId="167" formatCode="mmmm\ yyyy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b/>
      <sz val="12"/>
      <name val="Century Schoolbook"/>
      <family val="1"/>
    </font>
    <font>
      <sz val="12"/>
      <name val="Century Schoolbook"/>
      <family val="1"/>
    </font>
    <font>
      <b/>
      <sz val="14"/>
      <name val="Century Schoolbook"/>
      <family val="1"/>
    </font>
    <font>
      <sz val="10"/>
      <name val="Arial"/>
      <family val="2"/>
    </font>
    <font>
      <b/>
      <sz val="20"/>
      <name val="Century Schoolbook"/>
      <family val="1"/>
    </font>
    <font>
      <sz val="20"/>
      <name val="Century Schoolbook"/>
      <family val="1"/>
    </font>
    <font>
      <b/>
      <sz val="12"/>
      <color rgb="FFFF0000"/>
      <name val="Century Schoolbook"/>
      <family val="1"/>
    </font>
    <font>
      <b/>
      <sz val="11"/>
      <color rgb="FFFF0000"/>
      <name val="Century Schoolbook"/>
      <family val="1"/>
    </font>
    <font>
      <sz val="11"/>
      <color rgb="FFFF0000"/>
      <name val="Century Schoolbook"/>
      <family val="1"/>
    </font>
    <font>
      <sz val="12"/>
      <color rgb="FFFF0000"/>
      <name val="Century Schoolbook"/>
      <family val="1"/>
    </font>
    <font>
      <b/>
      <sz val="24"/>
      <name val="Century Schoolbook"/>
      <family val="1"/>
    </font>
    <font>
      <sz val="24"/>
      <name val="Arial"/>
      <family val="2"/>
    </font>
    <font>
      <sz val="24"/>
      <name val="Century Schoolbook"/>
      <family val="1"/>
    </font>
    <font>
      <b/>
      <sz val="16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Protection="1"/>
    <xf numFmtId="0" fontId="3" fillId="2" borderId="0" xfId="0" quotePrefix="1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5" fillId="2" borderId="0" xfId="0" applyFont="1" applyFill="1" applyAlignment="1" applyProtection="1">
      <alignment horizontal="centerContinuous"/>
    </xf>
    <xf numFmtId="0" fontId="6" fillId="2" borderId="0" xfId="0" applyFont="1" applyFill="1" applyBorder="1" applyProtection="1"/>
    <xf numFmtId="0" fontId="12" fillId="2" borderId="0" xfId="0" applyFont="1" applyFill="1" applyAlignment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4" fillId="2" borderId="0" xfId="0" applyFont="1" applyFill="1" applyBorder="1" applyProtection="1"/>
    <xf numFmtId="0" fontId="12" fillId="2" borderId="0" xfId="0" quotePrefix="1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4" fillId="2" borderId="3" xfId="0" applyFont="1" applyFill="1" applyBorder="1" applyProtection="1"/>
    <xf numFmtId="0" fontId="14" fillId="2" borderId="5" xfId="0" applyFont="1" applyFill="1" applyBorder="1" applyProtection="1"/>
    <xf numFmtId="164" fontId="13" fillId="2" borderId="0" xfId="2" applyNumberFormat="1" applyFont="1" applyFill="1" applyBorder="1" applyProtection="1"/>
    <xf numFmtId="0" fontId="13" fillId="2" borderId="0" xfId="0" quotePrefix="1" applyFont="1" applyFill="1" applyBorder="1" applyAlignment="1" applyProtection="1">
      <alignment horizontal="center"/>
    </xf>
    <xf numFmtId="165" fontId="13" fillId="2" borderId="0" xfId="1" applyNumberFormat="1" applyFont="1" applyFill="1" applyBorder="1" applyProtection="1"/>
    <xf numFmtId="166" fontId="13" fillId="2" borderId="0" xfId="0" applyNumberFormat="1" applyFont="1" applyFill="1" applyBorder="1" applyProtection="1"/>
    <xf numFmtId="0" fontId="13" fillId="2" borderId="0" xfId="0" quotePrefix="1" applyFont="1" applyFill="1" applyBorder="1" applyProtection="1"/>
    <xf numFmtId="165" fontId="13" fillId="2" borderId="0" xfId="1" applyNumberFormat="1" applyFont="1" applyFill="1" applyBorder="1" applyProtection="1">
      <protection locked="0"/>
    </xf>
    <xf numFmtId="164" fontId="6" fillId="2" borderId="0" xfId="2" applyNumberFormat="1" applyFont="1" applyFill="1" applyBorder="1" applyProtection="1"/>
    <xf numFmtId="167" fontId="5" fillId="2" borderId="7" xfId="0" quotePrefix="1" applyNumberFormat="1" applyFont="1" applyFill="1" applyBorder="1" applyAlignment="1" applyProtection="1">
      <alignment horizontal="center"/>
    </xf>
    <xf numFmtId="167" fontId="6" fillId="2" borderId="0" xfId="0" applyNumberFormat="1" applyFont="1" applyFill="1" applyBorder="1" applyProtection="1"/>
    <xf numFmtId="0" fontId="6" fillId="2" borderId="2" xfId="0" applyFont="1" applyFill="1" applyBorder="1" applyProtection="1"/>
    <xf numFmtId="0" fontId="6" fillId="2" borderId="0" xfId="0" quotePrefix="1" applyFont="1" applyFill="1" applyBorder="1" applyAlignment="1" applyProtection="1">
      <alignment horizontal="center"/>
    </xf>
    <xf numFmtId="0" fontId="6" fillId="2" borderId="0" xfId="0" applyFont="1" applyFill="1" applyProtection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0" fontId="6" fillId="2" borderId="2" xfId="0" quotePrefix="1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5" xfId="0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0" fillId="2" borderId="0" xfId="0" applyFont="1" applyFill="1" applyAlignment="1">
      <alignment horizontal="center" wrapText="1"/>
    </xf>
    <xf numFmtId="166" fontId="6" fillId="2" borderId="2" xfId="3" applyNumberFormat="1" applyFont="1" applyFill="1" applyBorder="1" applyProtection="1"/>
    <xf numFmtId="0" fontId="6" fillId="2" borderId="7" xfId="0" quotePrefix="1" applyFont="1" applyFill="1" applyBorder="1" applyAlignment="1" applyProtection="1">
      <alignment horizontal="center"/>
    </xf>
    <xf numFmtId="166" fontId="6" fillId="2" borderId="7" xfId="3" applyNumberFormat="1" applyFont="1" applyFill="1" applyBorder="1" applyProtection="1"/>
    <xf numFmtId="164" fontId="6" fillId="2" borderId="2" xfId="2" applyNumberFormat="1" applyFont="1" applyFill="1" applyBorder="1" applyProtection="1"/>
    <xf numFmtId="164" fontId="6" fillId="2" borderId="7" xfId="2" applyNumberFormat="1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0" fillId="0" borderId="0" xfId="0" applyAlignment="1">
      <alignment horizontal="center" wrapText="1"/>
    </xf>
    <xf numFmtId="167" fontId="5" fillId="2" borderId="0" xfId="0" quotePrefix="1" applyNumberFormat="1" applyFont="1" applyFill="1" applyBorder="1" applyAlignment="1" applyProtection="1">
      <alignment horizontal="center"/>
    </xf>
    <xf numFmtId="166" fontId="6" fillId="2" borderId="0" xfId="3" applyNumberFormat="1" applyFont="1" applyFill="1" applyBorder="1" applyProtection="1"/>
    <xf numFmtId="0" fontId="4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14" fillId="2" borderId="2" xfId="0" applyFont="1" applyFill="1" applyBorder="1" applyProtection="1"/>
    <xf numFmtId="0" fontId="6" fillId="2" borderId="4" xfId="0" quotePrefix="1" applyFont="1" applyFill="1" applyBorder="1" applyAlignment="1" applyProtection="1">
      <alignment horizontal="left"/>
    </xf>
    <xf numFmtId="0" fontId="13" fillId="2" borderId="5" xfId="0" applyFont="1" applyFill="1" applyBorder="1" applyProtection="1"/>
    <xf numFmtId="167" fontId="5" fillId="2" borderId="8" xfId="0" quotePrefix="1" applyNumberFormat="1" applyFont="1" applyFill="1" applyBorder="1" applyAlignment="1" applyProtection="1">
      <alignment horizontal="center"/>
    </xf>
    <xf numFmtId="164" fontId="6" fillId="2" borderId="3" xfId="2" applyNumberFormat="1" applyFont="1" applyFill="1" applyBorder="1" applyProtection="1"/>
    <xf numFmtId="164" fontId="6" fillId="2" borderId="5" xfId="2" applyNumberFormat="1" applyFont="1" applyFill="1" applyBorder="1" applyProtection="1"/>
    <xf numFmtId="164" fontId="6" fillId="2" borderId="8" xfId="2" applyNumberFormat="1" applyFont="1" applyFill="1" applyBorder="1" applyProtection="1"/>
    <xf numFmtId="166" fontId="6" fillId="2" borderId="3" xfId="3" applyNumberFormat="1" applyFont="1" applyFill="1" applyBorder="1" applyProtection="1"/>
    <xf numFmtId="166" fontId="6" fillId="2" borderId="8" xfId="3" applyNumberFormat="1" applyFont="1" applyFill="1" applyBorder="1" applyProtection="1"/>
    <xf numFmtId="0" fontId="7" fillId="2" borderId="1" xfId="0" quotePrefix="1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7" fillId="2" borderId="4" xfId="0" quotePrefix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4" xfId="0" quotePrefix="1" applyFont="1" applyFill="1" applyBorder="1" applyAlignment="1" applyProtection="1">
      <alignment horizontal="left" wrapText="1"/>
    </xf>
    <xf numFmtId="0" fontId="0" fillId="0" borderId="0" xfId="0" applyBorder="1" applyAlignment="1">
      <alignment wrapText="1"/>
    </xf>
    <xf numFmtId="0" fontId="15" fillId="2" borderId="0" xfId="0" applyFont="1" applyFill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9" fillId="2" borderId="0" xfId="0" applyFont="1" applyFill="1" applyAlignment="1" applyProtection="1">
      <alignment horizontal="center" wrapText="1"/>
    </xf>
    <xf numFmtId="0" fontId="10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" fillId="0" borderId="0" xfId="0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0"/>
  <sheetViews>
    <sheetView tabSelected="1" view="pageBreakPreview" zoomScaleNormal="100" zoomScaleSheetLayoutView="100" workbookViewId="0">
      <selection sqref="A1:J2"/>
    </sheetView>
  </sheetViews>
  <sheetFormatPr defaultColWidth="9.109375" defaultRowHeight="13.8" x14ac:dyDescent="0.25"/>
  <cols>
    <col min="1" max="1" width="3.6640625" style="1" customWidth="1"/>
    <col min="2" max="2" width="1.6640625" style="1" customWidth="1"/>
    <col min="3" max="3" width="5.109375" style="1" customWidth="1"/>
    <col min="4" max="4" width="12.6640625" style="1" customWidth="1"/>
    <col min="5" max="5" width="3.6640625" style="1" customWidth="1"/>
    <col min="6" max="6" width="64.109375" style="1" customWidth="1"/>
    <col min="7" max="7" width="4.109375" style="1" customWidth="1"/>
    <col min="8" max="8" width="22.5546875" style="1" customWidth="1"/>
    <col min="9" max="9" width="3.44140625" style="1" customWidth="1"/>
    <col min="10" max="10" width="22.5546875" style="1" customWidth="1"/>
    <col min="11" max="11" width="1" style="1" customWidth="1"/>
    <col min="12" max="12" width="26.44140625" style="1" bestFit="1" customWidth="1"/>
    <col min="13" max="13" width="14.44140625" style="1" customWidth="1"/>
    <col min="14" max="14" width="17.33203125" style="1" customWidth="1"/>
    <col min="15" max="15" width="26.44140625" style="1" bestFit="1" customWidth="1"/>
    <col min="16" max="17" width="3.44140625" style="1" customWidth="1"/>
    <col min="18" max="18" width="26.44140625" style="1" bestFit="1" customWidth="1"/>
    <col min="19" max="20" width="3.44140625" style="1" customWidth="1"/>
    <col min="21" max="21" width="26.44140625" style="1" bestFit="1" customWidth="1"/>
    <col min="22" max="23" width="3.44140625" style="1" customWidth="1"/>
    <col min="24" max="24" width="26.44140625" style="1" bestFit="1" customWidth="1"/>
    <col min="25" max="26" width="3.44140625" style="1" customWidth="1"/>
    <col min="27" max="27" width="26.44140625" style="1" bestFit="1" customWidth="1"/>
    <col min="28" max="28" width="3.44140625" style="1" customWidth="1"/>
    <col min="29" max="16384" width="9.109375" style="1"/>
  </cols>
  <sheetData>
    <row r="1" spans="1:25" x14ac:dyDescent="0.25">
      <c r="A1" s="66" t="s">
        <v>9</v>
      </c>
      <c r="B1" s="66"/>
      <c r="C1" s="67"/>
      <c r="D1" s="67"/>
      <c r="E1" s="67"/>
      <c r="F1" s="67"/>
      <c r="G1" s="67"/>
      <c r="H1" s="67"/>
      <c r="I1" s="67"/>
      <c r="J1" s="67"/>
      <c r="K1" s="46"/>
    </row>
    <row r="2" spans="1:25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46"/>
      <c r="Y2" s="2"/>
    </row>
    <row r="3" spans="1:25" ht="24.6" hidden="1" x14ac:dyDescent="0.4">
      <c r="A3" s="68" t="s">
        <v>10</v>
      </c>
      <c r="B3" s="68"/>
      <c r="C3" s="69"/>
      <c r="D3" s="69"/>
      <c r="E3" s="69"/>
      <c r="F3" s="69"/>
      <c r="G3" s="69"/>
      <c r="H3" s="69"/>
      <c r="I3" s="69"/>
      <c r="J3" s="69"/>
      <c r="K3" s="38"/>
      <c r="Y3" s="2"/>
    </row>
    <row r="4" spans="1:25" ht="24.6" hidden="1" x14ac:dyDescent="0.4">
      <c r="A4" s="68"/>
      <c r="B4" s="68"/>
      <c r="C4" s="69"/>
      <c r="D4" s="69"/>
      <c r="E4" s="69"/>
      <c r="F4" s="69"/>
      <c r="G4" s="69"/>
      <c r="H4" s="69"/>
      <c r="I4" s="69"/>
      <c r="J4" s="69"/>
      <c r="K4" s="38"/>
      <c r="Y4" s="2"/>
    </row>
    <row r="5" spans="1:25" ht="30" x14ac:dyDescent="0.5">
      <c r="A5" s="66" t="s">
        <v>22</v>
      </c>
      <c r="B5" s="66"/>
      <c r="C5" s="70"/>
      <c r="D5" s="70"/>
      <c r="E5" s="70"/>
      <c r="F5" s="70"/>
      <c r="G5" s="70"/>
      <c r="H5" s="70"/>
      <c r="I5" s="70"/>
      <c r="J5" s="70"/>
      <c r="K5" s="38"/>
      <c r="Y5" s="2"/>
    </row>
    <row r="6" spans="1:25" ht="15.6" hidden="1" x14ac:dyDescent="0.3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36"/>
      <c r="Y6" s="2"/>
    </row>
    <row r="7" spans="1:25" ht="15.6" hidden="1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0.399999999999999" x14ac:dyDescent="0.35">
      <c r="A9" s="72" t="s">
        <v>0</v>
      </c>
      <c r="B9" s="72"/>
      <c r="C9" s="72"/>
      <c r="D9" s="72"/>
      <c r="E9" s="72"/>
      <c r="F9" s="72"/>
      <c r="G9" s="72"/>
      <c r="H9" s="72"/>
      <c r="I9" s="72"/>
      <c r="J9" s="72"/>
      <c r="K9" s="3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0.399999999999999" x14ac:dyDescent="0.35">
      <c r="A10" s="72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3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6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25" s="7" customFormat="1" ht="20.399999999999999" x14ac:dyDescent="0.35">
      <c r="A12" s="72" t="s">
        <v>23</v>
      </c>
      <c r="B12" s="72"/>
      <c r="C12" s="72"/>
      <c r="D12" s="72"/>
      <c r="E12" s="72"/>
      <c r="F12" s="72"/>
      <c r="G12" s="72"/>
      <c r="H12" s="72"/>
      <c r="I12" s="72"/>
      <c r="J12" s="72"/>
      <c r="K12" s="3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7" customFormat="1" ht="15.6" x14ac:dyDescent="0.3">
      <c r="A13" s="50"/>
      <c r="B13" s="8"/>
      <c r="C13" s="8"/>
      <c r="D13" s="8"/>
      <c r="E13" s="8"/>
      <c r="F13" s="8"/>
      <c r="G13" s="8"/>
      <c r="H13" s="8"/>
      <c r="I13" s="8"/>
      <c r="J13" s="8"/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7" customFormat="1" ht="17.399999999999999" x14ac:dyDescent="0.3">
      <c r="A14" s="27">
        <v>1</v>
      </c>
      <c r="B14" s="27"/>
      <c r="C14" s="60" t="s">
        <v>1</v>
      </c>
      <c r="D14" s="24"/>
      <c r="E14" s="24"/>
      <c r="F14" s="24"/>
      <c r="G14" s="51"/>
      <c r="H14" s="51"/>
      <c r="I14" s="51"/>
      <c r="J14" s="13"/>
      <c r="K14" s="9"/>
    </row>
    <row r="15" spans="1:25" s="7" customFormat="1" ht="15" x14ac:dyDescent="0.25">
      <c r="A15" s="27">
        <f>+A14+1</f>
        <v>2</v>
      </c>
      <c r="B15" s="27"/>
      <c r="C15" s="52" t="s">
        <v>12</v>
      </c>
      <c r="D15" s="27"/>
      <c r="E15" s="25"/>
      <c r="F15" s="5"/>
      <c r="G15" s="10"/>
      <c r="H15" s="10"/>
      <c r="I15" s="10"/>
      <c r="J15" s="14"/>
      <c r="K15" s="10"/>
    </row>
    <row r="16" spans="1:25" s="7" customFormat="1" ht="15" x14ac:dyDescent="0.25">
      <c r="A16" s="27">
        <f t="shared" ref="A16:A34" si="0">+A15+1</f>
        <v>3</v>
      </c>
      <c r="B16" s="27"/>
      <c r="C16" s="31"/>
      <c r="D16" s="28" t="s">
        <v>2</v>
      </c>
      <c r="E16" s="25" t="s">
        <v>3</v>
      </c>
      <c r="F16" s="5" t="s">
        <v>4</v>
      </c>
      <c r="G16" s="10"/>
      <c r="H16" s="10"/>
      <c r="I16" s="10"/>
      <c r="J16" s="14"/>
      <c r="K16" s="10"/>
    </row>
    <row r="17" spans="1:16" s="7" customFormat="1" ht="15" x14ac:dyDescent="0.25">
      <c r="A17" s="27">
        <f t="shared" si="0"/>
        <v>4</v>
      </c>
      <c r="B17" s="27"/>
      <c r="C17" s="31"/>
      <c r="D17" s="28" t="s">
        <v>5</v>
      </c>
      <c r="E17" s="27" t="s">
        <v>3</v>
      </c>
      <c r="F17" s="5" t="s">
        <v>6</v>
      </c>
      <c r="G17" s="10"/>
      <c r="H17" s="10"/>
      <c r="I17" s="10"/>
      <c r="J17" s="14"/>
      <c r="K17" s="10"/>
    </row>
    <row r="18" spans="1:16" s="7" customFormat="1" ht="15" x14ac:dyDescent="0.25">
      <c r="A18" s="27">
        <f t="shared" si="0"/>
        <v>5</v>
      </c>
      <c r="B18" s="27"/>
      <c r="C18" s="31"/>
      <c r="D18" s="28" t="s">
        <v>13</v>
      </c>
      <c r="E18" s="27" t="s">
        <v>3</v>
      </c>
      <c r="F18" s="5" t="s">
        <v>14</v>
      </c>
      <c r="G18" s="10"/>
      <c r="H18" s="12"/>
      <c r="I18" s="12"/>
      <c r="J18" s="53"/>
      <c r="L18" s="11"/>
      <c r="M18" s="12"/>
      <c r="N18" s="12"/>
      <c r="O18" s="11"/>
      <c r="P18" s="12"/>
    </row>
    <row r="19" spans="1:16" s="7" customFormat="1" ht="15.6" x14ac:dyDescent="0.3">
      <c r="A19" s="27">
        <f t="shared" si="0"/>
        <v>6</v>
      </c>
      <c r="B19" s="27"/>
      <c r="C19" s="31"/>
      <c r="D19" s="28"/>
      <c r="E19" s="27"/>
      <c r="F19" s="5"/>
      <c r="G19" s="10"/>
      <c r="H19" s="22">
        <v>42916</v>
      </c>
      <c r="I19" s="23"/>
      <c r="J19" s="54">
        <f>EOMONTH(H19,1)</f>
        <v>42947</v>
      </c>
      <c r="K19" s="47"/>
      <c r="L19" s="11"/>
      <c r="M19" s="12"/>
      <c r="N19" s="12"/>
      <c r="O19" s="11"/>
      <c r="P19" s="12"/>
    </row>
    <row r="20" spans="1:16" s="7" customFormat="1" ht="15" x14ac:dyDescent="0.25">
      <c r="A20" s="27">
        <f t="shared" si="0"/>
        <v>7</v>
      </c>
      <c r="B20" s="27"/>
      <c r="C20" s="29" t="s">
        <v>2</v>
      </c>
      <c r="D20" s="24"/>
      <c r="E20" s="24"/>
      <c r="F20" s="24"/>
      <c r="G20" s="30" t="s">
        <v>3</v>
      </c>
      <c r="H20" s="42">
        <v>2497522</v>
      </c>
      <c r="I20" s="30" t="s">
        <v>3</v>
      </c>
      <c r="J20" s="55">
        <v>2387138</v>
      </c>
      <c r="K20" s="21"/>
      <c r="L20" s="15"/>
      <c r="M20" s="12"/>
      <c r="N20" s="16"/>
      <c r="O20" s="15"/>
      <c r="P20" s="12"/>
    </row>
    <row r="21" spans="1:16" s="7" customFormat="1" ht="15" x14ac:dyDescent="0.25">
      <c r="A21" s="27">
        <f t="shared" si="0"/>
        <v>8</v>
      </c>
      <c r="B21" s="27"/>
      <c r="C21" s="31" t="s">
        <v>5</v>
      </c>
      <c r="D21" s="5"/>
      <c r="E21" s="5"/>
      <c r="F21" s="5"/>
      <c r="G21" s="25" t="s">
        <v>3</v>
      </c>
      <c r="H21" s="21">
        <v>0</v>
      </c>
      <c r="I21" s="25" t="s">
        <v>3</v>
      </c>
      <c r="J21" s="56">
        <v>0</v>
      </c>
      <c r="K21" s="21"/>
      <c r="L21" s="17"/>
      <c r="M21" s="12"/>
      <c r="N21" s="16"/>
      <c r="O21" s="17"/>
      <c r="P21" s="12"/>
    </row>
    <row r="22" spans="1:16" s="7" customFormat="1" ht="15" x14ac:dyDescent="0.25">
      <c r="A22" s="27">
        <f t="shared" si="0"/>
        <v>9</v>
      </c>
      <c r="B22" s="27"/>
      <c r="C22" s="31" t="s">
        <v>13</v>
      </c>
      <c r="D22" s="5"/>
      <c r="E22" s="5"/>
      <c r="F22" s="5"/>
      <c r="G22" s="25" t="s">
        <v>3</v>
      </c>
      <c r="H22" s="21">
        <v>149049</v>
      </c>
      <c r="I22" s="25" t="s">
        <v>3</v>
      </c>
      <c r="J22" s="56">
        <v>147908</v>
      </c>
      <c r="K22" s="21"/>
      <c r="L22" s="12"/>
      <c r="M22" s="12"/>
      <c r="N22" s="12"/>
      <c r="O22" s="12"/>
      <c r="P22" s="12"/>
    </row>
    <row r="23" spans="1:16" s="7" customFormat="1" ht="15" x14ac:dyDescent="0.25">
      <c r="A23" s="27">
        <f t="shared" si="0"/>
        <v>10</v>
      </c>
      <c r="B23" s="27"/>
      <c r="C23" s="32" t="s">
        <v>7</v>
      </c>
      <c r="D23" s="33"/>
      <c r="E23" s="33"/>
      <c r="F23" s="33"/>
      <c r="G23" s="40" t="s">
        <v>3</v>
      </c>
      <c r="H23" s="43">
        <f>H20-H21+H22</f>
        <v>2646571</v>
      </c>
      <c r="I23" s="40" t="s">
        <v>3</v>
      </c>
      <c r="J23" s="57">
        <f>J20-J21+J22</f>
        <v>2535046</v>
      </c>
      <c r="K23" s="21"/>
      <c r="L23" s="15"/>
      <c r="M23" s="12"/>
      <c r="N23" s="16"/>
      <c r="O23" s="15"/>
      <c r="P23" s="12"/>
    </row>
    <row r="24" spans="1:16" s="7" customFormat="1" ht="15" customHeight="1" x14ac:dyDescent="0.25">
      <c r="A24" s="27">
        <f t="shared" si="0"/>
        <v>11</v>
      </c>
      <c r="B24" s="27"/>
      <c r="C24" s="31"/>
      <c r="D24" s="5"/>
      <c r="E24" s="5"/>
      <c r="F24" s="5"/>
      <c r="G24" s="5"/>
      <c r="H24" s="5"/>
      <c r="I24" s="5"/>
      <c r="J24" s="34"/>
      <c r="K24" s="5"/>
      <c r="L24" s="12"/>
      <c r="M24" s="12"/>
      <c r="N24" s="12"/>
      <c r="O24" s="12"/>
      <c r="P24" s="12"/>
    </row>
    <row r="25" spans="1:16" s="7" customFormat="1" ht="17.399999999999999" x14ac:dyDescent="0.3">
      <c r="A25" s="27">
        <f t="shared" si="0"/>
        <v>12</v>
      </c>
      <c r="B25" s="27"/>
      <c r="C25" s="61" t="s">
        <v>8</v>
      </c>
      <c r="D25" s="5"/>
      <c r="E25" s="5"/>
      <c r="F25" s="5"/>
      <c r="G25" s="5"/>
      <c r="H25" s="5"/>
      <c r="I25" s="5"/>
      <c r="J25" s="34"/>
      <c r="K25" s="5"/>
      <c r="L25" s="12"/>
      <c r="M25" s="12"/>
      <c r="N25" s="12"/>
      <c r="O25" s="12"/>
      <c r="P25" s="12"/>
    </row>
    <row r="26" spans="1:16" s="7" customFormat="1" ht="15" customHeight="1" x14ac:dyDescent="0.25">
      <c r="A26" s="27">
        <f t="shared" si="0"/>
        <v>13</v>
      </c>
      <c r="B26" s="27"/>
      <c r="C26" s="29" t="s">
        <v>16</v>
      </c>
      <c r="D26" s="24"/>
      <c r="E26" s="24"/>
      <c r="F26" s="24"/>
      <c r="G26" s="30" t="s">
        <v>3</v>
      </c>
      <c r="H26" s="39">
        <v>0.73130293000000002</v>
      </c>
      <c r="I26" s="30" t="s">
        <v>3</v>
      </c>
      <c r="J26" s="58">
        <v>0.68791701999999999</v>
      </c>
      <c r="K26" s="48"/>
      <c r="L26" s="18"/>
      <c r="M26" s="12"/>
      <c r="N26" s="16"/>
      <c r="O26" s="18"/>
      <c r="P26" s="12"/>
    </row>
    <row r="27" spans="1:16" s="7" customFormat="1" ht="15" x14ac:dyDescent="0.25">
      <c r="A27" s="27">
        <f t="shared" si="0"/>
        <v>14</v>
      </c>
      <c r="B27" s="27"/>
      <c r="C27" s="31" t="s">
        <v>17</v>
      </c>
      <c r="D27" s="5"/>
      <c r="E27" s="5"/>
      <c r="F27" s="5"/>
      <c r="G27" s="25" t="s">
        <v>3</v>
      </c>
      <c r="H27" s="21">
        <f>ROUND(H23*H26,0)</f>
        <v>1935445</v>
      </c>
      <c r="I27" s="25" t="s">
        <v>3</v>
      </c>
      <c r="J27" s="56">
        <f>ROUND(J23*J26,0)</f>
        <v>1743901</v>
      </c>
      <c r="K27" s="21"/>
      <c r="L27" s="15"/>
      <c r="M27" s="12"/>
      <c r="N27" s="16"/>
      <c r="O27" s="15"/>
      <c r="P27" s="12"/>
    </row>
    <row r="28" spans="1:16" s="7" customFormat="1" ht="15" x14ac:dyDescent="0.25">
      <c r="A28" s="27">
        <f t="shared" si="0"/>
        <v>15</v>
      </c>
      <c r="B28" s="27"/>
      <c r="C28" s="52" t="s">
        <v>18</v>
      </c>
      <c r="D28" s="5"/>
      <c r="E28" s="5"/>
      <c r="F28" s="5"/>
      <c r="G28" s="25" t="s">
        <v>3</v>
      </c>
      <c r="H28" s="21">
        <v>104686</v>
      </c>
      <c r="I28" s="25" t="s">
        <v>3</v>
      </c>
      <c r="J28" s="56">
        <v>-112231</v>
      </c>
      <c r="K28" s="21"/>
      <c r="L28" s="17"/>
      <c r="M28" s="19"/>
      <c r="N28" s="16"/>
      <c r="O28" s="17"/>
      <c r="P28" s="12"/>
    </row>
    <row r="29" spans="1:16" s="7" customFormat="1" ht="15" x14ac:dyDescent="0.25">
      <c r="A29" s="27">
        <f t="shared" si="0"/>
        <v>16</v>
      </c>
      <c r="B29" s="27"/>
      <c r="C29" s="52" t="s">
        <v>19</v>
      </c>
      <c r="D29" s="5"/>
      <c r="E29" s="5"/>
      <c r="F29" s="5"/>
      <c r="G29" s="25" t="s">
        <v>3</v>
      </c>
      <c r="H29" s="21">
        <v>0</v>
      </c>
      <c r="I29" s="25" t="s">
        <v>3</v>
      </c>
      <c r="J29" s="56">
        <v>0</v>
      </c>
      <c r="K29" s="21"/>
      <c r="L29" s="20"/>
      <c r="M29" s="12"/>
      <c r="N29" s="16"/>
      <c r="O29" s="20"/>
      <c r="P29" s="12"/>
    </row>
    <row r="30" spans="1:16" s="7" customFormat="1" ht="15" x14ac:dyDescent="0.25">
      <c r="A30" s="63">
        <f t="shared" si="0"/>
        <v>17</v>
      </c>
      <c r="B30" s="27"/>
      <c r="C30" s="52" t="s">
        <v>20</v>
      </c>
      <c r="D30" s="5"/>
      <c r="E30" s="5"/>
      <c r="F30" s="5"/>
      <c r="G30" s="25" t="s">
        <v>3</v>
      </c>
      <c r="H30" s="21">
        <f>+H27+H28+H29</f>
        <v>2040131</v>
      </c>
      <c r="I30" s="25" t="s">
        <v>3</v>
      </c>
      <c r="J30" s="56">
        <f>+J27+J28+J29</f>
        <v>1631670</v>
      </c>
      <c r="K30" s="21"/>
      <c r="L30" s="12"/>
      <c r="M30" s="12"/>
      <c r="N30" s="12"/>
      <c r="O30" s="12"/>
      <c r="P30" s="12"/>
    </row>
    <row r="31" spans="1:16" s="7" customFormat="1" ht="30" customHeight="1" x14ac:dyDescent="0.25">
      <c r="A31" s="63">
        <f t="shared" si="0"/>
        <v>18</v>
      </c>
      <c r="B31" s="27"/>
      <c r="C31" s="64" t="s">
        <v>21</v>
      </c>
      <c r="D31" s="65"/>
      <c r="E31" s="65"/>
      <c r="F31" s="65"/>
      <c r="G31" s="25" t="s">
        <v>3</v>
      </c>
      <c r="H31" s="21">
        <v>18759664</v>
      </c>
      <c r="I31" s="25" t="s">
        <v>3</v>
      </c>
      <c r="J31" s="56">
        <v>18970063</v>
      </c>
      <c r="K31" s="21"/>
      <c r="L31" s="15"/>
      <c r="M31" s="12"/>
      <c r="N31" s="16"/>
      <c r="O31" s="15"/>
      <c r="P31" s="12"/>
    </row>
    <row r="32" spans="1:16" s="7" customFormat="1" ht="15" x14ac:dyDescent="0.25">
      <c r="A32" s="27">
        <f t="shared" si="0"/>
        <v>19</v>
      </c>
      <c r="B32" s="27"/>
      <c r="C32" s="32" t="s">
        <v>15</v>
      </c>
      <c r="D32" s="33"/>
      <c r="E32" s="33"/>
      <c r="F32" s="33"/>
      <c r="G32" s="40" t="s">
        <v>3</v>
      </c>
      <c r="H32" s="41">
        <f>+H30/H31</f>
        <v>0.10875093498476306</v>
      </c>
      <c r="I32" s="40" t="s">
        <v>3</v>
      </c>
      <c r="J32" s="59">
        <f>+J30/J31</f>
        <v>8.6012893051541264E-2</v>
      </c>
      <c r="K32" s="48"/>
      <c r="L32" s="12"/>
      <c r="M32" s="12"/>
      <c r="N32" s="12"/>
      <c r="O32" s="12"/>
      <c r="P32" s="12"/>
    </row>
    <row r="33" spans="1:11" s="7" customFormat="1" ht="15.6" x14ac:dyDescent="0.3">
      <c r="A33" s="27">
        <f t="shared" si="0"/>
        <v>20</v>
      </c>
      <c r="B33" s="35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7.399999999999999" x14ac:dyDescent="0.3">
      <c r="A34" s="27">
        <f t="shared" si="0"/>
        <v>21</v>
      </c>
      <c r="B34" s="27"/>
      <c r="C34" s="60" t="s">
        <v>1</v>
      </c>
      <c r="D34" s="24"/>
      <c r="E34" s="24"/>
      <c r="F34" s="24"/>
      <c r="G34" s="51"/>
      <c r="H34" s="51"/>
      <c r="I34" s="51"/>
      <c r="J34" s="13"/>
      <c r="K34" s="9"/>
    </row>
    <row r="35" spans="1:11" ht="15" x14ac:dyDescent="0.25">
      <c r="A35" s="27">
        <f>+A34+1</f>
        <v>22</v>
      </c>
      <c r="B35" s="27"/>
      <c r="C35" s="52" t="s">
        <v>12</v>
      </c>
      <c r="D35" s="27"/>
      <c r="E35" s="25"/>
      <c r="F35" s="5"/>
      <c r="G35" s="10"/>
      <c r="H35" s="10"/>
      <c r="I35" s="10"/>
      <c r="J35" s="14"/>
      <c r="K35" s="10"/>
    </row>
    <row r="36" spans="1:11" ht="15" x14ac:dyDescent="0.25">
      <c r="A36" s="27">
        <f t="shared" ref="A36:A52" si="1">+A35+1</f>
        <v>23</v>
      </c>
      <c r="B36" s="27"/>
      <c r="C36" s="31"/>
      <c r="D36" s="28" t="s">
        <v>2</v>
      </c>
      <c r="E36" s="25" t="s">
        <v>3</v>
      </c>
      <c r="F36" s="5" t="s">
        <v>4</v>
      </c>
      <c r="G36" s="10"/>
      <c r="H36" s="10"/>
      <c r="I36" s="10"/>
      <c r="J36" s="14"/>
      <c r="K36" s="10"/>
    </row>
    <row r="37" spans="1:11" ht="15" x14ac:dyDescent="0.25">
      <c r="A37" s="27">
        <f t="shared" si="1"/>
        <v>24</v>
      </c>
      <c r="B37" s="27"/>
      <c r="C37" s="31"/>
      <c r="D37" s="28" t="s">
        <v>5</v>
      </c>
      <c r="E37" s="27" t="s">
        <v>3</v>
      </c>
      <c r="F37" s="5" t="s">
        <v>6</v>
      </c>
      <c r="G37" s="10"/>
      <c r="H37" s="10"/>
      <c r="I37" s="10"/>
      <c r="J37" s="14"/>
      <c r="K37" s="10"/>
    </row>
    <row r="38" spans="1:11" ht="15" x14ac:dyDescent="0.25">
      <c r="A38" s="27">
        <f t="shared" si="1"/>
        <v>25</v>
      </c>
      <c r="B38" s="27"/>
      <c r="C38" s="31"/>
      <c r="D38" s="28" t="s">
        <v>13</v>
      </c>
      <c r="E38" s="27" t="s">
        <v>3</v>
      </c>
      <c r="F38" s="5" t="s">
        <v>14</v>
      </c>
      <c r="G38" s="10"/>
      <c r="H38" s="12"/>
      <c r="I38" s="12"/>
      <c r="J38" s="53"/>
      <c r="K38" s="7"/>
    </row>
    <row r="39" spans="1:11" ht="15.6" x14ac:dyDescent="0.3">
      <c r="A39" s="27">
        <f t="shared" si="1"/>
        <v>26</v>
      </c>
      <c r="B39" s="27"/>
      <c r="C39" s="31"/>
      <c r="D39" s="28"/>
      <c r="E39" s="27"/>
      <c r="F39" s="5"/>
      <c r="G39" s="10"/>
      <c r="H39" s="22">
        <f>EOMONTH(J19,1)</f>
        <v>42978</v>
      </c>
      <c r="I39" s="23"/>
      <c r="J39" s="54">
        <f>EOMONTH(H39,1)</f>
        <v>43008</v>
      </c>
      <c r="K39" s="47"/>
    </row>
    <row r="40" spans="1:11" ht="15" x14ac:dyDescent="0.25">
      <c r="A40" s="27">
        <f t="shared" si="1"/>
        <v>27</v>
      </c>
      <c r="B40" s="27"/>
      <c r="C40" s="29" t="s">
        <v>2</v>
      </c>
      <c r="D40" s="24"/>
      <c r="E40" s="24"/>
      <c r="F40" s="24"/>
      <c r="G40" s="30" t="s">
        <v>3</v>
      </c>
      <c r="H40" s="42">
        <v>1650502</v>
      </c>
      <c r="I40" s="30" t="s">
        <v>3</v>
      </c>
      <c r="J40" s="55">
        <v>2240221</v>
      </c>
      <c r="K40" s="21"/>
    </row>
    <row r="41" spans="1:11" ht="15" x14ac:dyDescent="0.25">
      <c r="A41" s="27">
        <f t="shared" si="1"/>
        <v>28</v>
      </c>
      <c r="B41" s="27"/>
      <c r="C41" s="31" t="s">
        <v>5</v>
      </c>
      <c r="D41" s="5"/>
      <c r="E41" s="5"/>
      <c r="F41" s="5"/>
      <c r="G41" s="25" t="s">
        <v>3</v>
      </c>
      <c r="H41" s="21">
        <v>0</v>
      </c>
      <c r="I41" s="25" t="s">
        <v>3</v>
      </c>
      <c r="J41" s="56">
        <v>0</v>
      </c>
      <c r="K41" s="21"/>
    </row>
    <row r="42" spans="1:11" ht="15" x14ac:dyDescent="0.25">
      <c r="A42" s="27">
        <f t="shared" si="1"/>
        <v>29</v>
      </c>
      <c r="B42" s="27"/>
      <c r="C42" s="31" t="s">
        <v>13</v>
      </c>
      <c r="D42" s="5"/>
      <c r="E42" s="5"/>
      <c r="F42" s="5"/>
      <c r="G42" s="25" t="s">
        <v>3</v>
      </c>
      <c r="H42" s="21">
        <v>148015</v>
      </c>
      <c r="I42" s="25" t="s">
        <v>3</v>
      </c>
      <c r="J42" s="56">
        <v>148237</v>
      </c>
      <c r="K42" s="21"/>
    </row>
    <row r="43" spans="1:11" ht="15" x14ac:dyDescent="0.25">
      <c r="A43" s="27">
        <f t="shared" si="1"/>
        <v>30</v>
      </c>
      <c r="B43" s="27"/>
      <c r="C43" s="32" t="s">
        <v>7</v>
      </c>
      <c r="D43" s="33"/>
      <c r="E43" s="33"/>
      <c r="F43" s="33"/>
      <c r="G43" s="40" t="s">
        <v>3</v>
      </c>
      <c r="H43" s="43">
        <f>H40-H41+H42</f>
        <v>1798517</v>
      </c>
      <c r="I43" s="40" t="s">
        <v>3</v>
      </c>
      <c r="J43" s="57">
        <f>J40-J41+J42</f>
        <v>2388458</v>
      </c>
      <c r="K43" s="21"/>
    </row>
    <row r="44" spans="1:11" ht="15" x14ac:dyDescent="0.25">
      <c r="A44" s="27">
        <f t="shared" si="1"/>
        <v>31</v>
      </c>
      <c r="B44" s="27"/>
      <c r="C44" s="31"/>
      <c r="D44" s="5"/>
      <c r="E44" s="5"/>
      <c r="F44" s="5"/>
      <c r="G44" s="5"/>
      <c r="H44" s="5"/>
      <c r="I44" s="5"/>
      <c r="J44" s="34"/>
      <c r="K44" s="5"/>
    </row>
    <row r="45" spans="1:11" ht="17.399999999999999" x14ac:dyDescent="0.3">
      <c r="A45" s="27">
        <f t="shared" si="1"/>
        <v>32</v>
      </c>
      <c r="B45" s="27"/>
      <c r="C45" s="61" t="s">
        <v>8</v>
      </c>
      <c r="D45" s="5"/>
      <c r="E45" s="5"/>
      <c r="F45" s="5"/>
      <c r="G45" s="5"/>
      <c r="H45" s="5"/>
      <c r="I45" s="5"/>
      <c r="J45" s="34"/>
      <c r="K45" s="5"/>
    </row>
    <row r="46" spans="1:11" ht="15" x14ac:dyDescent="0.25">
      <c r="A46" s="27">
        <f t="shared" si="1"/>
        <v>33</v>
      </c>
      <c r="B46" s="27"/>
      <c r="C46" s="29" t="s">
        <v>16</v>
      </c>
      <c r="D46" s="24"/>
      <c r="E46" s="24"/>
      <c r="F46" s="24"/>
      <c r="G46" s="30" t="s">
        <v>3</v>
      </c>
      <c r="H46" s="39">
        <v>0.71438475999999995</v>
      </c>
      <c r="I46" s="30" t="s">
        <v>3</v>
      </c>
      <c r="J46" s="58">
        <v>0.70700379999999996</v>
      </c>
      <c r="K46" s="48"/>
    </row>
    <row r="47" spans="1:11" ht="15" x14ac:dyDescent="0.25">
      <c r="A47" s="27">
        <f t="shared" si="1"/>
        <v>34</v>
      </c>
      <c r="B47" s="27"/>
      <c r="C47" s="31" t="s">
        <v>17</v>
      </c>
      <c r="D47" s="5"/>
      <c r="E47" s="5"/>
      <c r="F47" s="5"/>
      <c r="G47" s="25" t="s">
        <v>3</v>
      </c>
      <c r="H47" s="21">
        <f>ROUND(H43*H46,0)</f>
        <v>1284833</v>
      </c>
      <c r="I47" s="25" t="s">
        <v>3</v>
      </c>
      <c r="J47" s="56">
        <f>ROUND(J43*J46,0)</f>
        <v>1688649</v>
      </c>
      <c r="K47" s="21"/>
    </row>
    <row r="48" spans="1:11" ht="15" x14ac:dyDescent="0.25">
      <c r="A48" s="27">
        <f t="shared" si="1"/>
        <v>35</v>
      </c>
      <c r="B48" s="27"/>
      <c r="C48" s="52" t="s">
        <v>18</v>
      </c>
      <c r="D48" s="5"/>
      <c r="E48" s="5"/>
      <c r="F48" s="5"/>
      <c r="G48" s="25" t="s">
        <v>3</v>
      </c>
      <c r="H48" s="21">
        <v>-412314</v>
      </c>
      <c r="I48" s="25" t="s">
        <v>3</v>
      </c>
      <c r="J48" s="56">
        <v>-146896</v>
      </c>
      <c r="K48" s="21"/>
    </row>
    <row r="49" spans="1:11" ht="15" x14ac:dyDescent="0.25">
      <c r="A49" s="27">
        <f t="shared" si="1"/>
        <v>36</v>
      </c>
      <c r="B49" s="27"/>
      <c r="C49" s="52" t="s">
        <v>19</v>
      </c>
      <c r="D49" s="5"/>
      <c r="E49" s="5"/>
      <c r="F49" s="5"/>
      <c r="G49" s="25" t="s">
        <v>3</v>
      </c>
      <c r="H49" s="21">
        <v>0</v>
      </c>
      <c r="I49" s="25" t="s">
        <v>3</v>
      </c>
      <c r="J49" s="56">
        <v>0</v>
      </c>
      <c r="K49" s="21"/>
    </row>
    <row r="50" spans="1:11" ht="15" x14ac:dyDescent="0.25">
      <c r="A50" s="27">
        <f t="shared" si="1"/>
        <v>37</v>
      </c>
      <c r="B50" s="27"/>
      <c r="C50" s="52" t="s">
        <v>20</v>
      </c>
      <c r="D50" s="5"/>
      <c r="E50" s="5"/>
      <c r="F50" s="5"/>
      <c r="G50" s="25" t="s">
        <v>3</v>
      </c>
      <c r="H50" s="21">
        <f>+H47+H48+H49</f>
        <v>872519</v>
      </c>
      <c r="I50" s="25" t="s">
        <v>3</v>
      </c>
      <c r="J50" s="56">
        <f>+J47+J48+J49</f>
        <v>1541753</v>
      </c>
      <c r="K50" s="21"/>
    </row>
    <row r="51" spans="1:11" ht="30" customHeight="1" x14ac:dyDescent="0.25">
      <c r="A51" s="63">
        <f t="shared" si="1"/>
        <v>38</v>
      </c>
      <c r="B51" s="27"/>
      <c r="C51" s="64" t="s">
        <v>21</v>
      </c>
      <c r="D51" s="65"/>
      <c r="E51" s="65"/>
      <c r="F51" s="65"/>
      <c r="G51" s="25" t="s">
        <v>3</v>
      </c>
      <c r="H51" s="21">
        <v>19016324</v>
      </c>
      <c r="I51" s="25" t="s">
        <v>3</v>
      </c>
      <c r="J51" s="56">
        <v>18923281</v>
      </c>
      <c r="K51" s="21"/>
    </row>
    <row r="52" spans="1:11" ht="15" x14ac:dyDescent="0.25">
      <c r="A52" s="27">
        <f t="shared" si="1"/>
        <v>39</v>
      </c>
      <c r="B52" s="27"/>
      <c r="C52" s="32" t="s">
        <v>15</v>
      </c>
      <c r="D52" s="33"/>
      <c r="E52" s="33"/>
      <c r="F52" s="33"/>
      <c r="G52" s="40" t="s">
        <v>3</v>
      </c>
      <c r="H52" s="41">
        <f>+H50/H51</f>
        <v>4.5882632205887952E-2</v>
      </c>
      <c r="I52" s="40" t="s">
        <v>3</v>
      </c>
      <c r="J52" s="59">
        <f>+J50/J51</f>
        <v>8.1473873373227396E-2</v>
      </c>
      <c r="K52" s="48"/>
    </row>
    <row r="53" spans="1:11" x14ac:dyDescent="0.25">
      <c r="A53" s="49"/>
    </row>
    <row r="54" spans="1:11" ht="17.399999999999999" x14ac:dyDescent="0.3">
      <c r="A54" s="27">
        <v>1</v>
      </c>
      <c r="B54" s="27"/>
      <c r="C54" s="60" t="s">
        <v>1</v>
      </c>
      <c r="D54" s="24"/>
      <c r="E54" s="24"/>
      <c r="F54" s="24"/>
      <c r="G54" s="51"/>
      <c r="H54" s="51"/>
      <c r="I54" s="51"/>
      <c r="J54" s="13"/>
      <c r="K54" s="9"/>
    </row>
    <row r="55" spans="1:11" ht="15" x14ac:dyDescent="0.25">
      <c r="A55" s="27">
        <f>+A54+1</f>
        <v>2</v>
      </c>
      <c r="B55" s="27"/>
      <c r="C55" s="52" t="s">
        <v>12</v>
      </c>
      <c r="D55" s="27"/>
      <c r="E55" s="25"/>
      <c r="F55" s="5"/>
      <c r="G55" s="10"/>
      <c r="H55" s="10"/>
      <c r="I55" s="10"/>
      <c r="J55" s="14"/>
      <c r="K55" s="10"/>
    </row>
    <row r="56" spans="1:11" ht="15" x14ac:dyDescent="0.25">
      <c r="A56" s="27">
        <f t="shared" ref="A56:A92" si="2">+A55+1</f>
        <v>3</v>
      </c>
      <c r="B56" s="27"/>
      <c r="C56" s="31"/>
      <c r="D56" s="28" t="s">
        <v>2</v>
      </c>
      <c r="E56" s="25" t="s">
        <v>3</v>
      </c>
      <c r="F56" s="5" t="s">
        <v>4</v>
      </c>
      <c r="G56" s="10"/>
      <c r="H56" s="10"/>
      <c r="I56" s="10"/>
      <c r="J56" s="14"/>
      <c r="K56" s="10"/>
    </row>
    <row r="57" spans="1:11" ht="15" x14ac:dyDescent="0.25">
      <c r="A57" s="27">
        <f t="shared" si="2"/>
        <v>4</v>
      </c>
      <c r="B57" s="27"/>
      <c r="C57" s="31"/>
      <c r="D57" s="28" t="s">
        <v>5</v>
      </c>
      <c r="E57" s="27" t="s">
        <v>3</v>
      </c>
      <c r="F57" s="5" t="s">
        <v>6</v>
      </c>
      <c r="G57" s="10"/>
      <c r="H57" s="10"/>
      <c r="I57" s="10"/>
      <c r="J57" s="14"/>
      <c r="K57" s="10"/>
    </row>
    <row r="58" spans="1:11" ht="15" x14ac:dyDescent="0.25">
      <c r="A58" s="27">
        <f t="shared" si="2"/>
        <v>5</v>
      </c>
      <c r="B58" s="27"/>
      <c r="C58" s="31"/>
      <c r="D58" s="28" t="s">
        <v>13</v>
      </c>
      <c r="E58" s="27" t="s">
        <v>3</v>
      </c>
      <c r="F58" s="5" t="s">
        <v>14</v>
      </c>
      <c r="G58" s="10"/>
      <c r="H58" s="12"/>
      <c r="I58" s="12"/>
      <c r="J58" s="53"/>
      <c r="K58" s="7"/>
    </row>
    <row r="59" spans="1:11" ht="15.6" x14ac:dyDescent="0.3">
      <c r="A59" s="27">
        <f t="shared" si="2"/>
        <v>6</v>
      </c>
      <c r="B59" s="27"/>
      <c r="C59" s="31"/>
      <c r="D59" s="28"/>
      <c r="E59" s="27"/>
      <c r="F59" s="5"/>
      <c r="G59" s="10"/>
      <c r="H59" s="22">
        <f>EOMONTH(J39,1)</f>
        <v>43039</v>
      </c>
      <c r="I59" s="23"/>
      <c r="J59" s="54">
        <f>EOMONTH(H59,1)</f>
        <v>43069</v>
      </c>
      <c r="K59" s="47"/>
    </row>
    <row r="60" spans="1:11" ht="15" x14ac:dyDescent="0.25">
      <c r="A60" s="27">
        <f t="shared" si="2"/>
        <v>7</v>
      </c>
      <c r="B60" s="27"/>
      <c r="C60" s="29" t="s">
        <v>2</v>
      </c>
      <c r="D60" s="24"/>
      <c r="E60" s="24"/>
      <c r="F60" s="24"/>
      <c r="G60" s="30" t="s">
        <v>3</v>
      </c>
      <c r="H60" s="42">
        <v>2479816</v>
      </c>
      <c r="I60" s="30" t="s">
        <v>3</v>
      </c>
      <c r="J60" s="55">
        <v>2377315</v>
      </c>
      <c r="K60" s="21"/>
    </row>
    <row r="61" spans="1:11" ht="15" x14ac:dyDescent="0.25">
      <c r="A61" s="27">
        <f t="shared" si="2"/>
        <v>8</v>
      </c>
      <c r="B61" s="27"/>
      <c r="C61" s="31" t="s">
        <v>5</v>
      </c>
      <c r="D61" s="5"/>
      <c r="E61" s="5"/>
      <c r="F61" s="5"/>
      <c r="G61" s="25" t="s">
        <v>3</v>
      </c>
      <c r="H61" s="21">
        <v>0</v>
      </c>
      <c r="I61" s="25" t="s">
        <v>3</v>
      </c>
      <c r="J61" s="56">
        <v>0</v>
      </c>
      <c r="K61" s="21"/>
    </row>
    <row r="62" spans="1:11" ht="15" x14ac:dyDescent="0.25">
      <c r="A62" s="27">
        <f t="shared" si="2"/>
        <v>9</v>
      </c>
      <c r="B62" s="27"/>
      <c r="C62" s="31" t="s">
        <v>13</v>
      </c>
      <c r="D62" s="5"/>
      <c r="E62" s="5"/>
      <c r="F62" s="5"/>
      <c r="G62" s="25" t="s">
        <v>3</v>
      </c>
      <c r="H62" s="21">
        <v>146969</v>
      </c>
      <c r="I62" s="25" t="s">
        <v>3</v>
      </c>
      <c r="J62" s="56">
        <v>147248</v>
      </c>
      <c r="K62" s="21"/>
    </row>
    <row r="63" spans="1:11" ht="15" x14ac:dyDescent="0.25">
      <c r="A63" s="27">
        <f t="shared" si="2"/>
        <v>10</v>
      </c>
      <c r="B63" s="27"/>
      <c r="C63" s="32" t="s">
        <v>7</v>
      </c>
      <c r="D63" s="33"/>
      <c r="E63" s="33"/>
      <c r="F63" s="33"/>
      <c r="G63" s="40" t="s">
        <v>3</v>
      </c>
      <c r="H63" s="43">
        <f>H60-H61+H62</f>
        <v>2626785</v>
      </c>
      <c r="I63" s="40" t="s">
        <v>3</v>
      </c>
      <c r="J63" s="57">
        <f>J60-J61+J62</f>
        <v>2524563</v>
      </c>
      <c r="K63" s="21"/>
    </row>
    <row r="64" spans="1:11" ht="15" x14ac:dyDescent="0.25">
      <c r="A64" s="27">
        <f t="shared" si="2"/>
        <v>11</v>
      </c>
      <c r="B64" s="27"/>
      <c r="C64" s="31"/>
      <c r="D64" s="5"/>
      <c r="E64" s="5"/>
      <c r="F64" s="5"/>
      <c r="G64" s="5"/>
      <c r="H64" s="5"/>
      <c r="I64" s="5"/>
      <c r="J64" s="34"/>
      <c r="K64" s="5"/>
    </row>
    <row r="65" spans="1:11" ht="17.399999999999999" x14ac:dyDescent="0.3">
      <c r="A65" s="27">
        <f t="shared" si="2"/>
        <v>12</v>
      </c>
      <c r="B65" s="27"/>
      <c r="C65" s="61" t="s">
        <v>8</v>
      </c>
      <c r="D65" s="5"/>
      <c r="E65" s="5"/>
      <c r="F65" s="5"/>
      <c r="G65" s="5"/>
      <c r="H65" s="5"/>
      <c r="I65" s="5"/>
      <c r="J65" s="34"/>
      <c r="K65" s="5"/>
    </row>
    <row r="66" spans="1:11" ht="15" x14ac:dyDescent="0.25">
      <c r="A66" s="27">
        <f t="shared" si="2"/>
        <v>13</v>
      </c>
      <c r="B66" s="27"/>
      <c r="C66" s="29" t="s">
        <v>16</v>
      </c>
      <c r="D66" s="24"/>
      <c r="E66" s="24"/>
      <c r="F66" s="24"/>
      <c r="G66" s="30" t="s">
        <v>3</v>
      </c>
      <c r="H66" s="39">
        <v>0.60704495999999997</v>
      </c>
      <c r="I66" s="30" t="s">
        <v>3</v>
      </c>
      <c r="J66" s="58">
        <v>0.64656917000000003</v>
      </c>
      <c r="K66" s="48"/>
    </row>
    <row r="67" spans="1:11" ht="15" x14ac:dyDescent="0.25">
      <c r="A67" s="27">
        <f t="shared" si="2"/>
        <v>14</v>
      </c>
      <c r="B67" s="27"/>
      <c r="C67" s="31" t="s">
        <v>17</v>
      </c>
      <c r="D67" s="5"/>
      <c r="E67" s="5"/>
      <c r="F67" s="5"/>
      <c r="G67" s="25" t="s">
        <v>3</v>
      </c>
      <c r="H67" s="21">
        <f>ROUND(H63*H66,0)</f>
        <v>1594577</v>
      </c>
      <c r="I67" s="25" t="s">
        <v>3</v>
      </c>
      <c r="J67" s="56">
        <f>ROUND(J63*J66,0)</f>
        <v>1632305</v>
      </c>
      <c r="K67" s="21"/>
    </row>
    <row r="68" spans="1:11" ht="15" x14ac:dyDescent="0.25">
      <c r="A68" s="27">
        <f t="shared" si="2"/>
        <v>15</v>
      </c>
      <c r="B68" s="27"/>
      <c r="C68" s="52" t="s">
        <v>18</v>
      </c>
      <c r="D68" s="5"/>
      <c r="E68" s="5"/>
      <c r="F68" s="5"/>
      <c r="G68" s="25" t="s">
        <v>3</v>
      </c>
      <c r="H68" s="21">
        <v>377</v>
      </c>
      <c r="I68" s="25" t="s">
        <v>3</v>
      </c>
      <c r="J68" s="56">
        <v>147903</v>
      </c>
      <c r="K68" s="21"/>
    </row>
    <row r="69" spans="1:11" ht="15" x14ac:dyDescent="0.25">
      <c r="A69" s="27">
        <f t="shared" si="2"/>
        <v>16</v>
      </c>
      <c r="B69" s="27"/>
      <c r="C69" s="52" t="s">
        <v>19</v>
      </c>
      <c r="D69" s="5"/>
      <c r="E69" s="5"/>
      <c r="F69" s="5"/>
      <c r="G69" s="25" t="s">
        <v>3</v>
      </c>
      <c r="H69" s="21">
        <v>0</v>
      </c>
      <c r="I69" s="25" t="s">
        <v>3</v>
      </c>
      <c r="J69" s="56">
        <v>0</v>
      </c>
      <c r="K69" s="21"/>
    </row>
    <row r="70" spans="1:11" ht="15" x14ac:dyDescent="0.25">
      <c r="A70" s="27">
        <f t="shared" si="2"/>
        <v>17</v>
      </c>
      <c r="B70" s="27"/>
      <c r="C70" s="52" t="s">
        <v>20</v>
      </c>
      <c r="D70" s="5"/>
      <c r="E70" s="5"/>
      <c r="F70" s="5"/>
      <c r="G70" s="25" t="s">
        <v>3</v>
      </c>
      <c r="H70" s="21">
        <f>+H67+H68+H69</f>
        <v>1594954</v>
      </c>
      <c r="I70" s="25" t="s">
        <v>3</v>
      </c>
      <c r="J70" s="56">
        <f>+J67+J68+J69</f>
        <v>1780208</v>
      </c>
      <c r="K70" s="21"/>
    </row>
    <row r="71" spans="1:11" ht="30.6" customHeight="1" x14ac:dyDescent="0.25">
      <c r="A71" s="63">
        <f t="shared" si="2"/>
        <v>18</v>
      </c>
      <c r="B71" s="27"/>
      <c r="C71" s="64" t="s">
        <v>21</v>
      </c>
      <c r="D71" s="65"/>
      <c r="E71" s="65"/>
      <c r="F71" s="65"/>
      <c r="G71" s="25" t="s">
        <v>3</v>
      </c>
      <c r="H71" s="21">
        <v>19005182</v>
      </c>
      <c r="I71" s="25" t="s">
        <v>3</v>
      </c>
      <c r="J71" s="56">
        <v>19047334</v>
      </c>
      <c r="K71" s="21"/>
    </row>
    <row r="72" spans="1:11" ht="15" x14ac:dyDescent="0.25">
      <c r="A72" s="27">
        <f t="shared" si="2"/>
        <v>19</v>
      </c>
      <c r="B72" s="27"/>
      <c r="C72" s="32" t="s">
        <v>15</v>
      </c>
      <c r="D72" s="33"/>
      <c r="E72" s="33"/>
      <c r="F72" s="33"/>
      <c r="G72" s="40" t="s">
        <v>3</v>
      </c>
      <c r="H72" s="41">
        <f>+H70/H71</f>
        <v>8.3922058731139754E-2</v>
      </c>
      <c r="I72" s="40" t="s">
        <v>3</v>
      </c>
      <c r="J72" s="59">
        <f>+J70/J71</f>
        <v>9.3462318663598803E-2</v>
      </c>
      <c r="K72" s="48"/>
    </row>
    <row r="73" spans="1:11" ht="15" x14ac:dyDescent="0.25">
      <c r="A73" s="27">
        <f t="shared" si="2"/>
        <v>20</v>
      </c>
    </row>
    <row r="74" spans="1:11" ht="17.399999999999999" x14ac:dyDescent="0.3">
      <c r="A74" s="27">
        <f t="shared" si="2"/>
        <v>21</v>
      </c>
      <c r="B74" s="27"/>
      <c r="C74" s="60" t="s">
        <v>1</v>
      </c>
      <c r="D74" s="24"/>
      <c r="E74" s="24"/>
      <c r="F74" s="24"/>
      <c r="G74" s="51"/>
      <c r="H74" s="51"/>
      <c r="I74" s="51"/>
      <c r="J74" s="13"/>
      <c r="K74" s="9"/>
    </row>
    <row r="75" spans="1:11" ht="15" x14ac:dyDescent="0.25">
      <c r="A75" s="27">
        <f t="shared" si="2"/>
        <v>22</v>
      </c>
      <c r="B75" s="27"/>
      <c r="C75" s="52" t="s">
        <v>12</v>
      </c>
      <c r="D75" s="27"/>
      <c r="E75" s="25"/>
      <c r="F75" s="5"/>
      <c r="G75" s="10"/>
      <c r="H75" s="10"/>
      <c r="I75" s="10"/>
      <c r="J75" s="14"/>
      <c r="K75" s="10"/>
    </row>
    <row r="76" spans="1:11" ht="15" x14ac:dyDescent="0.25">
      <c r="A76" s="27">
        <f t="shared" si="2"/>
        <v>23</v>
      </c>
      <c r="B76" s="27"/>
      <c r="C76" s="31"/>
      <c r="D76" s="28" t="s">
        <v>2</v>
      </c>
      <c r="E76" s="25" t="s">
        <v>3</v>
      </c>
      <c r="F76" s="5" t="s">
        <v>4</v>
      </c>
      <c r="G76" s="10"/>
      <c r="H76" s="10"/>
      <c r="I76" s="10"/>
      <c r="J76" s="14"/>
      <c r="K76" s="10"/>
    </row>
    <row r="77" spans="1:11" ht="15" x14ac:dyDescent="0.25">
      <c r="A77" s="27">
        <f t="shared" si="2"/>
        <v>24</v>
      </c>
      <c r="B77" s="27"/>
      <c r="C77" s="31"/>
      <c r="D77" s="28" t="s">
        <v>5</v>
      </c>
      <c r="E77" s="27" t="s">
        <v>3</v>
      </c>
      <c r="F77" s="5" t="s">
        <v>6</v>
      </c>
      <c r="G77" s="10"/>
      <c r="H77" s="10"/>
      <c r="I77" s="10"/>
      <c r="J77" s="14"/>
      <c r="K77" s="10"/>
    </row>
    <row r="78" spans="1:11" ht="15" x14ac:dyDescent="0.25">
      <c r="A78" s="27">
        <f t="shared" si="2"/>
        <v>25</v>
      </c>
      <c r="B78" s="27"/>
      <c r="C78" s="31"/>
      <c r="D78" s="28" t="s">
        <v>13</v>
      </c>
      <c r="E78" s="27" t="s">
        <v>3</v>
      </c>
      <c r="F78" s="5" t="s">
        <v>14</v>
      </c>
      <c r="G78" s="10"/>
      <c r="H78" s="12"/>
      <c r="I78" s="12"/>
      <c r="J78" s="53"/>
      <c r="K78" s="7"/>
    </row>
    <row r="79" spans="1:11" ht="15.6" x14ac:dyDescent="0.3">
      <c r="A79" s="27">
        <f t="shared" si="2"/>
        <v>26</v>
      </c>
      <c r="B79" s="27"/>
      <c r="C79" s="31"/>
      <c r="D79" s="28"/>
      <c r="E79" s="27"/>
      <c r="F79" s="5"/>
      <c r="G79" s="10"/>
      <c r="H79" s="22">
        <f>EOMONTH(J59,1)</f>
        <v>43100</v>
      </c>
      <c r="I79" s="23"/>
      <c r="J79" s="54">
        <f>EOMONTH(H79,1)</f>
        <v>43131</v>
      </c>
      <c r="K79" s="47"/>
    </row>
    <row r="80" spans="1:11" ht="15" x14ac:dyDescent="0.25">
      <c r="A80" s="27">
        <f t="shared" si="2"/>
        <v>27</v>
      </c>
      <c r="B80" s="27"/>
      <c r="C80" s="29" t="s">
        <v>2</v>
      </c>
      <c r="D80" s="24"/>
      <c r="E80" s="24"/>
      <c r="F80" s="24"/>
      <c r="G80" s="30" t="s">
        <v>3</v>
      </c>
      <c r="H80" s="42">
        <v>2158740</v>
      </c>
      <c r="I80" s="30" t="s">
        <v>3</v>
      </c>
      <c r="J80" s="55">
        <v>2594076</v>
      </c>
      <c r="K80" s="21"/>
    </row>
    <row r="81" spans="1:11" ht="15" x14ac:dyDescent="0.25">
      <c r="A81" s="27">
        <f t="shared" si="2"/>
        <v>28</v>
      </c>
      <c r="B81" s="27"/>
      <c r="C81" s="31" t="s">
        <v>5</v>
      </c>
      <c r="D81" s="5"/>
      <c r="E81" s="5"/>
      <c r="F81" s="5"/>
      <c r="G81" s="25" t="s">
        <v>3</v>
      </c>
      <c r="H81" s="21">
        <v>0</v>
      </c>
      <c r="I81" s="25" t="s">
        <v>3</v>
      </c>
      <c r="J81" s="56">
        <v>0</v>
      </c>
      <c r="K81" s="21"/>
    </row>
    <row r="82" spans="1:11" ht="15" x14ac:dyDescent="0.25">
      <c r="A82" s="27">
        <f t="shared" si="2"/>
        <v>29</v>
      </c>
      <c r="B82" s="27"/>
      <c r="C82" s="31" t="s">
        <v>13</v>
      </c>
      <c r="D82" s="5"/>
      <c r="E82" s="5"/>
      <c r="F82" s="5"/>
      <c r="G82" s="25" t="s">
        <v>3</v>
      </c>
      <c r="H82" s="21">
        <v>146030</v>
      </c>
      <c r="I82" s="25" t="s">
        <v>3</v>
      </c>
      <c r="J82" s="56">
        <v>145857</v>
      </c>
      <c r="K82" s="21"/>
    </row>
    <row r="83" spans="1:11" ht="15" x14ac:dyDescent="0.25">
      <c r="A83" s="27">
        <f t="shared" si="2"/>
        <v>30</v>
      </c>
      <c r="B83" s="27"/>
      <c r="C83" s="32" t="s">
        <v>7</v>
      </c>
      <c r="D83" s="33"/>
      <c r="E83" s="33"/>
      <c r="F83" s="33"/>
      <c r="G83" s="40" t="s">
        <v>3</v>
      </c>
      <c r="H83" s="43">
        <f>H80-H81+H82</f>
        <v>2304770</v>
      </c>
      <c r="I83" s="40" t="s">
        <v>3</v>
      </c>
      <c r="J83" s="57">
        <f>J80-J81+J82</f>
        <v>2739933</v>
      </c>
      <c r="K83" s="21"/>
    </row>
    <row r="84" spans="1:11" ht="15" x14ac:dyDescent="0.25">
      <c r="A84" s="27">
        <f t="shared" si="2"/>
        <v>31</v>
      </c>
      <c r="B84" s="27"/>
      <c r="C84" s="31"/>
      <c r="D84" s="5"/>
      <c r="E84" s="5"/>
      <c r="F84" s="5"/>
      <c r="G84" s="5"/>
      <c r="H84" s="5"/>
      <c r="I84" s="5"/>
      <c r="J84" s="34"/>
      <c r="K84" s="5"/>
    </row>
    <row r="85" spans="1:11" ht="17.399999999999999" x14ac:dyDescent="0.3">
      <c r="A85" s="27">
        <f t="shared" si="2"/>
        <v>32</v>
      </c>
      <c r="B85" s="27"/>
      <c r="C85" s="61" t="s">
        <v>8</v>
      </c>
      <c r="D85" s="5"/>
      <c r="E85" s="5"/>
      <c r="F85" s="5"/>
      <c r="G85" s="5"/>
      <c r="H85" s="5"/>
      <c r="I85" s="5"/>
      <c r="J85" s="34"/>
      <c r="K85" s="5"/>
    </row>
    <row r="86" spans="1:11" ht="15" x14ac:dyDescent="0.25">
      <c r="A86" s="27">
        <f t="shared" si="2"/>
        <v>33</v>
      </c>
      <c r="B86" s="27"/>
      <c r="C86" s="29" t="s">
        <v>16</v>
      </c>
      <c r="D86" s="24"/>
      <c r="E86" s="24"/>
      <c r="F86" s="24"/>
      <c r="G86" s="30" t="s">
        <v>3</v>
      </c>
      <c r="H86" s="39">
        <v>0.68059736999999998</v>
      </c>
      <c r="I86" s="30" t="s">
        <v>3</v>
      </c>
      <c r="J86" s="58">
        <v>0.71573299999999995</v>
      </c>
      <c r="K86" s="48"/>
    </row>
    <row r="87" spans="1:11" ht="15" x14ac:dyDescent="0.25">
      <c r="A87" s="27">
        <f t="shared" si="2"/>
        <v>34</v>
      </c>
      <c r="B87" s="27"/>
      <c r="C87" s="31" t="s">
        <v>17</v>
      </c>
      <c r="D87" s="5"/>
      <c r="E87" s="5"/>
      <c r="F87" s="5"/>
      <c r="G87" s="25" t="s">
        <v>3</v>
      </c>
      <c r="H87" s="21">
        <f>ROUND(H83*H86,0)</f>
        <v>1568620</v>
      </c>
      <c r="I87" s="25" t="s">
        <v>3</v>
      </c>
      <c r="J87" s="56">
        <f>ROUND(J83*J86,0)</f>
        <v>1961060</v>
      </c>
      <c r="K87" s="21"/>
    </row>
    <row r="88" spans="1:11" ht="15" x14ac:dyDescent="0.25">
      <c r="A88" s="27">
        <f t="shared" si="2"/>
        <v>35</v>
      </c>
      <c r="B88" s="27"/>
      <c r="C88" s="52" t="s">
        <v>18</v>
      </c>
      <c r="D88" s="5"/>
      <c r="E88" s="5"/>
      <c r="F88" s="5"/>
      <c r="G88" s="25" t="s">
        <v>3</v>
      </c>
      <c r="H88" s="21">
        <v>87603</v>
      </c>
      <c r="I88" s="25" t="s">
        <v>3</v>
      </c>
      <c r="J88" s="56">
        <v>-237713</v>
      </c>
      <c r="K88" s="21"/>
    </row>
    <row r="89" spans="1:11" ht="15" x14ac:dyDescent="0.25">
      <c r="A89" s="27">
        <f t="shared" si="2"/>
        <v>36</v>
      </c>
      <c r="B89" s="27"/>
      <c r="C89" s="52" t="s">
        <v>19</v>
      </c>
      <c r="D89" s="5"/>
      <c r="E89" s="5"/>
      <c r="F89" s="5"/>
      <c r="G89" s="25" t="s">
        <v>3</v>
      </c>
      <c r="H89" s="21">
        <v>0</v>
      </c>
      <c r="I89" s="25" t="s">
        <v>3</v>
      </c>
      <c r="J89" s="56">
        <v>0</v>
      </c>
      <c r="K89" s="21"/>
    </row>
    <row r="90" spans="1:11" ht="15" x14ac:dyDescent="0.25">
      <c r="A90" s="27">
        <f t="shared" si="2"/>
        <v>37</v>
      </c>
      <c r="B90" s="27"/>
      <c r="C90" s="52" t="s">
        <v>20</v>
      </c>
      <c r="D90" s="5"/>
      <c r="E90" s="5"/>
      <c r="F90" s="5"/>
      <c r="G90" s="25" t="s">
        <v>3</v>
      </c>
      <c r="H90" s="21">
        <f>+H87+H88+H89</f>
        <v>1656223</v>
      </c>
      <c r="I90" s="25" t="s">
        <v>3</v>
      </c>
      <c r="J90" s="56">
        <f>+J87+J88+J89</f>
        <v>1723347</v>
      </c>
      <c r="K90" s="21"/>
    </row>
    <row r="91" spans="1:11" ht="30.6" customHeight="1" x14ac:dyDescent="0.25">
      <c r="A91" s="63">
        <f t="shared" si="2"/>
        <v>38</v>
      </c>
      <c r="B91" s="27"/>
      <c r="C91" s="64" t="s">
        <v>21</v>
      </c>
      <c r="D91" s="65"/>
      <c r="E91" s="65"/>
      <c r="F91" s="65"/>
      <c r="G91" s="25" t="s">
        <v>3</v>
      </c>
      <c r="H91" s="21">
        <v>19070246</v>
      </c>
      <c r="I91" s="25" t="s">
        <v>3</v>
      </c>
      <c r="J91" s="56">
        <v>19336142</v>
      </c>
      <c r="K91" s="21"/>
    </row>
    <row r="92" spans="1:11" ht="15" x14ac:dyDescent="0.25">
      <c r="A92" s="27">
        <f t="shared" si="2"/>
        <v>39</v>
      </c>
      <c r="B92" s="27"/>
      <c r="C92" s="32" t="s">
        <v>15</v>
      </c>
      <c r="D92" s="33"/>
      <c r="E92" s="33"/>
      <c r="F92" s="33"/>
      <c r="G92" s="40" t="s">
        <v>3</v>
      </c>
      <c r="H92" s="41">
        <f>+H90/H91</f>
        <v>8.684853881801001E-2</v>
      </c>
      <c r="I92" s="40" t="s">
        <v>3</v>
      </c>
      <c r="J92" s="59">
        <f>+J90/J91</f>
        <v>8.9125690119569875E-2</v>
      </c>
      <c r="K92" s="48"/>
    </row>
    <row r="93" spans="1:11" x14ac:dyDescent="0.25">
      <c r="A93" s="49"/>
    </row>
    <row r="94" spans="1:11" ht="17.399999999999999" x14ac:dyDescent="0.3">
      <c r="A94" s="27">
        <v>1</v>
      </c>
      <c r="B94" s="27"/>
      <c r="C94" s="60" t="s">
        <v>1</v>
      </c>
      <c r="D94" s="24"/>
      <c r="E94" s="24"/>
      <c r="F94" s="24"/>
      <c r="G94" s="51"/>
      <c r="H94" s="51"/>
      <c r="I94" s="51"/>
      <c r="J94" s="13"/>
      <c r="K94" s="9"/>
    </row>
    <row r="95" spans="1:11" ht="15" x14ac:dyDescent="0.25">
      <c r="A95" s="27">
        <f>+A94+1</f>
        <v>2</v>
      </c>
      <c r="B95" s="27"/>
      <c r="C95" s="52" t="s">
        <v>12</v>
      </c>
      <c r="D95" s="27"/>
      <c r="E95" s="25"/>
      <c r="F95" s="5"/>
      <c r="G95" s="10"/>
      <c r="H95" s="10"/>
      <c r="I95" s="10"/>
      <c r="J95" s="14"/>
      <c r="K95" s="10"/>
    </row>
    <row r="96" spans="1:11" ht="15" x14ac:dyDescent="0.25">
      <c r="A96" s="27">
        <f t="shared" ref="A96:A132" si="3">+A95+1</f>
        <v>3</v>
      </c>
      <c r="B96" s="27"/>
      <c r="C96" s="31"/>
      <c r="D96" s="28" t="s">
        <v>2</v>
      </c>
      <c r="E96" s="25" t="s">
        <v>3</v>
      </c>
      <c r="F96" s="5" t="s">
        <v>4</v>
      </c>
      <c r="G96" s="10"/>
      <c r="H96" s="10"/>
      <c r="I96" s="10"/>
      <c r="J96" s="14"/>
      <c r="K96" s="10"/>
    </row>
    <row r="97" spans="1:11" ht="15" x14ac:dyDescent="0.25">
      <c r="A97" s="27">
        <f t="shared" si="3"/>
        <v>4</v>
      </c>
      <c r="B97" s="27"/>
      <c r="C97" s="31"/>
      <c r="D97" s="28" t="s">
        <v>5</v>
      </c>
      <c r="E97" s="27" t="s">
        <v>3</v>
      </c>
      <c r="F97" s="5" t="s">
        <v>6</v>
      </c>
      <c r="G97" s="10"/>
      <c r="H97" s="10"/>
      <c r="I97" s="10"/>
      <c r="J97" s="14"/>
      <c r="K97" s="10"/>
    </row>
    <row r="98" spans="1:11" ht="15" x14ac:dyDescent="0.25">
      <c r="A98" s="27">
        <f t="shared" si="3"/>
        <v>5</v>
      </c>
      <c r="B98" s="27"/>
      <c r="C98" s="31"/>
      <c r="D98" s="28" t="s">
        <v>13</v>
      </c>
      <c r="E98" s="27" t="s">
        <v>3</v>
      </c>
      <c r="F98" s="5" t="s">
        <v>14</v>
      </c>
      <c r="G98" s="10"/>
      <c r="H98" s="12"/>
      <c r="I98" s="12"/>
      <c r="J98" s="53"/>
      <c r="K98" s="7"/>
    </row>
    <row r="99" spans="1:11" ht="15.6" x14ac:dyDescent="0.3">
      <c r="A99" s="27">
        <f t="shared" si="3"/>
        <v>6</v>
      </c>
      <c r="B99" s="27"/>
      <c r="C99" s="31"/>
      <c r="D99" s="28"/>
      <c r="E99" s="27"/>
      <c r="F99" s="5"/>
      <c r="G99" s="10"/>
      <c r="H99" s="22">
        <f>EOMONTH(J79,1)</f>
        <v>43159</v>
      </c>
      <c r="I99" s="23"/>
      <c r="J99" s="54">
        <f>EOMONTH(H99,1)</f>
        <v>43190</v>
      </c>
      <c r="K99" s="47"/>
    </row>
    <row r="100" spans="1:11" ht="15" x14ac:dyDescent="0.25">
      <c r="A100" s="27">
        <f t="shared" si="3"/>
        <v>7</v>
      </c>
      <c r="B100" s="27"/>
      <c r="C100" s="29" t="s">
        <v>2</v>
      </c>
      <c r="D100" s="24"/>
      <c r="E100" s="24"/>
      <c r="F100" s="24"/>
      <c r="G100" s="30" t="s">
        <v>3</v>
      </c>
      <c r="H100" s="42">
        <v>2227350</v>
      </c>
      <c r="I100" s="30" t="s">
        <v>3</v>
      </c>
      <c r="J100" s="55">
        <v>2347351</v>
      </c>
      <c r="K100" s="21"/>
    </row>
    <row r="101" spans="1:11" ht="15" x14ac:dyDescent="0.25">
      <c r="A101" s="27">
        <f t="shared" si="3"/>
        <v>8</v>
      </c>
      <c r="B101" s="27"/>
      <c r="C101" s="31" t="s">
        <v>5</v>
      </c>
      <c r="D101" s="5"/>
      <c r="E101" s="5"/>
      <c r="F101" s="5"/>
      <c r="G101" s="25" t="s">
        <v>3</v>
      </c>
      <c r="H101" s="21">
        <v>0</v>
      </c>
      <c r="I101" s="25" t="s">
        <v>3</v>
      </c>
      <c r="J101" s="56">
        <v>0</v>
      </c>
      <c r="K101" s="21"/>
    </row>
    <row r="102" spans="1:11" ht="15" x14ac:dyDescent="0.25">
      <c r="A102" s="27">
        <f t="shared" si="3"/>
        <v>9</v>
      </c>
      <c r="B102" s="27"/>
      <c r="C102" s="31" t="s">
        <v>13</v>
      </c>
      <c r="D102" s="5"/>
      <c r="E102" s="5"/>
      <c r="F102" s="5"/>
      <c r="G102" s="25" t="s">
        <v>3</v>
      </c>
      <c r="H102" s="21">
        <v>148600</v>
      </c>
      <c r="I102" s="25" t="s">
        <v>3</v>
      </c>
      <c r="J102" s="56">
        <v>145824</v>
      </c>
      <c r="K102" s="21"/>
    </row>
    <row r="103" spans="1:11" ht="15" x14ac:dyDescent="0.25">
      <c r="A103" s="27">
        <f t="shared" si="3"/>
        <v>10</v>
      </c>
      <c r="B103" s="27"/>
      <c r="C103" s="32" t="s">
        <v>7</v>
      </c>
      <c r="D103" s="33"/>
      <c r="E103" s="33"/>
      <c r="F103" s="33"/>
      <c r="G103" s="40" t="s">
        <v>3</v>
      </c>
      <c r="H103" s="43">
        <f>H100-H101+H102</f>
        <v>2375950</v>
      </c>
      <c r="I103" s="40" t="s">
        <v>3</v>
      </c>
      <c r="J103" s="57">
        <f>J100-J101+J102</f>
        <v>2493175</v>
      </c>
      <c r="K103" s="21"/>
    </row>
    <row r="104" spans="1:11" ht="15" x14ac:dyDescent="0.25">
      <c r="A104" s="27">
        <f t="shared" si="3"/>
        <v>11</v>
      </c>
      <c r="B104" s="27"/>
      <c r="C104" s="31"/>
      <c r="D104" s="5"/>
      <c r="E104" s="5"/>
      <c r="F104" s="5"/>
      <c r="G104" s="5"/>
      <c r="H104" s="5"/>
      <c r="I104" s="5"/>
      <c r="J104" s="34"/>
      <c r="K104" s="5"/>
    </row>
    <row r="105" spans="1:11" ht="17.399999999999999" x14ac:dyDescent="0.3">
      <c r="A105" s="27">
        <f t="shared" si="3"/>
        <v>12</v>
      </c>
      <c r="B105" s="27"/>
      <c r="C105" s="61" t="s">
        <v>8</v>
      </c>
      <c r="D105" s="5"/>
      <c r="E105" s="5"/>
      <c r="F105" s="5"/>
      <c r="G105" s="5"/>
      <c r="H105" s="5"/>
      <c r="I105" s="5"/>
      <c r="J105" s="34"/>
      <c r="K105" s="5"/>
    </row>
    <row r="106" spans="1:11" ht="15" x14ac:dyDescent="0.25">
      <c r="A106" s="27">
        <f t="shared" si="3"/>
        <v>13</v>
      </c>
      <c r="B106" s="27"/>
      <c r="C106" s="29" t="s">
        <v>16</v>
      </c>
      <c r="D106" s="24"/>
      <c r="E106" s="24"/>
      <c r="F106" s="24"/>
      <c r="G106" s="30" t="s">
        <v>3</v>
      </c>
      <c r="H106" s="39">
        <v>0.73447351999999999</v>
      </c>
      <c r="I106" s="30" t="s">
        <v>3</v>
      </c>
      <c r="J106" s="58">
        <v>0.67029119000000004</v>
      </c>
      <c r="K106" s="48"/>
    </row>
    <row r="107" spans="1:11" ht="15" x14ac:dyDescent="0.25">
      <c r="A107" s="27">
        <f t="shared" si="3"/>
        <v>14</v>
      </c>
      <c r="B107" s="27"/>
      <c r="C107" s="31" t="s">
        <v>17</v>
      </c>
      <c r="D107" s="5"/>
      <c r="E107" s="5"/>
      <c r="F107" s="5"/>
      <c r="G107" s="25" t="s">
        <v>3</v>
      </c>
      <c r="H107" s="21">
        <f>ROUND(H103*H106,0)</f>
        <v>1745072</v>
      </c>
      <c r="I107" s="25" t="s">
        <v>3</v>
      </c>
      <c r="J107" s="56">
        <f>ROUND(J103*J106,0)</f>
        <v>1671153</v>
      </c>
      <c r="K107" s="21"/>
    </row>
    <row r="108" spans="1:11" ht="15" x14ac:dyDescent="0.25">
      <c r="A108" s="27">
        <f t="shared" si="3"/>
        <v>15</v>
      </c>
      <c r="B108" s="27"/>
      <c r="C108" s="52" t="s">
        <v>18</v>
      </c>
      <c r="D108" s="5"/>
      <c r="E108" s="5"/>
      <c r="F108" s="5"/>
      <c r="G108" s="25" t="s">
        <v>3</v>
      </c>
      <c r="H108" s="21">
        <v>-470106</v>
      </c>
      <c r="I108" s="25" t="s">
        <v>3</v>
      </c>
      <c r="J108" s="56">
        <v>-5151</v>
      </c>
      <c r="K108" s="21"/>
    </row>
    <row r="109" spans="1:11" ht="15" x14ac:dyDescent="0.25">
      <c r="A109" s="27">
        <f t="shared" si="3"/>
        <v>16</v>
      </c>
      <c r="B109" s="27"/>
      <c r="C109" s="52" t="s">
        <v>19</v>
      </c>
      <c r="D109" s="5"/>
      <c r="E109" s="5"/>
      <c r="F109" s="5"/>
      <c r="G109" s="25" t="s">
        <v>3</v>
      </c>
      <c r="H109" s="21">
        <v>-22348</v>
      </c>
      <c r="I109" s="25" t="s">
        <v>3</v>
      </c>
      <c r="J109" s="56">
        <v>0</v>
      </c>
      <c r="K109" s="21"/>
    </row>
    <row r="110" spans="1:11" ht="15" x14ac:dyDescent="0.25">
      <c r="A110" s="27">
        <f t="shared" si="3"/>
        <v>17</v>
      </c>
      <c r="B110" s="27"/>
      <c r="C110" s="52" t="s">
        <v>20</v>
      </c>
      <c r="D110" s="5"/>
      <c r="E110" s="5"/>
      <c r="F110" s="5"/>
      <c r="G110" s="25" t="s">
        <v>3</v>
      </c>
      <c r="H110" s="21">
        <f>+H107+H108+H109</f>
        <v>1252618</v>
      </c>
      <c r="I110" s="25" t="s">
        <v>3</v>
      </c>
      <c r="J110" s="56">
        <f>+J107+J108+J109</f>
        <v>1666002</v>
      </c>
      <c r="K110" s="21"/>
    </row>
    <row r="111" spans="1:11" ht="31.95" customHeight="1" x14ac:dyDescent="0.25">
      <c r="A111" s="63">
        <f t="shared" si="3"/>
        <v>18</v>
      </c>
      <c r="B111" s="27"/>
      <c r="C111" s="64" t="s">
        <v>21</v>
      </c>
      <c r="D111" s="65"/>
      <c r="E111" s="65"/>
      <c r="F111" s="65"/>
      <c r="G111" s="25" t="s">
        <v>3</v>
      </c>
      <c r="H111" s="21">
        <v>19477512</v>
      </c>
      <c r="I111" s="25" t="s">
        <v>3</v>
      </c>
      <c r="J111" s="56">
        <v>19529283</v>
      </c>
      <c r="K111" s="21"/>
    </row>
    <row r="112" spans="1:11" ht="15" x14ac:dyDescent="0.25">
      <c r="A112" s="27">
        <f t="shared" si="3"/>
        <v>19</v>
      </c>
      <c r="B112" s="27"/>
      <c r="C112" s="32" t="s">
        <v>15</v>
      </c>
      <c r="D112" s="33"/>
      <c r="E112" s="33"/>
      <c r="F112" s="33"/>
      <c r="G112" s="40" t="s">
        <v>3</v>
      </c>
      <c r="H112" s="41">
        <f>+H110/H111</f>
        <v>6.4310985920583694E-2</v>
      </c>
      <c r="I112" s="40" t="s">
        <v>3</v>
      </c>
      <c r="J112" s="59">
        <f>+J110/J111</f>
        <v>8.5307893792106959E-2</v>
      </c>
      <c r="K112" s="48"/>
    </row>
    <row r="113" spans="1:11" ht="15" x14ac:dyDescent="0.25">
      <c r="A113" s="27">
        <f t="shared" si="3"/>
        <v>20</v>
      </c>
    </row>
    <row r="114" spans="1:11" ht="17.399999999999999" x14ac:dyDescent="0.3">
      <c r="A114" s="27">
        <f t="shared" si="3"/>
        <v>21</v>
      </c>
      <c r="B114" s="27"/>
      <c r="C114" s="60" t="s">
        <v>1</v>
      </c>
      <c r="D114" s="24"/>
      <c r="E114" s="24"/>
      <c r="F114" s="24"/>
      <c r="G114" s="51"/>
      <c r="H114" s="51"/>
      <c r="I114" s="51"/>
      <c r="J114" s="13"/>
      <c r="K114" s="9"/>
    </row>
    <row r="115" spans="1:11" ht="15" x14ac:dyDescent="0.25">
      <c r="A115" s="27">
        <f t="shared" si="3"/>
        <v>22</v>
      </c>
      <c r="B115" s="27"/>
      <c r="C115" s="52" t="s">
        <v>12</v>
      </c>
      <c r="D115" s="27"/>
      <c r="E115" s="25"/>
      <c r="F115" s="5"/>
      <c r="G115" s="10"/>
      <c r="H115" s="10"/>
      <c r="I115" s="10"/>
      <c r="J115" s="14"/>
      <c r="K115" s="10"/>
    </row>
    <row r="116" spans="1:11" ht="15" x14ac:dyDescent="0.25">
      <c r="A116" s="27">
        <f t="shared" si="3"/>
        <v>23</v>
      </c>
      <c r="B116" s="27"/>
      <c r="C116" s="31"/>
      <c r="D116" s="28" t="s">
        <v>2</v>
      </c>
      <c r="E116" s="25" t="s">
        <v>3</v>
      </c>
      <c r="F116" s="5" t="s">
        <v>4</v>
      </c>
      <c r="G116" s="10"/>
      <c r="H116" s="10"/>
      <c r="I116" s="10"/>
      <c r="J116" s="14"/>
      <c r="K116" s="10"/>
    </row>
    <row r="117" spans="1:11" ht="15" x14ac:dyDescent="0.25">
      <c r="A117" s="27">
        <f t="shared" si="3"/>
        <v>24</v>
      </c>
      <c r="B117" s="27"/>
      <c r="C117" s="31"/>
      <c r="D117" s="28" t="s">
        <v>5</v>
      </c>
      <c r="E117" s="27" t="s">
        <v>3</v>
      </c>
      <c r="F117" s="5" t="s">
        <v>6</v>
      </c>
      <c r="G117" s="10"/>
      <c r="H117" s="10"/>
      <c r="I117" s="10"/>
      <c r="J117" s="14"/>
      <c r="K117" s="10"/>
    </row>
    <row r="118" spans="1:11" ht="15" x14ac:dyDescent="0.25">
      <c r="A118" s="27">
        <f t="shared" si="3"/>
        <v>25</v>
      </c>
      <c r="B118" s="27"/>
      <c r="C118" s="31"/>
      <c r="D118" s="28" t="s">
        <v>13</v>
      </c>
      <c r="E118" s="27" t="s">
        <v>3</v>
      </c>
      <c r="F118" s="5" t="s">
        <v>14</v>
      </c>
      <c r="G118" s="10"/>
      <c r="H118" s="12"/>
      <c r="I118" s="12"/>
      <c r="J118" s="53"/>
      <c r="K118" s="7"/>
    </row>
    <row r="119" spans="1:11" ht="15.6" x14ac:dyDescent="0.3">
      <c r="A119" s="27">
        <f t="shared" si="3"/>
        <v>26</v>
      </c>
      <c r="B119" s="27"/>
      <c r="C119" s="31"/>
      <c r="D119" s="28"/>
      <c r="E119" s="27"/>
      <c r="F119" s="5"/>
      <c r="G119" s="10"/>
      <c r="H119" s="22">
        <f>EOMONTH(J99,1)</f>
        <v>43220</v>
      </c>
      <c r="I119" s="23"/>
      <c r="J119" s="54">
        <f>EOMONTH(H119,1)</f>
        <v>43251</v>
      </c>
      <c r="K119" s="47"/>
    </row>
    <row r="120" spans="1:11" ht="15" x14ac:dyDescent="0.25">
      <c r="A120" s="27">
        <f t="shared" si="3"/>
        <v>27</v>
      </c>
      <c r="B120" s="27"/>
      <c r="C120" s="29" t="s">
        <v>2</v>
      </c>
      <c r="D120" s="24"/>
      <c r="E120" s="24"/>
      <c r="F120" s="24"/>
      <c r="G120" s="30" t="s">
        <v>3</v>
      </c>
      <c r="H120" s="42">
        <v>2588671</v>
      </c>
      <c r="I120" s="30" t="s">
        <v>3</v>
      </c>
      <c r="J120" s="55">
        <v>2512840</v>
      </c>
      <c r="K120" s="21"/>
    </row>
    <row r="121" spans="1:11" ht="15" x14ac:dyDescent="0.25">
      <c r="A121" s="27">
        <f t="shared" si="3"/>
        <v>28</v>
      </c>
      <c r="B121" s="27"/>
      <c r="C121" s="31" t="s">
        <v>5</v>
      </c>
      <c r="D121" s="5"/>
      <c r="E121" s="5"/>
      <c r="F121" s="5"/>
      <c r="G121" s="25" t="s">
        <v>3</v>
      </c>
      <c r="H121" s="21">
        <v>0</v>
      </c>
      <c r="I121" s="25" t="s">
        <v>3</v>
      </c>
      <c r="J121" s="56">
        <v>55</v>
      </c>
      <c r="K121" s="21"/>
    </row>
    <row r="122" spans="1:11" ht="15" x14ac:dyDescent="0.25">
      <c r="A122" s="27">
        <f t="shared" si="3"/>
        <v>29</v>
      </c>
      <c r="B122" s="27"/>
      <c r="C122" s="31" t="s">
        <v>13</v>
      </c>
      <c r="D122" s="5"/>
      <c r="E122" s="5"/>
      <c r="F122" s="5"/>
      <c r="G122" s="25" t="s">
        <v>3</v>
      </c>
      <c r="H122" s="21">
        <v>156343</v>
      </c>
      <c r="I122" s="25" t="s">
        <v>3</v>
      </c>
      <c r="J122" s="56">
        <v>139960</v>
      </c>
      <c r="K122" s="21"/>
    </row>
    <row r="123" spans="1:11" ht="15" x14ac:dyDescent="0.25">
      <c r="A123" s="27">
        <f t="shared" si="3"/>
        <v>30</v>
      </c>
      <c r="B123" s="27"/>
      <c r="C123" s="32" t="s">
        <v>7</v>
      </c>
      <c r="D123" s="33"/>
      <c r="E123" s="33"/>
      <c r="F123" s="33"/>
      <c r="G123" s="40" t="s">
        <v>3</v>
      </c>
      <c r="H123" s="43">
        <f>H120-H121+H122</f>
        <v>2745014</v>
      </c>
      <c r="I123" s="40" t="s">
        <v>3</v>
      </c>
      <c r="J123" s="57">
        <f>J120-J121+J122</f>
        <v>2652745</v>
      </c>
      <c r="K123" s="21"/>
    </row>
    <row r="124" spans="1:11" ht="15" x14ac:dyDescent="0.25">
      <c r="A124" s="27">
        <f t="shared" si="3"/>
        <v>31</v>
      </c>
      <c r="B124" s="27"/>
      <c r="C124" s="31"/>
      <c r="D124" s="5"/>
      <c r="E124" s="5"/>
      <c r="F124" s="5"/>
      <c r="G124" s="5"/>
      <c r="H124" s="5"/>
      <c r="I124" s="5"/>
      <c r="J124" s="34"/>
      <c r="K124" s="5"/>
    </row>
    <row r="125" spans="1:11" ht="17.399999999999999" x14ac:dyDescent="0.3">
      <c r="A125" s="27">
        <f t="shared" si="3"/>
        <v>32</v>
      </c>
      <c r="B125" s="27"/>
      <c r="C125" s="61" t="s">
        <v>8</v>
      </c>
      <c r="D125" s="5"/>
      <c r="E125" s="5"/>
      <c r="F125" s="5"/>
      <c r="G125" s="5"/>
      <c r="H125" s="5"/>
      <c r="I125" s="5"/>
      <c r="J125" s="34"/>
      <c r="K125" s="5"/>
    </row>
    <row r="126" spans="1:11" ht="15" x14ac:dyDescent="0.25">
      <c r="A126" s="27">
        <f t="shared" si="3"/>
        <v>33</v>
      </c>
      <c r="B126" s="27"/>
      <c r="C126" s="29" t="s">
        <v>16</v>
      </c>
      <c r="D126" s="24"/>
      <c r="E126" s="24"/>
      <c r="F126" s="24"/>
      <c r="G126" s="30" t="s">
        <v>3</v>
      </c>
      <c r="H126" s="39">
        <v>0.57550201000000001</v>
      </c>
      <c r="I126" s="30" t="s">
        <v>3</v>
      </c>
      <c r="J126" s="58">
        <v>0.61140634000000005</v>
      </c>
      <c r="K126" s="48"/>
    </row>
    <row r="127" spans="1:11" ht="15" x14ac:dyDescent="0.25">
      <c r="A127" s="27">
        <f t="shared" si="3"/>
        <v>34</v>
      </c>
      <c r="B127" s="27"/>
      <c r="C127" s="31" t="s">
        <v>17</v>
      </c>
      <c r="D127" s="5"/>
      <c r="E127" s="5"/>
      <c r="F127" s="5"/>
      <c r="G127" s="25" t="s">
        <v>3</v>
      </c>
      <c r="H127" s="21">
        <f>ROUND(H123*H126,0)</f>
        <v>1579761</v>
      </c>
      <c r="I127" s="25" t="s">
        <v>3</v>
      </c>
      <c r="J127" s="56">
        <f>ROUND(J123*J126,0)</f>
        <v>1621905</v>
      </c>
      <c r="K127" s="21"/>
    </row>
    <row r="128" spans="1:11" ht="15" x14ac:dyDescent="0.25">
      <c r="A128" s="27">
        <f t="shared" si="3"/>
        <v>35</v>
      </c>
      <c r="B128" s="27"/>
      <c r="C128" s="52" t="s">
        <v>18</v>
      </c>
      <c r="D128" s="5"/>
      <c r="E128" s="5"/>
      <c r="F128" s="5"/>
      <c r="G128" s="25" t="s">
        <v>3</v>
      </c>
      <c r="H128" s="21">
        <v>19104</v>
      </c>
      <c r="I128" s="25" t="s">
        <v>3</v>
      </c>
      <c r="J128" s="56">
        <v>243026</v>
      </c>
      <c r="K128" s="21"/>
    </row>
    <row r="129" spans="1:11" ht="15" x14ac:dyDescent="0.25">
      <c r="A129" s="27">
        <f t="shared" si="3"/>
        <v>36</v>
      </c>
      <c r="B129" s="27"/>
      <c r="C129" s="52" t="s">
        <v>19</v>
      </c>
      <c r="D129" s="5"/>
      <c r="E129" s="5"/>
      <c r="F129" s="5"/>
      <c r="G129" s="25" t="s">
        <v>3</v>
      </c>
      <c r="H129" s="21">
        <v>0</v>
      </c>
      <c r="I129" s="25" t="s">
        <v>3</v>
      </c>
      <c r="J129" s="56">
        <v>0</v>
      </c>
      <c r="K129" s="21"/>
    </row>
    <row r="130" spans="1:11" ht="15" x14ac:dyDescent="0.25">
      <c r="A130" s="27">
        <f t="shared" si="3"/>
        <v>37</v>
      </c>
      <c r="B130" s="27"/>
      <c r="C130" s="52" t="s">
        <v>20</v>
      </c>
      <c r="D130" s="5"/>
      <c r="E130" s="5"/>
      <c r="F130" s="5"/>
      <c r="G130" s="25" t="s">
        <v>3</v>
      </c>
      <c r="H130" s="21">
        <f>+H127+H128+H129</f>
        <v>1598865</v>
      </c>
      <c r="I130" s="25" t="s">
        <v>3</v>
      </c>
      <c r="J130" s="56">
        <f>+J127+J128+J129</f>
        <v>1864931</v>
      </c>
      <c r="K130" s="21"/>
    </row>
    <row r="131" spans="1:11" ht="32.4" customHeight="1" x14ac:dyDescent="0.25">
      <c r="A131" s="63">
        <f t="shared" si="3"/>
        <v>38</v>
      </c>
      <c r="B131" s="27"/>
      <c r="C131" s="64" t="s">
        <v>21</v>
      </c>
      <c r="D131" s="65"/>
      <c r="E131" s="65"/>
      <c r="F131" s="65"/>
      <c r="G131" s="25" t="s">
        <v>3</v>
      </c>
      <c r="H131" s="21">
        <v>19635004</v>
      </c>
      <c r="I131" s="25" t="s">
        <v>3</v>
      </c>
      <c r="J131" s="56">
        <v>19797192</v>
      </c>
      <c r="K131" s="21"/>
    </row>
    <row r="132" spans="1:11" ht="15" x14ac:dyDescent="0.25">
      <c r="A132" s="27">
        <f t="shared" si="3"/>
        <v>39</v>
      </c>
      <c r="B132" s="27"/>
      <c r="C132" s="32" t="s">
        <v>15</v>
      </c>
      <c r="D132" s="33"/>
      <c r="E132" s="33"/>
      <c r="F132" s="33"/>
      <c r="G132" s="40" t="s">
        <v>3</v>
      </c>
      <c r="H132" s="41">
        <f>+H130/H131</f>
        <v>8.1429318781906027E-2</v>
      </c>
      <c r="I132" s="40" t="s">
        <v>3</v>
      </c>
      <c r="J132" s="59">
        <f>+J130/J131</f>
        <v>9.4201793870565084E-2</v>
      </c>
      <c r="K132" s="48"/>
    </row>
    <row r="133" spans="1:11" x14ac:dyDescent="0.25">
      <c r="A133" s="49"/>
    </row>
    <row r="134" spans="1:11" ht="17.399999999999999" x14ac:dyDescent="0.3">
      <c r="A134" s="27">
        <v>1</v>
      </c>
      <c r="B134" s="27"/>
      <c r="C134" s="60" t="s">
        <v>1</v>
      </c>
      <c r="D134" s="24"/>
      <c r="E134" s="24"/>
      <c r="F134" s="24"/>
      <c r="G134" s="51"/>
      <c r="H134" s="51"/>
      <c r="I134" s="51"/>
      <c r="J134" s="13"/>
      <c r="K134" s="9"/>
    </row>
    <row r="135" spans="1:11" ht="15" x14ac:dyDescent="0.25">
      <c r="A135" s="27">
        <f>+A134+1</f>
        <v>2</v>
      </c>
      <c r="B135" s="27"/>
      <c r="C135" s="52" t="s">
        <v>12</v>
      </c>
      <c r="D135" s="27"/>
      <c r="E135" s="25"/>
      <c r="F135" s="5"/>
      <c r="G135" s="10"/>
      <c r="H135" s="10"/>
      <c r="I135" s="10"/>
      <c r="J135" s="14"/>
      <c r="K135" s="10"/>
    </row>
    <row r="136" spans="1:11" ht="15" x14ac:dyDescent="0.25">
      <c r="A136" s="27">
        <f t="shared" ref="A136:A172" si="4">+A135+1</f>
        <v>3</v>
      </c>
      <c r="B136" s="27"/>
      <c r="C136" s="31"/>
      <c r="D136" s="28" t="s">
        <v>2</v>
      </c>
      <c r="E136" s="25" t="s">
        <v>3</v>
      </c>
      <c r="F136" s="5" t="s">
        <v>4</v>
      </c>
      <c r="G136" s="10"/>
      <c r="H136" s="10"/>
      <c r="I136" s="10"/>
      <c r="J136" s="14"/>
      <c r="K136" s="10"/>
    </row>
    <row r="137" spans="1:11" ht="15" x14ac:dyDescent="0.25">
      <c r="A137" s="27">
        <f t="shared" si="4"/>
        <v>4</v>
      </c>
      <c r="B137" s="27"/>
      <c r="C137" s="31"/>
      <c r="D137" s="28" t="s">
        <v>5</v>
      </c>
      <c r="E137" s="27" t="s">
        <v>3</v>
      </c>
      <c r="F137" s="5" t="s">
        <v>6</v>
      </c>
      <c r="G137" s="10"/>
      <c r="H137" s="10"/>
      <c r="I137" s="10"/>
      <c r="J137" s="14"/>
      <c r="K137" s="10"/>
    </row>
    <row r="138" spans="1:11" ht="15" x14ac:dyDescent="0.25">
      <c r="A138" s="27">
        <f t="shared" si="4"/>
        <v>5</v>
      </c>
      <c r="B138" s="27"/>
      <c r="C138" s="31"/>
      <c r="D138" s="28" t="s">
        <v>13</v>
      </c>
      <c r="E138" s="27" t="s">
        <v>3</v>
      </c>
      <c r="F138" s="5" t="s">
        <v>14</v>
      </c>
      <c r="G138" s="10"/>
      <c r="H138" s="12"/>
      <c r="I138" s="12"/>
      <c r="J138" s="53"/>
      <c r="K138" s="7"/>
    </row>
    <row r="139" spans="1:11" ht="15.6" x14ac:dyDescent="0.3">
      <c r="A139" s="27">
        <f t="shared" si="4"/>
        <v>6</v>
      </c>
      <c r="B139" s="27"/>
      <c r="C139" s="31"/>
      <c r="D139" s="28"/>
      <c r="E139" s="27"/>
      <c r="F139" s="5"/>
      <c r="G139" s="10"/>
      <c r="H139" s="22">
        <f>EOMONTH(J119,1)</f>
        <v>43281</v>
      </c>
      <c r="I139" s="23"/>
      <c r="J139" s="54">
        <f>EOMONTH(H139,1)</f>
        <v>43312</v>
      </c>
      <c r="K139" s="47"/>
    </row>
    <row r="140" spans="1:11" ht="15" x14ac:dyDescent="0.25">
      <c r="A140" s="27">
        <f t="shared" si="4"/>
        <v>7</v>
      </c>
      <c r="B140" s="27"/>
      <c r="C140" s="29" t="s">
        <v>2</v>
      </c>
      <c r="D140" s="24"/>
      <c r="E140" s="24"/>
      <c r="F140" s="24"/>
      <c r="G140" s="30" t="s">
        <v>3</v>
      </c>
      <c r="H140" s="42">
        <v>2403777</v>
      </c>
      <c r="I140" s="30" t="s">
        <v>3</v>
      </c>
      <c r="J140" s="55">
        <v>2613989</v>
      </c>
      <c r="K140" s="21"/>
    </row>
    <row r="141" spans="1:11" ht="15" x14ac:dyDescent="0.25">
      <c r="A141" s="27">
        <f t="shared" si="4"/>
        <v>8</v>
      </c>
      <c r="B141" s="27"/>
      <c r="C141" s="31" t="s">
        <v>5</v>
      </c>
      <c r="D141" s="5"/>
      <c r="E141" s="5"/>
      <c r="F141" s="5"/>
      <c r="G141" s="25" t="s">
        <v>3</v>
      </c>
      <c r="H141" s="21">
        <v>0</v>
      </c>
      <c r="I141" s="25" t="s">
        <v>3</v>
      </c>
      <c r="J141" s="56">
        <v>0</v>
      </c>
      <c r="K141" s="21"/>
    </row>
    <row r="142" spans="1:11" ht="15" x14ac:dyDescent="0.25">
      <c r="A142" s="27">
        <f t="shared" si="4"/>
        <v>9</v>
      </c>
      <c r="B142" s="27"/>
      <c r="C142" s="31" t="s">
        <v>13</v>
      </c>
      <c r="D142" s="5"/>
      <c r="E142" s="5"/>
      <c r="F142" s="5"/>
      <c r="G142" s="25" t="s">
        <v>3</v>
      </c>
      <c r="H142" s="21">
        <v>141156</v>
      </c>
      <c r="I142" s="25" t="s">
        <v>3</v>
      </c>
      <c r="J142" s="56">
        <v>139913</v>
      </c>
      <c r="K142" s="21"/>
    </row>
    <row r="143" spans="1:11" ht="15" x14ac:dyDescent="0.25">
      <c r="A143" s="27">
        <f t="shared" si="4"/>
        <v>10</v>
      </c>
      <c r="B143" s="27"/>
      <c r="C143" s="32" t="s">
        <v>7</v>
      </c>
      <c r="D143" s="33"/>
      <c r="E143" s="33"/>
      <c r="F143" s="33"/>
      <c r="G143" s="40" t="s">
        <v>3</v>
      </c>
      <c r="H143" s="43">
        <f>H140-H141+H142</f>
        <v>2544933</v>
      </c>
      <c r="I143" s="40" t="s">
        <v>3</v>
      </c>
      <c r="J143" s="57">
        <f>J140-J141+J142</f>
        <v>2753902</v>
      </c>
      <c r="K143" s="21"/>
    </row>
    <row r="144" spans="1:11" ht="15" x14ac:dyDescent="0.25">
      <c r="A144" s="27">
        <f t="shared" si="4"/>
        <v>11</v>
      </c>
      <c r="B144" s="27"/>
      <c r="C144" s="31"/>
      <c r="D144" s="5"/>
      <c r="E144" s="5"/>
      <c r="F144" s="5"/>
      <c r="G144" s="5"/>
      <c r="H144" s="5"/>
      <c r="I144" s="5"/>
      <c r="J144" s="34"/>
      <c r="K144" s="5"/>
    </row>
    <row r="145" spans="1:11" ht="17.399999999999999" x14ac:dyDescent="0.3">
      <c r="A145" s="27">
        <f t="shared" si="4"/>
        <v>12</v>
      </c>
      <c r="B145" s="27"/>
      <c r="C145" s="61" t="s">
        <v>8</v>
      </c>
      <c r="D145" s="5"/>
      <c r="E145" s="5"/>
      <c r="F145" s="5"/>
      <c r="G145" s="5"/>
      <c r="H145" s="5"/>
      <c r="I145" s="5"/>
      <c r="J145" s="34"/>
      <c r="K145" s="5"/>
    </row>
    <row r="146" spans="1:11" ht="15" x14ac:dyDescent="0.25">
      <c r="A146" s="27">
        <f t="shared" si="4"/>
        <v>13</v>
      </c>
      <c r="B146" s="27"/>
      <c r="C146" s="29" t="s">
        <v>16</v>
      </c>
      <c r="D146" s="24"/>
      <c r="E146" s="24"/>
      <c r="F146" s="24"/>
      <c r="G146" s="30" t="s">
        <v>3</v>
      </c>
      <c r="H146" s="39">
        <v>0.65338419999999997</v>
      </c>
      <c r="I146" s="30" t="s">
        <v>3</v>
      </c>
      <c r="J146" s="58">
        <v>0.74798008999999999</v>
      </c>
      <c r="K146" s="48"/>
    </row>
    <row r="147" spans="1:11" ht="15" x14ac:dyDescent="0.25">
      <c r="A147" s="27">
        <f t="shared" si="4"/>
        <v>14</v>
      </c>
      <c r="B147" s="27"/>
      <c r="C147" s="31" t="s">
        <v>17</v>
      </c>
      <c r="D147" s="5"/>
      <c r="E147" s="5"/>
      <c r="F147" s="5"/>
      <c r="G147" s="25" t="s">
        <v>3</v>
      </c>
      <c r="H147" s="21">
        <f>ROUND(H143*H146,0)</f>
        <v>1662819</v>
      </c>
      <c r="I147" s="25" t="s">
        <v>3</v>
      </c>
      <c r="J147" s="56">
        <f>ROUND(J143*J146,0)</f>
        <v>2059864</v>
      </c>
      <c r="K147" s="21"/>
    </row>
    <row r="148" spans="1:11" ht="15" x14ac:dyDescent="0.25">
      <c r="A148" s="27">
        <f t="shared" si="4"/>
        <v>15</v>
      </c>
      <c r="B148" s="27"/>
      <c r="C148" s="52" t="s">
        <v>18</v>
      </c>
      <c r="D148" s="5"/>
      <c r="E148" s="5"/>
      <c r="F148" s="5"/>
      <c r="G148" s="25" t="s">
        <v>3</v>
      </c>
      <c r="H148" s="21">
        <v>42297</v>
      </c>
      <c r="I148" s="25" t="s">
        <v>3</v>
      </c>
      <c r="J148" s="56">
        <v>-126147</v>
      </c>
      <c r="K148" s="21"/>
    </row>
    <row r="149" spans="1:11" ht="15" x14ac:dyDescent="0.25">
      <c r="A149" s="27">
        <f t="shared" si="4"/>
        <v>16</v>
      </c>
      <c r="B149" s="27"/>
      <c r="C149" s="52" t="s">
        <v>19</v>
      </c>
      <c r="D149" s="5"/>
      <c r="E149" s="5"/>
      <c r="F149" s="5"/>
      <c r="G149" s="25" t="s">
        <v>3</v>
      </c>
      <c r="H149" s="21">
        <v>0</v>
      </c>
      <c r="I149" s="25" t="s">
        <v>3</v>
      </c>
      <c r="J149" s="56">
        <v>0</v>
      </c>
      <c r="K149" s="21"/>
    </row>
    <row r="150" spans="1:11" ht="15" x14ac:dyDescent="0.25">
      <c r="A150" s="27">
        <f t="shared" si="4"/>
        <v>17</v>
      </c>
      <c r="B150" s="27"/>
      <c r="C150" s="52" t="s">
        <v>20</v>
      </c>
      <c r="D150" s="5"/>
      <c r="E150" s="5"/>
      <c r="F150" s="5"/>
      <c r="G150" s="25" t="s">
        <v>3</v>
      </c>
      <c r="H150" s="21">
        <f>+H147+H148+H149</f>
        <v>1705116</v>
      </c>
      <c r="I150" s="25" t="s">
        <v>3</v>
      </c>
      <c r="J150" s="56">
        <f>+J147+J148+J149</f>
        <v>1933717</v>
      </c>
      <c r="K150" s="21"/>
    </row>
    <row r="151" spans="1:11" ht="30.6" customHeight="1" x14ac:dyDescent="0.25">
      <c r="A151" s="63">
        <f t="shared" si="4"/>
        <v>18</v>
      </c>
      <c r="B151" s="63"/>
      <c r="C151" s="64" t="s">
        <v>21</v>
      </c>
      <c r="D151" s="65"/>
      <c r="E151" s="65"/>
      <c r="F151" s="65"/>
      <c r="G151" s="25" t="s">
        <v>3</v>
      </c>
      <c r="H151" s="21">
        <v>19907246</v>
      </c>
      <c r="I151" s="25" t="s">
        <v>3</v>
      </c>
      <c r="J151" s="56">
        <v>19892355</v>
      </c>
      <c r="K151" s="21"/>
    </row>
    <row r="152" spans="1:11" ht="15" x14ac:dyDescent="0.25">
      <c r="A152" s="27">
        <f t="shared" si="4"/>
        <v>19</v>
      </c>
      <c r="B152" s="27"/>
      <c r="C152" s="32" t="s">
        <v>15</v>
      </c>
      <c r="D152" s="33"/>
      <c r="E152" s="33"/>
      <c r="F152" s="33"/>
      <c r="G152" s="40" t="s">
        <v>3</v>
      </c>
      <c r="H152" s="41">
        <f>+H150/H151</f>
        <v>8.5653033071475579E-2</v>
      </c>
      <c r="I152" s="40" t="s">
        <v>3</v>
      </c>
      <c r="J152" s="59">
        <f>+J150/J151</f>
        <v>9.7209053427811845E-2</v>
      </c>
      <c r="K152" s="48"/>
    </row>
    <row r="153" spans="1:11" ht="15" x14ac:dyDescent="0.25">
      <c r="A153" s="27">
        <f t="shared" si="4"/>
        <v>20</v>
      </c>
    </row>
    <row r="154" spans="1:11" ht="17.399999999999999" x14ac:dyDescent="0.3">
      <c r="A154" s="27">
        <f t="shared" si="4"/>
        <v>21</v>
      </c>
      <c r="B154" s="27"/>
      <c r="C154" s="60" t="s">
        <v>1</v>
      </c>
      <c r="D154" s="24"/>
      <c r="E154" s="24"/>
      <c r="F154" s="24"/>
      <c r="G154" s="51"/>
      <c r="H154" s="51"/>
      <c r="I154" s="51"/>
      <c r="J154" s="13"/>
      <c r="K154" s="9"/>
    </row>
    <row r="155" spans="1:11" ht="15" x14ac:dyDescent="0.25">
      <c r="A155" s="27">
        <f t="shared" si="4"/>
        <v>22</v>
      </c>
      <c r="B155" s="27"/>
      <c r="C155" s="52" t="s">
        <v>12</v>
      </c>
      <c r="D155" s="27"/>
      <c r="E155" s="25"/>
      <c r="F155" s="5"/>
      <c r="G155" s="10"/>
      <c r="H155" s="10"/>
      <c r="I155" s="10"/>
      <c r="J155" s="14"/>
      <c r="K155" s="10"/>
    </row>
    <row r="156" spans="1:11" ht="15" x14ac:dyDescent="0.25">
      <c r="A156" s="27">
        <f t="shared" si="4"/>
        <v>23</v>
      </c>
      <c r="B156" s="27"/>
      <c r="C156" s="31"/>
      <c r="D156" s="28" t="s">
        <v>2</v>
      </c>
      <c r="E156" s="25" t="s">
        <v>3</v>
      </c>
      <c r="F156" s="5" t="s">
        <v>4</v>
      </c>
      <c r="G156" s="10"/>
      <c r="H156" s="10"/>
      <c r="I156" s="10"/>
      <c r="J156" s="14"/>
      <c r="K156" s="10"/>
    </row>
    <row r="157" spans="1:11" ht="15" x14ac:dyDescent="0.25">
      <c r="A157" s="27">
        <f t="shared" si="4"/>
        <v>24</v>
      </c>
      <c r="B157" s="27"/>
      <c r="C157" s="31"/>
      <c r="D157" s="28" t="s">
        <v>5</v>
      </c>
      <c r="E157" s="27" t="s">
        <v>3</v>
      </c>
      <c r="F157" s="5" t="s">
        <v>6</v>
      </c>
      <c r="G157" s="10"/>
      <c r="H157" s="10"/>
      <c r="I157" s="10"/>
      <c r="J157" s="14"/>
      <c r="K157" s="10"/>
    </row>
    <row r="158" spans="1:11" ht="15" x14ac:dyDescent="0.25">
      <c r="A158" s="27">
        <f t="shared" si="4"/>
        <v>25</v>
      </c>
      <c r="B158" s="27"/>
      <c r="C158" s="31"/>
      <c r="D158" s="28" t="s">
        <v>13</v>
      </c>
      <c r="E158" s="27" t="s">
        <v>3</v>
      </c>
      <c r="F158" s="5" t="s">
        <v>14</v>
      </c>
      <c r="G158" s="10"/>
      <c r="H158" s="12"/>
      <c r="I158" s="12"/>
      <c r="J158" s="53"/>
      <c r="K158" s="7"/>
    </row>
    <row r="159" spans="1:11" ht="15.6" x14ac:dyDescent="0.3">
      <c r="A159" s="27">
        <f t="shared" si="4"/>
        <v>26</v>
      </c>
      <c r="B159" s="27"/>
      <c r="C159" s="31"/>
      <c r="D159" s="28"/>
      <c r="E159" s="27"/>
      <c r="F159" s="5"/>
      <c r="G159" s="10"/>
      <c r="H159" s="22">
        <f>EOMONTH(J139,1)</f>
        <v>43343</v>
      </c>
      <c r="I159" s="23"/>
      <c r="J159" s="54">
        <f>EOMONTH(H159,1)</f>
        <v>43373</v>
      </c>
      <c r="K159" s="47"/>
    </row>
    <row r="160" spans="1:11" ht="15" x14ac:dyDescent="0.25">
      <c r="A160" s="27">
        <f t="shared" si="4"/>
        <v>27</v>
      </c>
      <c r="B160" s="27"/>
      <c r="C160" s="29" t="s">
        <v>2</v>
      </c>
      <c r="D160" s="24"/>
      <c r="E160" s="24"/>
      <c r="F160" s="24"/>
      <c r="G160" s="30" t="s">
        <v>3</v>
      </c>
      <c r="H160" s="42">
        <v>2256184</v>
      </c>
      <c r="I160" s="30" t="s">
        <v>3</v>
      </c>
      <c r="J160" s="55">
        <v>2992606</v>
      </c>
      <c r="K160" s="21"/>
    </row>
    <row r="161" spans="1:11" ht="15" x14ac:dyDescent="0.25">
      <c r="A161" s="27">
        <f t="shared" si="4"/>
        <v>28</v>
      </c>
      <c r="B161" s="27"/>
      <c r="C161" s="31" t="s">
        <v>5</v>
      </c>
      <c r="D161" s="5"/>
      <c r="E161" s="5"/>
      <c r="F161" s="5"/>
      <c r="G161" s="25" t="s">
        <v>3</v>
      </c>
      <c r="H161" s="21">
        <v>0</v>
      </c>
      <c r="I161" s="25" t="s">
        <v>3</v>
      </c>
      <c r="J161" s="56">
        <v>0</v>
      </c>
      <c r="K161" s="21"/>
    </row>
    <row r="162" spans="1:11" ht="15" x14ac:dyDescent="0.25">
      <c r="A162" s="27">
        <f t="shared" si="4"/>
        <v>29</v>
      </c>
      <c r="B162" s="27"/>
      <c r="C162" s="31" t="s">
        <v>13</v>
      </c>
      <c r="D162" s="5"/>
      <c r="E162" s="5"/>
      <c r="F162" s="5"/>
      <c r="G162" s="25" t="s">
        <v>3</v>
      </c>
      <c r="H162" s="21">
        <v>139848</v>
      </c>
      <c r="I162" s="25" t="s">
        <v>3</v>
      </c>
      <c r="J162" s="56">
        <v>140007</v>
      </c>
      <c r="K162" s="21"/>
    </row>
    <row r="163" spans="1:11" ht="15" x14ac:dyDescent="0.25">
      <c r="A163" s="27">
        <f t="shared" si="4"/>
        <v>30</v>
      </c>
      <c r="B163" s="27"/>
      <c r="C163" s="32" t="s">
        <v>7</v>
      </c>
      <c r="D163" s="33"/>
      <c r="E163" s="33"/>
      <c r="F163" s="33"/>
      <c r="G163" s="40" t="s">
        <v>3</v>
      </c>
      <c r="H163" s="43">
        <f>H160-H161+H162</f>
        <v>2396032</v>
      </c>
      <c r="I163" s="40" t="s">
        <v>3</v>
      </c>
      <c r="J163" s="57">
        <f>J160-J161+J162</f>
        <v>3132613</v>
      </c>
      <c r="K163" s="21"/>
    </row>
    <row r="164" spans="1:11" ht="15" x14ac:dyDescent="0.25">
      <c r="A164" s="27">
        <f t="shared" si="4"/>
        <v>31</v>
      </c>
      <c r="B164" s="27"/>
      <c r="C164" s="31"/>
      <c r="D164" s="5"/>
      <c r="E164" s="5"/>
      <c r="F164" s="5"/>
      <c r="G164" s="5"/>
      <c r="H164" s="5"/>
      <c r="I164" s="5"/>
      <c r="J164" s="34"/>
      <c r="K164" s="5"/>
    </row>
    <row r="165" spans="1:11" ht="17.399999999999999" x14ac:dyDescent="0.3">
      <c r="A165" s="27">
        <f t="shared" si="4"/>
        <v>32</v>
      </c>
      <c r="B165" s="27"/>
      <c r="C165" s="61" t="s">
        <v>8</v>
      </c>
      <c r="D165" s="5"/>
      <c r="E165" s="5"/>
      <c r="F165" s="5"/>
      <c r="G165" s="5"/>
      <c r="H165" s="5"/>
      <c r="I165" s="5"/>
      <c r="J165" s="34"/>
      <c r="K165" s="5"/>
    </row>
    <row r="166" spans="1:11" ht="15" x14ac:dyDescent="0.25">
      <c r="A166" s="27">
        <f t="shared" si="4"/>
        <v>33</v>
      </c>
      <c r="B166" s="27"/>
      <c r="C166" s="29" t="s">
        <v>16</v>
      </c>
      <c r="D166" s="24"/>
      <c r="E166" s="24"/>
      <c r="F166" s="24"/>
      <c r="G166" s="30" t="s">
        <v>3</v>
      </c>
      <c r="H166" s="39">
        <v>0.65243081000000003</v>
      </c>
      <c r="I166" s="30" t="s">
        <v>3</v>
      </c>
      <c r="J166" s="58">
        <v>0.66785894999999995</v>
      </c>
      <c r="K166" s="48"/>
    </row>
    <row r="167" spans="1:11" ht="15" x14ac:dyDescent="0.25">
      <c r="A167" s="27">
        <f t="shared" si="4"/>
        <v>34</v>
      </c>
      <c r="B167" s="27"/>
      <c r="C167" s="31" t="s">
        <v>17</v>
      </c>
      <c r="D167" s="5"/>
      <c r="E167" s="5"/>
      <c r="F167" s="5"/>
      <c r="G167" s="25" t="s">
        <v>3</v>
      </c>
      <c r="H167" s="21">
        <f>ROUND(H163*H166,0)</f>
        <v>1563245</v>
      </c>
      <c r="I167" s="25" t="s">
        <v>3</v>
      </c>
      <c r="J167" s="56">
        <f>ROUND(J163*J166,0)</f>
        <v>2092144</v>
      </c>
      <c r="K167" s="21"/>
    </row>
    <row r="168" spans="1:11" ht="15" x14ac:dyDescent="0.25">
      <c r="A168" s="27">
        <f t="shared" si="4"/>
        <v>35</v>
      </c>
      <c r="B168" s="27"/>
      <c r="C168" s="52" t="s">
        <v>18</v>
      </c>
      <c r="D168" s="5"/>
      <c r="E168" s="5"/>
      <c r="F168" s="5"/>
      <c r="G168" s="25" t="s">
        <v>3</v>
      </c>
      <c r="H168" s="21">
        <v>-211141</v>
      </c>
      <c r="I168" s="25" t="s">
        <v>3</v>
      </c>
      <c r="J168" s="56">
        <v>-155637</v>
      </c>
      <c r="K168" s="21"/>
    </row>
    <row r="169" spans="1:11" ht="15" x14ac:dyDescent="0.25">
      <c r="A169" s="27">
        <f t="shared" si="4"/>
        <v>36</v>
      </c>
      <c r="B169" s="27"/>
      <c r="C169" s="52" t="s">
        <v>19</v>
      </c>
      <c r="D169" s="5"/>
      <c r="E169" s="5"/>
      <c r="F169" s="5"/>
      <c r="G169" s="25" t="s">
        <v>3</v>
      </c>
      <c r="H169" s="21">
        <v>0</v>
      </c>
      <c r="I169" s="25" t="s">
        <v>3</v>
      </c>
      <c r="J169" s="56">
        <v>0</v>
      </c>
      <c r="K169" s="21"/>
    </row>
    <row r="170" spans="1:11" ht="15" x14ac:dyDescent="0.25">
      <c r="A170" s="27">
        <f t="shared" si="4"/>
        <v>37</v>
      </c>
      <c r="B170" s="27"/>
      <c r="C170" s="52" t="s">
        <v>20</v>
      </c>
      <c r="D170" s="5"/>
      <c r="E170" s="5"/>
      <c r="F170" s="5"/>
      <c r="G170" s="25" t="s">
        <v>3</v>
      </c>
      <c r="H170" s="21">
        <f>+H167+H168+H169</f>
        <v>1352104</v>
      </c>
      <c r="I170" s="25" t="s">
        <v>3</v>
      </c>
      <c r="J170" s="56">
        <f>+J167+J168+J169</f>
        <v>1936507</v>
      </c>
      <c r="K170" s="21"/>
    </row>
    <row r="171" spans="1:11" ht="30.6" customHeight="1" x14ac:dyDescent="0.25">
      <c r="A171" s="63">
        <f t="shared" si="4"/>
        <v>38</v>
      </c>
      <c r="B171" s="27"/>
      <c r="C171" s="64" t="s">
        <v>21</v>
      </c>
      <c r="D171" s="65"/>
      <c r="E171" s="65"/>
      <c r="F171" s="65"/>
      <c r="G171" s="25" t="s">
        <v>3</v>
      </c>
      <c r="H171" s="21">
        <v>19960314</v>
      </c>
      <c r="I171" s="25" t="s">
        <v>3</v>
      </c>
      <c r="J171" s="56">
        <v>20053360</v>
      </c>
      <c r="K171" s="21"/>
    </row>
    <row r="172" spans="1:11" ht="15" x14ac:dyDescent="0.25">
      <c r="A172" s="27">
        <f t="shared" si="4"/>
        <v>39</v>
      </c>
      <c r="B172" s="27"/>
      <c r="C172" s="32" t="s">
        <v>15</v>
      </c>
      <c r="D172" s="33"/>
      <c r="E172" s="33"/>
      <c r="F172" s="33"/>
      <c r="G172" s="40" t="s">
        <v>3</v>
      </c>
      <c r="H172" s="41">
        <f>+H170/H171</f>
        <v>6.7739615719472152E-2</v>
      </c>
      <c r="I172" s="40" t="s">
        <v>3</v>
      </c>
      <c r="J172" s="59">
        <f>+J170/J171</f>
        <v>9.6567707356772128E-2</v>
      </c>
      <c r="K172" s="48"/>
    </row>
    <row r="173" spans="1:11" x14ac:dyDescent="0.25">
      <c r="A173" s="49"/>
    </row>
    <row r="174" spans="1:11" ht="17.399999999999999" x14ac:dyDescent="0.3">
      <c r="A174" s="27">
        <v>1</v>
      </c>
      <c r="B174" s="27"/>
      <c r="C174" s="60" t="s">
        <v>1</v>
      </c>
      <c r="D174" s="24"/>
      <c r="E174" s="24"/>
      <c r="F174" s="24"/>
      <c r="G174" s="51"/>
      <c r="H174" s="51"/>
      <c r="I174" s="51"/>
      <c r="J174" s="13"/>
      <c r="K174" s="9"/>
    </row>
    <row r="175" spans="1:11" ht="15" x14ac:dyDescent="0.25">
      <c r="A175" s="27">
        <f>+A174+1</f>
        <v>2</v>
      </c>
      <c r="B175" s="27"/>
      <c r="C175" s="52" t="s">
        <v>12</v>
      </c>
      <c r="D175" s="27"/>
      <c r="E175" s="25"/>
      <c r="F175" s="5"/>
      <c r="G175" s="10"/>
      <c r="H175" s="10"/>
      <c r="I175" s="10"/>
      <c r="J175" s="14"/>
      <c r="K175" s="10"/>
    </row>
    <row r="176" spans="1:11" ht="15" x14ac:dyDescent="0.25">
      <c r="A176" s="27">
        <f t="shared" ref="A176:A212" si="5">+A175+1</f>
        <v>3</v>
      </c>
      <c r="B176" s="27"/>
      <c r="C176" s="31"/>
      <c r="D176" s="28" t="s">
        <v>2</v>
      </c>
      <c r="E176" s="25" t="s">
        <v>3</v>
      </c>
      <c r="F176" s="5" t="s">
        <v>4</v>
      </c>
      <c r="G176" s="10"/>
      <c r="H176" s="10"/>
      <c r="I176" s="10"/>
      <c r="J176" s="14"/>
      <c r="K176" s="10"/>
    </row>
    <row r="177" spans="1:11" ht="15" x14ac:dyDescent="0.25">
      <c r="A177" s="27">
        <f t="shared" si="5"/>
        <v>4</v>
      </c>
      <c r="B177" s="27"/>
      <c r="C177" s="31"/>
      <c r="D177" s="28" t="s">
        <v>5</v>
      </c>
      <c r="E177" s="27" t="s">
        <v>3</v>
      </c>
      <c r="F177" s="5" t="s">
        <v>6</v>
      </c>
      <c r="G177" s="10"/>
      <c r="H177" s="10"/>
      <c r="I177" s="10"/>
      <c r="J177" s="14"/>
      <c r="K177" s="10"/>
    </row>
    <row r="178" spans="1:11" ht="15" x14ac:dyDescent="0.25">
      <c r="A178" s="27">
        <f t="shared" si="5"/>
        <v>5</v>
      </c>
      <c r="B178" s="27"/>
      <c r="C178" s="31"/>
      <c r="D178" s="28" t="s">
        <v>13</v>
      </c>
      <c r="E178" s="27" t="s">
        <v>3</v>
      </c>
      <c r="F178" s="5" t="s">
        <v>14</v>
      </c>
      <c r="G178" s="10"/>
      <c r="H178" s="12"/>
      <c r="I178" s="12"/>
      <c r="J178" s="53"/>
      <c r="K178" s="7"/>
    </row>
    <row r="179" spans="1:11" ht="15.6" x14ac:dyDescent="0.3">
      <c r="A179" s="27">
        <f t="shared" si="5"/>
        <v>6</v>
      </c>
      <c r="B179" s="27"/>
      <c r="C179" s="31"/>
      <c r="D179" s="28"/>
      <c r="E179" s="27"/>
      <c r="F179" s="5"/>
      <c r="G179" s="10"/>
      <c r="H179" s="22">
        <f>EOMONTH(J159,1)</f>
        <v>43404</v>
      </c>
      <c r="I179" s="23"/>
      <c r="J179" s="54">
        <f>EOMONTH(H179,1)</f>
        <v>43434</v>
      </c>
      <c r="K179" s="47"/>
    </row>
    <row r="180" spans="1:11" ht="15" x14ac:dyDescent="0.25">
      <c r="A180" s="27">
        <f t="shared" si="5"/>
        <v>7</v>
      </c>
      <c r="B180" s="27"/>
      <c r="C180" s="29" t="s">
        <v>2</v>
      </c>
      <c r="D180" s="24"/>
      <c r="E180" s="24"/>
      <c r="F180" s="24"/>
      <c r="G180" s="30" t="s">
        <v>3</v>
      </c>
      <c r="H180" s="42">
        <v>2374347</v>
      </c>
      <c r="I180" s="30" t="s">
        <v>3</v>
      </c>
      <c r="J180" s="55">
        <v>2238403</v>
      </c>
      <c r="K180" s="21"/>
    </row>
    <row r="181" spans="1:11" ht="15" x14ac:dyDescent="0.25">
      <c r="A181" s="27">
        <f t="shared" si="5"/>
        <v>8</v>
      </c>
      <c r="B181" s="27"/>
      <c r="C181" s="31" t="s">
        <v>5</v>
      </c>
      <c r="D181" s="5"/>
      <c r="E181" s="5"/>
      <c r="F181" s="5"/>
      <c r="G181" s="25" t="s">
        <v>3</v>
      </c>
      <c r="H181" s="21">
        <v>0</v>
      </c>
      <c r="I181" s="25" t="s">
        <v>3</v>
      </c>
      <c r="J181" s="56">
        <v>0</v>
      </c>
      <c r="K181" s="21"/>
    </row>
    <row r="182" spans="1:11" ht="15" x14ac:dyDescent="0.25">
      <c r="A182" s="27">
        <f t="shared" si="5"/>
        <v>9</v>
      </c>
      <c r="B182" s="27"/>
      <c r="C182" s="31" t="s">
        <v>13</v>
      </c>
      <c r="D182" s="5"/>
      <c r="E182" s="5"/>
      <c r="F182" s="5"/>
      <c r="G182" s="25" t="s">
        <v>3</v>
      </c>
      <c r="H182" s="21">
        <v>138789</v>
      </c>
      <c r="I182" s="25" t="s">
        <v>3</v>
      </c>
      <c r="J182" s="56">
        <v>140006</v>
      </c>
      <c r="K182" s="21"/>
    </row>
    <row r="183" spans="1:11" ht="15" x14ac:dyDescent="0.25">
      <c r="A183" s="27">
        <f t="shared" si="5"/>
        <v>10</v>
      </c>
      <c r="B183" s="27"/>
      <c r="C183" s="32" t="s">
        <v>7</v>
      </c>
      <c r="D183" s="33"/>
      <c r="E183" s="33"/>
      <c r="F183" s="33"/>
      <c r="G183" s="40" t="s">
        <v>3</v>
      </c>
      <c r="H183" s="43">
        <f>H180-H181+H182</f>
        <v>2513136</v>
      </c>
      <c r="I183" s="40" t="s">
        <v>3</v>
      </c>
      <c r="J183" s="57">
        <f>J180-J181+J182</f>
        <v>2378409</v>
      </c>
      <c r="K183" s="21"/>
    </row>
    <row r="184" spans="1:11" ht="15" x14ac:dyDescent="0.25">
      <c r="A184" s="27">
        <f t="shared" si="5"/>
        <v>11</v>
      </c>
      <c r="B184" s="27"/>
      <c r="C184" s="31"/>
      <c r="D184" s="5"/>
      <c r="E184" s="5"/>
      <c r="F184" s="5"/>
      <c r="G184" s="5"/>
      <c r="H184" s="5"/>
      <c r="I184" s="5"/>
      <c r="J184" s="34"/>
      <c r="K184" s="5"/>
    </row>
    <row r="185" spans="1:11" ht="17.399999999999999" x14ac:dyDescent="0.3">
      <c r="A185" s="27">
        <f t="shared" si="5"/>
        <v>12</v>
      </c>
      <c r="B185" s="27"/>
      <c r="C185" s="61" t="s">
        <v>8</v>
      </c>
      <c r="D185" s="5"/>
      <c r="E185" s="5"/>
      <c r="F185" s="5"/>
      <c r="G185" s="5"/>
      <c r="H185" s="5"/>
      <c r="I185" s="5"/>
      <c r="J185" s="34"/>
      <c r="K185" s="5"/>
    </row>
    <row r="186" spans="1:11" ht="15" x14ac:dyDescent="0.25">
      <c r="A186" s="27">
        <f t="shared" si="5"/>
        <v>13</v>
      </c>
      <c r="B186" s="27"/>
      <c r="C186" s="29" t="s">
        <v>16</v>
      </c>
      <c r="D186" s="24"/>
      <c r="E186" s="24"/>
      <c r="F186" s="24"/>
      <c r="G186" s="30" t="s">
        <v>3</v>
      </c>
      <c r="H186" s="39">
        <v>0.78166219000000003</v>
      </c>
      <c r="I186" s="30" t="s">
        <v>3</v>
      </c>
      <c r="J186" s="58">
        <v>0.86366931000000002</v>
      </c>
      <c r="K186" s="48"/>
    </row>
    <row r="187" spans="1:11" ht="15" x14ac:dyDescent="0.25">
      <c r="A187" s="27">
        <f t="shared" si="5"/>
        <v>14</v>
      </c>
      <c r="B187" s="27"/>
      <c r="C187" s="31" t="s">
        <v>17</v>
      </c>
      <c r="D187" s="5"/>
      <c r="E187" s="5"/>
      <c r="F187" s="5"/>
      <c r="G187" s="25" t="s">
        <v>3</v>
      </c>
      <c r="H187" s="21">
        <f>ROUND(H183*H186,0)</f>
        <v>1964423</v>
      </c>
      <c r="I187" s="25" t="s">
        <v>3</v>
      </c>
      <c r="J187" s="56">
        <f>ROUND(J183*J186,0)</f>
        <v>2054159</v>
      </c>
      <c r="K187" s="21"/>
    </row>
    <row r="188" spans="1:11" ht="15" x14ac:dyDescent="0.25">
      <c r="A188" s="27">
        <f t="shared" si="5"/>
        <v>15</v>
      </c>
      <c r="B188" s="27"/>
      <c r="C188" s="52" t="s">
        <v>18</v>
      </c>
      <c r="D188" s="5"/>
      <c r="E188" s="5"/>
      <c r="F188" s="5"/>
      <c r="G188" s="25" t="s">
        <v>3</v>
      </c>
      <c r="H188" s="21">
        <v>-11133</v>
      </c>
      <c r="I188" s="25" t="s">
        <v>3</v>
      </c>
      <c r="J188" s="56">
        <v>155732</v>
      </c>
      <c r="K188" s="21"/>
    </row>
    <row r="189" spans="1:11" ht="15" x14ac:dyDescent="0.25">
      <c r="A189" s="27">
        <f t="shared" si="5"/>
        <v>16</v>
      </c>
      <c r="B189" s="27"/>
      <c r="C189" s="52" t="s">
        <v>19</v>
      </c>
      <c r="D189" s="5"/>
      <c r="E189" s="5"/>
      <c r="F189" s="5"/>
      <c r="G189" s="25" t="s">
        <v>3</v>
      </c>
      <c r="H189" s="21">
        <v>0</v>
      </c>
      <c r="I189" s="25" t="s">
        <v>3</v>
      </c>
      <c r="J189" s="56">
        <v>0</v>
      </c>
      <c r="K189" s="21"/>
    </row>
    <row r="190" spans="1:11" ht="15" x14ac:dyDescent="0.25">
      <c r="A190" s="27">
        <f t="shared" si="5"/>
        <v>17</v>
      </c>
      <c r="B190" s="27"/>
      <c r="C190" s="52" t="s">
        <v>20</v>
      </c>
      <c r="D190" s="5"/>
      <c r="E190" s="5"/>
      <c r="F190" s="5"/>
      <c r="G190" s="25" t="s">
        <v>3</v>
      </c>
      <c r="H190" s="21">
        <f>+H187+H188+H189</f>
        <v>1953290</v>
      </c>
      <c r="I190" s="25" t="s">
        <v>3</v>
      </c>
      <c r="J190" s="56">
        <f>+J187+J188+J189</f>
        <v>2209891</v>
      </c>
      <c r="K190" s="21"/>
    </row>
    <row r="191" spans="1:11" ht="31.95" customHeight="1" x14ac:dyDescent="0.25">
      <c r="A191" s="63">
        <f t="shared" si="5"/>
        <v>18</v>
      </c>
      <c r="B191" s="27"/>
      <c r="C191" s="64" t="s">
        <v>21</v>
      </c>
      <c r="D191" s="73"/>
      <c r="E191" s="73"/>
      <c r="F191" s="73"/>
      <c r="G191" s="25" t="s">
        <v>3</v>
      </c>
      <c r="H191" s="21">
        <v>20164423</v>
      </c>
      <c r="I191" s="25" t="s">
        <v>3</v>
      </c>
      <c r="J191" s="56">
        <v>20326356</v>
      </c>
      <c r="K191" s="21"/>
    </row>
    <row r="192" spans="1:11" ht="15" x14ac:dyDescent="0.25">
      <c r="A192" s="27">
        <f t="shared" si="5"/>
        <v>19</v>
      </c>
      <c r="B192" s="27"/>
      <c r="C192" s="32" t="s">
        <v>15</v>
      </c>
      <c r="D192" s="33"/>
      <c r="E192" s="33"/>
      <c r="F192" s="33"/>
      <c r="G192" s="40" t="s">
        <v>3</v>
      </c>
      <c r="H192" s="41">
        <f>+H190/H191</f>
        <v>9.6868132552069552E-2</v>
      </c>
      <c r="I192" s="40" t="s">
        <v>3</v>
      </c>
      <c r="J192" s="59">
        <f>+J190/J191</f>
        <v>0.10872047109673766</v>
      </c>
      <c r="K192" s="48"/>
    </row>
    <row r="193" spans="1:11" ht="15" x14ac:dyDescent="0.25">
      <c r="A193" s="27">
        <f t="shared" si="5"/>
        <v>20</v>
      </c>
    </row>
    <row r="194" spans="1:11" ht="17.399999999999999" x14ac:dyDescent="0.3">
      <c r="A194" s="27">
        <f t="shared" si="5"/>
        <v>21</v>
      </c>
      <c r="B194" s="27"/>
      <c r="C194" s="60" t="s">
        <v>1</v>
      </c>
      <c r="D194" s="24"/>
      <c r="E194" s="24"/>
      <c r="F194" s="24"/>
      <c r="G194" s="51"/>
      <c r="H194" s="51"/>
      <c r="I194" s="51"/>
      <c r="J194" s="13"/>
      <c r="K194" s="9"/>
    </row>
    <row r="195" spans="1:11" ht="15" x14ac:dyDescent="0.25">
      <c r="A195" s="27">
        <f t="shared" si="5"/>
        <v>22</v>
      </c>
      <c r="B195" s="27"/>
      <c r="C195" s="52" t="s">
        <v>12</v>
      </c>
      <c r="D195" s="27"/>
      <c r="E195" s="25"/>
      <c r="F195" s="5"/>
      <c r="G195" s="10"/>
      <c r="H195" s="10"/>
      <c r="I195" s="10"/>
      <c r="J195" s="14"/>
      <c r="K195" s="10"/>
    </row>
    <row r="196" spans="1:11" ht="15" x14ac:dyDescent="0.25">
      <c r="A196" s="27">
        <f t="shared" si="5"/>
        <v>23</v>
      </c>
      <c r="B196" s="27"/>
      <c r="C196" s="31"/>
      <c r="D196" s="28" t="s">
        <v>2</v>
      </c>
      <c r="E196" s="25" t="s">
        <v>3</v>
      </c>
      <c r="F196" s="5" t="s">
        <v>4</v>
      </c>
      <c r="G196" s="10"/>
      <c r="H196" s="10"/>
      <c r="I196" s="10"/>
      <c r="J196" s="14"/>
      <c r="K196" s="10"/>
    </row>
    <row r="197" spans="1:11" ht="15" x14ac:dyDescent="0.25">
      <c r="A197" s="27">
        <f t="shared" si="5"/>
        <v>24</v>
      </c>
      <c r="B197" s="27"/>
      <c r="C197" s="31"/>
      <c r="D197" s="28" t="s">
        <v>5</v>
      </c>
      <c r="E197" s="27" t="s">
        <v>3</v>
      </c>
      <c r="F197" s="5" t="s">
        <v>6</v>
      </c>
      <c r="G197" s="10"/>
      <c r="H197" s="10"/>
      <c r="I197" s="10"/>
      <c r="J197" s="14"/>
      <c r="K197" s="10"/>
    </row>
    <row r="198" spans="1:11" ht="15" x14ac:dyDescent="0.25">
      <c r="A198" s="27">
        <f t="shared" si="5"/>
        <v>25</v>
      </c>
      <c r="B198" s="27"/>
      <c r="C198" s="31"/>
      <c r="D198" s="28" t="s">
        <v>13</v>
      </c>
      <c r="E198" s="27" t="s">
        <v>3</v>
      </c>
      <c r="F198" s="5" t="s">
        <v>14</v>
      </c>
      <c r="G198" s="10"/>
      <c r="H198" s="12"/>
      <c r="I198" s="12"/>
      <c r="J198" s="53"/>
      <c r="K198" s="7"/>
    </row>
    <row r="199" spans="1:11" ht="15.6" x14ac:dyDescent="0.3">
      <c r="A199" s="27">
        <f t="shared" si="5"/>
        <v>26</v>
      </c>
      <c r="B199" s="27"/>
      <c r="C199" s="31"/>
      <c r="D199" s="28"/>
      <c r="E199" s="27"/>
      <c r="F199" s="5"/>
      <c r="G199" s="10"/>
      <c r="H199" s="22">
        <f>EOMONTH(J179,1)</f>
        <v>43465</v>
      </c>
      <c r="I199" s="23"/>
      <c r="J199" s="54">
        <f>EOMONTH(H199,1)</f>
        <v>43496</v>
      </c>
      <c r="K199" s="47"/>
    </row>
    <row r="200" spans="1:11" ht="15" x14ac:dyDescent="0.25">
      <c r="A200" s="27">
        <f t="shared" si="5"/>
        <v>27</v>
      </c>
      <c r="B200" s="27"/>
      <c r="C200" s="29" t="s">
        <v>2</v>
      </c>
      <c r="D200" s="24"/>
      <c r="E200" s="24"/>
      <c r="F200" s="24"/>
      <c r="G200" s="30" t="s">
        <v>3</v>
      </c>
      <c r="H200" s="42">
        <v>2363027</v>
      </c>
      <c r="I200" s="30" t="s">
        <v>3</v>
      </c>
      <c r="J200" s="55">
        <v>2489408</v>
      </c>
      <c r="K200" s="21"/>
    </row>
    <row r="201" spans="1:11" ht="15" x14ac:dyDescent="0.25">
      <c r="A201" s="27">
        <f t="shared" si="5"/>
        <v>28</v>
      </c>
      <c r="B201" s="27"/>
      <c r="C201" s="31" t="s">
        <v>5</v>
      </c>
      <c r="D201" s="5"/>
      <c r="E201" s="5"/>
      <c r="F201" s="5"/>
      <c r="G201" s="25" t="s">
        <v>3</v>
      </c>
      <c r="H201" s="21">
        <v>0</v>
      </c>
      <c r="I201" s="25" t="s">
        <v>3</v>
      </c>
      <c r="J201" s="56">
        <v>0</v>
      </c>
      <c r="K201" s="21"/>
    </row>
    <row r="202" spans="1:11" ht="15" x14ac:dyDescent="0.25">
      <c r="A202" s="27">
        <f t="shared" si="5"/>
        <v>29</v>
      </c>
      <c r="B202" s="27"/>
      <c r="C202" s="31" t="s">
        <v>13</v>
      </c>
      <c r="D202" s="5"/>
      <c r="E202" s="5"/>
      <c r="F202" s="5"/>
      <c r="G202" s="25" t="s">
        <v>3</v>
      </c>
      <c r="H202" s="21">
        <v>138543</v>
      </c>
      <c r="I202" s="25" t="s">
        <v>3</v>
      </c>
      <c r="J202" s="56">
        <v>138362</v>
      </c>
      <c r="K202" s="21"/>
    </row>
    <row r="203" spans="1:11" ht="15" x14ac:dyDescent="0.25">
      <c r="A203" s="27">
        <f t="shared" si="5"/>
        <v>30</v>
      </c>
      <c r="B203" s="27"/>
      <c r="C203" s="32" t="s">
        <v>7</v>
      </c>
      <c r="D203" s="33"/>
      <c r="E203" s="33"/>
      <c r="F203" s="33"/>
      <c r="G203" s="40" t="s">
        <v>3</v>
      </c>
      <c r="H203" s="43">
        <f>H200-H201+H202</f>
        <v>2501570</v>
      </c>
      <c r="I203" s="40" t="s">
        <v>3</v>
      </c>
      <c r="J203" s="57">
        <f>J200-J201+J202</f>
        <v>2627770</v>
      </c>
      <c r="K203" s="21"/>
    </row>
    <row r="204" spans="1:11" ht="15" x14ac:dyDescent="0.25">
      <c r="A204" s="27">
        <f t="shared" si="5"/>
        <v>31</v>
      </c>
      <c r="B204" s="27"/>
      <c r="C204" s="31"/>
      <c r="D204" s="5"/>
      <c r="E204" s="5"/>
      <c r="F204" s="5"/>
      <c r="G204" s="5"/>
      <c r="H204" s="5"/>
      <c r="I204" s="5"/>
      <c r="J204" s="34"/>
      <c r="K204" s="5"/>
    </row>
    <row r="205" spans="1:11" ht="17.399999999999999" x14ac:dyDescent="0.3">
      <c r="A205" s="27">
        <f t="shared" si="5"/>
        <v>32</v>
      </c>
      <c r="B205" s="27"/>
      <c r="C205" s="61" t="s">
        <v>8</v>
      </c>
      <c r="D205" s="5"/>
      <c r="E205" s="5"/>
      <c r="F205" s="5"/>
      <c r="G205" s="5"/>
      <c r="H205" s="5"/>
      <c r="I205" s="5"/>
      <c r="J205" s="34"/>
      <c r="K205" s="5"/>
    </row>
    <row r="206" spans="1:11" ht="15" x14ac:dyDescent="0.25">
      <c r="A206" s="27">
        <f t="shared" si="5"/>
        <v>33</v>
      </c>
      <c r="B206" s="27"/>
      <c r="C206" s="29" t="s">
        <v>16</v>
      </c>
      <c r="D206" s="24"/>
      <c r="E206" s="24"/>
      <c r="F206" s="24"/>
      <c r="G206" s="30" t="s">
        <v>3</v>
      </c>
      <c r="H206" s="39">
        <v>0.87373318</v>
      </c>
      <c r="I206" s="30" t="s">
        <v>3</v>
      </c>
      <c r="J206" s="58">
        <v>0.71549443000000001</v>
      </c>
      <c r="K206" s="48"/>
    </row>
    <row r="207" spans="1:11" ht="15" x14ac:dyDescent="0.25">
      <c r="A207" s="27">
        <f t="shared" si="5"/>
        <v>34</v>
      </c>
      <c r="B207" s="27"/>
      <c r="C207" s="31" t="s">
        <v>17</v>
      </c>
      <c r="D207" s="5"/>
      <c r="E207" s="5"/>
      <c r="F207" s="5"/>
      <c r="G207" s="25" t="s">
        <v>3</v>
      </c>
      <c r="H207" s="21">
        <f>ROUND(H203*H206,0)</f>
        <v>2185705</v>
      </c>
      <c r="I207" s="25" t="s">
        <v>3</v>
      </c>
      <c r="J207" s="56">
        <f>ROUND(J203*J206,0)</f>
        <v>1880155</v>
      </c>
      <c r="K207" s="21"/>
    </row>
    <row r="208" spans="1:11" ht="15" x14ac:dyDescent="0.25">
      <c r="A208" s="27">
        <f t="shared" si="5"/>
        <v>35</v>
      </c>
      <c r="B208" s="27"/>
      <c r="C208" s="52" t="s">
        <v>18</v>
      </c>
      <c r="D208" s="5"/>
      <c r="E208" s="5"/>
      <c r="F208" s="5"/>
      <c r="G208" s="25" t="s">
        <v>3</v>
      </c>
      <c r="H208" s="21">
        <v>25177</v>
      </c>
      <c r="I208" s="25" t="s">
        <v>3</v>
      </c>
      <c r="J208" s="56">
        <v>44491</v>
      </c>
      <c r="K208" s="21"/>
    </row>
    <row r="209" spans="1:11" ht="15" x14ac:dyDescent="0.25">
      <c r="A209" s="27">
        <f t="shared" si="5"/>
        <v>36</v>
      </c>
      <c r="B209" s="27"/>
      <c r="C209" s="52" t="s">
        <v>19</v>
      </c>
      <c r="D209" s="5"/>
      <c r="E209" s="5"/>
      <c r="F209" s="5"/>
      <c r="G209" s="25" t="s">
        <v>3</v>
      </c>
      <c r="H209" s="21">
        <v>0</v>
      </c>
      <c r="I209" s="25" t="s">
        <v>3</v>
      </c>
      <c r="J209" s="56">
        <v>0</v>
      </c>
      <c r="K209" s="21"/>
    </row>
    <row r="210" spans="1:11" ht="15" x14ac:dyDescent="0.25">
      <c r="A210" s="27">
        <f t="shared" si="5"/>
        <v>37</v>
      </c>
      <c r="B210" s="27"/>
      <c r="C210" s="52" t="s">
        <v>20</v>
      </c>
      <c r="D210" s="5"/>
      <c r="E210" s="5"/>
      <c r="F210" s="5"/>
      <c r="G210" s="25" t="s">
        <v>3</v>
      </c>
      <c r="H210" s="21">
        <f>+H207+H208+H209</f>
        <v>2210882</v>
      </c>
      <c r="I210" s="25" t="s">
        <v>3</v>
      </c>
      <c r="J210" s="56">
        <f>+J207+J208+J209</f>
        <v>1924646</v>
      </c>
      <c r="K210" s="21"/>
    </row>
    <row r="211" spans="1:11" ht="32.4" customHeight="1" x14ac:dyDescent="0.25">
      <c r="A211" s="63">
        <f t="shared" si="5"/>
        <v>38</v>
      </c>
      <c r="B211" s="27"/>
      <c r="C211" s="64" t="s">
        <v>21</v>
      </c>
      <c r="D211" s="65"/>
      <c r="E211" s="65"/>
      <c r="F211" s="65"/>
      <c r="G211" s="25" t="s">
        <v>3</v>
      </c>
      <c r="H211" s="21">
        <v>20186889</v>
      </c>
      <c r="I211" s="25" t="s">
        <v>3</v>
      </c>
      <c r="J211" s="56">
        <v>20027502</v>
      </c>
      <c r="K211" s="21"/>
    </row>
    <row r="212" spans="1:11" ht="15" x14ac:dyDescent="0.25">
      <c r="A212" s="27">
        <f t="shared" si="5"/>
        <v>39</v>
      </c>
      <c r="B212" s="27"/>
      <c r="C212" s="32" t="s">
        <v>15</v>
      </c>
      <c r="D212" s="33"/>
      <c r="E212" s="33"/>
      <c r="F212" s="33"/>
      <c r="G212" s="40" t="s">
        <v>3</v>
      </c>
      <c r="H212" s="41">
        <f>+H210/H211</f>
        <v>0.10952068939399232</v>
      </c>
      <c r="I212" s="40" t="s">
        <v>3</v>
      </c>
      <c r="J212" s="59">
        <f>+J210/J211</f>
        <v>9.6100152680049664E-2</v>
      </c>
      <c r="K212" s="48"/>
    </row>
    <row r="213" spans="1:1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</row>
    <row r="214" spans="1:11" ht="17.399999999999999" x14ac:dyDescent="0.3">
      <c r="A214" s="27">
        <v>1</v>
      </c>
      <c r="B214" s="27"/>
      <c r="C214" s="60" t="s">
        <v>1</v>
      </c>
      <c r="D214" s="24"/>
      <c r="E214" s="24"/>
      <c r="F214" s="24"/>
      <c r="G214" s="51"/>
      <c r="H214" s="51"/>
      <c r="I214" s="51"/>
      <c r="J214" s="13"/>
      <c r="K214" s="9"/>
    </row>
    <row r="215" spans="1:11" ht="15" x14ac:dyDescent="0.25">
      <c r="A215" s="27">
        <f>+A214+1</f>
        <v>2</v>
      </c>
      <c r="B215" s="27"/>
      <c r="C215" s="52" t="s">
        <v>12</v>
      </c>
      <c r="D215" s="27"/>
      <c r="E215" s="25"/>
      <c r="F215" s="5"/>
      <c r="G215" s="10"/>
      <c r="H215" s="10"/>
      <c r="I215" s="10"/>
      <c r="J215" s="14"/>
      <c r="K215" s="10"/>
    </row>
    <row r="216" spans="1:11" ht="15" x14ac:dyDescent="0.25">
      <c r="A216" s="27">
        <f t="shared" ref="A216:A252" si="6">+A215+1</f>
        <v>3</v>
      </c>
      <c r="B216" s="27"/>
      <c r="C216" s="31"/>
      <c r="D216" s="28" t="s">
        <v>2</v>
      </c>
      <c r="E216" s="25" t="s">
        <v>3</v>
      </c>
      <c r="F216" s="5" t="s">
        <v>4</v>
      </c>
      <c r="G216" s="10"/>
      <c r="H216" s="10"/>
      <c r="I216" s="10"/>
      <c r="J216" s="14"/>
      <c r="K216" s="10"/>
    </row>
    <row r="217" spans="1:11" ht="15" x14ac:dyDescent="0.25">
      <c r="A217" s="27">
        <f t="shared" si="6"/>
        <v>4</v>
      </c>
      <c r="B217" s="27"/>
      <c r="C217" s="31"/>
      <c r="D217" s="28" t="s">
        <v>5</v>
      </c>
      <c r="E217" s="27" t="s">
        <v>3</v>
      </c>
      <c r="F217" s="5" t="s">
        <v>6</v>
      </c>
      <c r="G217" s="10"/>
      <c r="H217" s="10"/>
      <c r="I217" s="10"/>
      <c r="J217" s="14"/>
      <c r="K217" s="10"/>
    </row>
    <row r="218" spans="1:11" ht="15" x14ac:dyDescent="0.25">
      <c r="A218" s="27">
        <f t="shared" si="6"/>
        <v>5</v>
      </c>
      <c r="B218" s="27"/>
      <c r="C218" s="31"/>
      <c r="D218" s="28" t="s">
        <v>13</v>
      </c>
      <c r="E218" s="27" t="s">
        <v>3</v>
      </c>
      <c r="F218" s="5" t="s">
        <v>14</v>
      </c>
      <c r="G218" s="10"/>
      <c r="H218" s="12"/>
      <c r="I218" s="12"/>
      <c r="J218" s="53"/>
      <c r="K218" s="7"/>
    </row>
    <row r="219" spans="1:11" ht="15.6" x14ac:dyDescent="0.3">
      <c r="A219" s="27">
        <f t="shared" si="6"/>
        <v>6</v>
      </c>
      <c r="B219" s="27"/>
      <c r="C219" s="31"/>
      <c r="D219" s="28"/>
      <c r="E219" s="27"/>
      <c r="F219" s="5"/>
      <c r="G219" s="10"/>
      <c r="H219" s="22">
        <f>EOMONTH(J199,1)</f>
        <v>43524</v>
      </c>
      <c r="I219" s="23"/>
      <c r="J219" s="54">
        <f>EOMONTH(H219,1)</f>
        <v>43555</v>
      </c>
      <c r="K219" s="47"/>
    </row>
    <row r="220" spans="1:11" ht="15" x14ac:dyDescent="0.25">
      <c r="A220" s="27">
        <f t="shared" si="6"/>
        <v>7</v>
      </c>
      <c r="B220" s="27"/>
      <c r="C220" s="29" t="s">
        <v>2</v>
      </c>
      <c r="D220" s="24"/>
      <c r="E220" s="24"/>
      <c r="F220" s="24"/>
      <c r="G220" s="30" t="s">
        <v>3</v>
      </c>
      <c r="H220" s="42">
        <v>2773791</v>
      </c>
      <c r="I220" s="30" t="s">
        <v>3</v>
      </c>
      <c r="J220" s="55">
        <v>2196497</v>
      </c>
      <c r="K220" s="21"/>
    </row>
    <row r="221" spans="1:11" ht="15" x14ac:dyDescent="0.25">
      <c r="A221" s="27">
        <f t="shared" si="6"/>
        <v>8</v>
      </c>
      <c r="B221" s="27"/>
      <c r="C221" s="31" t="s">
        <v>5</v>
      </c>
      <c r="D221" s="5"/>
      <c r="E221" s="5"/>
      <c r="F221" s="5"/>
      <c r="G221" s="25" t="s">
        <v>3</v>
      </c>
      <c r="H221" s="21">
        <v>0</v>
      </c>
      <c r="I221" s="25" t="s">
        <v>3</v>
      </c>
      <c r="J221" s="56">
        <v>0</v>
      </c>
      <c r="K221" s="21"/>
    </row>
    <row r="222" spans="1:11" ht="15" x14ac:dyDescent="0.25">
      <c r="A222" s="27">
        <f t="shared" si="6"/>
        <v>9</v>
      </c>
      <c r="B222" s="27"/>
      <c r="C222" s="31" t="s">
        <v>13</v>
      </c>
      <c r="D222" s="5"/>
      <c r="E222" s="5"/>
      <c r="F222" s="5"/>
      <c r="G222" s="25" t="s">
        <v>3</v>
      </c>
      <c r="H222" s="21">
        <v>139961</v>
      </c>
      <c r="I222" s="25" t="s">
        <v>3</v>
      </c>
      <c r="J222" s="56">
        <v>137562</v>
      </c>
      <c r="K222" s="21"/>
    </row>
    <row r="223" spans="1:11" ht="15" x14ac:dyDescent="0.25">
      <c r="A223" s="27">
        <f t="shared" si="6"/>
        <v>10</v>
      </c>
      <c r="B223" s="27"/>
      <c r="C223" s="32" t="s">
        <v>7</v>
      </c>
      <c r="D223" s="33"/>
      <c r="E223" s="33"/>
      <c r="F223" s="33"/>
      <c r="G223" s="40" t="s">
        <v>3</v>
      </c>
      <c r="H223" s="43">
        <f>H220-H221+H222</f>
        <v>2913752</v>
      </c>
      <c r="I223" s="40" t="s">
        <v>3</v>
      </c>
      <c r="J223" s="57">
        <f>J220-J221+J222</f>
        <v>2334059</v>
      </c>
      <c r="K223" s="21"/>
    </row>
    <row r="224" spans="1:11" ht="15" x14ac:dyDescent="0.25">
      <c r="A224" s="27">
        <f t="shared" si="6"/>
        <v>11</v>
      </c>
      <c r="B224" s="27"/>
      <c r="C224" s="31"/>
      <c r="D224" s="5"/>
      <c r="E224" s="5"/>
      <c r="F224" s="5"/>
      <c r="G224" s="5"/>
      <c r="H224" s="5"/>
      <c r="I224" s="5"/>
      <c r="J224" s="34"/>
      <c r="K224" s="5"/>
    </row>
    <row r="225" spans="1:11" ht="17.399999999999999" x14ac:dyDescent="0.3">
      <c r="A225" s="27">
        <f t="shared" si="6"/>
        <v>12</v>
      </c>
      <c r="B225" s="27"/>
      <c r="C225" s="61" t="s">
        <v>8</v>
      </c>
      <c r="D225" s="5"/>
      <c r="E225" s="5"/>
      <c r="F225" s="5"/>
      <c r="G225" s="5"/>
      <c r="H225" s="5"/>
      <c r="I225" s="5"/>
      <c r="J225" s="34"/>
      <c r="K225" s="5"/>
    </row>
    <row r="226" spans="1:11" ht="15" x14ac:dyDescent="0.25">
      <c r="A226" s="27">
        <f t="shared" si="6"/>
        <v>13</v>
      </c>
      <c r="B226" s="27"/>
      <c r="C226" s="29" t="s">
        <v>16</v>
      </c>
      <c r="D226" s="24"/>
      <c r="E226" s="24"/>
      <c r="F226" s="24"/>
      <c r="G226" s="30" t="s">
        <v>3</v>
      </c>
      <c r="H226" s="39">
        <v>0.62984479999999998</v>
      </c>
      <c r="I226" s="30" t="s">
        <v>3</v>
      </c>
      <c r="J226" s="58">
        <v>0.68221493</v>
      </c>
      <c r="K226" s="48"/>
    </row>
    <row r="227" spans="1:11" ht="15" x14ac:dyDescent="0.25">
      <c r="A227" s="27">
        <f t="shared" si="6"/>
        <v>14</v>
      </c>
      <c r="B227" s="27"/>
      <c r="C227" s="31" t="s">
        <v>17</v>
      </c>
      <c r="D227" s="5"/>
      <c r="E227" s="5"/>
      <c r="F227" s="5"/>
      <c r="G227" s="25" t="s">
        <v>3</v>
      </c>
      <c r="H227" s="21">
        <f>ROUND(H223*H226,0)</f>
        <v>1835212</v>
      </c>
      <c r="I227" s="25" t="s">
        <v>3</v>
      </c>
      <c r="J227" s="56">
        <f>ROUND(J223*J226,0)</f>
        <v>1592330</v>
      </c>
      <c r="K227" s="21"/>
    </row>
    <row r="228" spans="1:11" ht="15" x14ac:dyDescent="0.25">
      <c r="A228" s="27">
        <f t="shared" si="6"/>
        <v>15</v>
      </c>
      <c r="B228" s="27"/>
      <c r="C228" s="52" t="s">
        <v>18</v>
      </c>
      <c r="D228" s="5"/>
      <c r="E228" s="5"/>
      <c r="F228" s="5"/>
      <c r="G228" s="25" t="s">
        <v>3</v>
      </c>
      <c r="H228" s="21">
        <v>-261060</v>
      </c>
      <c r="I228" s="25" t="s">
        <v>3</v>
      </c>
      <c r="J228" s="56">
        <v>137280</v>
      </c>
      <c r="K228" s="21"/>
    </row>
    <row r="229" spans="1:11" ht="15" x14ac:dyDescent="0.25">
      <c r="A229" s="27">
        <f t="shared" si="6"/>
        <v>16</v>
      </c>
      <c r="B229" s="27"/>
      <c r="C229" s="52" t="s">
        <v>19</v>
      </c>
      <c r="D229" s="5"/>
      <c r="E229" s="5"/>
      <c r="F229" s="5"/>
      <c r="G229" s="25" t="s">
        <v>3</v>
      </c>
      <c r="H229" s="21">
        <v>0</v>
      </c>
      <c r="I229" s="25" t="s">
        <v>3</v>
      </c>
      <c r="J229" s="56">
        <v>0</v>
      </c>
      <c r="K229" s="21"/>
    </row>
    <row r="230" spans="1:11" ht="15" x14ac:dyDescent="0.25">
      <c r="A230" s="27">
        <f t="shared" si="6"/>
        <v>17</v>
      </c>
      <c r="B230" s="27"/>
      <c r="C230" s="52" t="s">
        <v>20</v>
      </c>
      <c r="D230" s="5"/>
      <c r="E230" s="5"/>
      <c r="F230" s="5"/>
      <c r="G230" s="25" t="s">
        <v>3</v>
      </c>
      <c r="H230" s="21">
        <f>+H227+H228+H229</f>
        <v>1574152</v>
      </c>
      <c r="I230" s="25" t="s">
        <v>3</v>
      </c>
      <c r="J230" s="56">
        <f>+J227+J228+J229</f>
        <v>1729610</v>
      </c>
      <c r="K230" s="21"/>
    </row>
    <row r="231" spans="1:11" ht="31.95" customHeight="1" x14ac:dyDescent="0.25">
      <c r="A231" s="63">
        <f t="shared" si="6"/>
        <v>18</v>
      </c>
      <c r="B231" s="27"/>
      <c r="C231" s="64" t="s">
        <v>21</v>
      </c>
      <c r="D231" s="65"/>
      <c r="E231" s="65"/>
      <c r="F231" s="65"/>
      <c r="G231" s="25" t="s">
        <v>3</v>
      </c>
      <c r="H231" s="21">
        <v>19961257</v>
      </c>
      <c r="I231" s="25" t="s">
        <v>3</v>
      </c>
      <c r="J231" s="56">
        <v>20011810</v>
      </c>
      <c r="K231" s="21"/>
    </row>
    <row r="232" spans="1:11" ht="15" x14ac:dyDescent="0.25">
      <c r="A232" s="27">
        <f t="shared" si="6"/>
        <v>19</v>
      </c>
      <c r="B232" s="27"/>
      <c r="C232" s="32" t="s">
        <v>15</v>
      </c>
      <c r="D232" s="33"/>
      <c r="E232" s="33"/>
      <c r="F232" s="33"/>
      <c r="G232" s="40" t="s">
        <v>3</v>
      </c>
      <c r="H232" s="41">
        <f>+H230/H231</f>
        <v>7.886036435480992E-2</v>
      </c>
      <c r="I232" s="40" t="s">
        <v>3</v>
      </c>
      <c r="J232" s="59">
        <f>+J230/J231</f>
        <v>8.6429463401861195E-2</v>
      </c>
      <c r="K232" s="48"/>
    </row>
    <row r="233" spans="1:11" ht="15" x14ac:dyDescent="0.25">
      <c r="A233" s="27">
        <f t="shared" si="6"/>
        <v>20</v>
      </c>
      <c r="C233" s="44"/>
      <c r="D233" s="49"/>
      <c r="E233" s="49"/>
      <c r="F233" s="49"/>
      <c r="G233" s="49"/>
      <c r="H233" s="49"/>
      <c r="I233" s="49"/>
      <c r="J233" s="45"/>
    </row>
    <row r="234" spans="1:11" ht="17.399999999999999" x14ac:dyDescent="0.3">
      <c r="A234" s="27">
        <f t="shared" si="6"/>
        <v>21</v>
      </c>
      <c r="B234" s="27"/>
      <c r="C234" s="62" t="s">
        <v>1</v>
      </c>
      <c r="D234" s="5"/>
      <c r="E234" s="5"/>
      <c r="F234" s="5"/>
      <c r="G234" s="10"/>
      <c r="H234" s="10"/>
      <c r="I234" s="10"/>
      <c r="J234" s="14"/>
      <c r="K234" s="9"/>
    </row>
    <row r="235" spans="1:11" ht="15" x14ac:dyDescent="0.25">
      <c r="A235" s="27">
        <f t="shared" si="6"/>
        <v>22</v>
      </c>
      <c r="B235" s="27"/>
      <c r="C235" s="52" t="s">
        <v>12</v>
      </c>
      <c r="D235" s="27"/>
      <c r="E235" s="25"/>
      <c r="F235" s="5"/>
      <c r="G235" s="10"/>
      <c r="H235" s="10"/>
      <c r="I235" s="10"/>
      <c r="J235" s="14"/>
      <c r="K235" s="10"/>
    </row>
    <row r="236" spans="1:11" ht="15" x14ac:dyDescent="0.25">
      <c r="A236" s="27">
        <f t="shared" si="6"/>
        <v>23</v>
      </c>
      <c r="B236" s="27"/>
      <c r="C236" s="31"/>
      <c r="D236" s="28" t="s">
        <v>2</v>
      </c>
      <c r="E236" s="25" t="s">
        <v>3</v>
      </c>
      <c r="F236" s="5" t="s">
        <v>4</v>
      </c>
      <c r="G236" s="10"/>
      <c r="H236" s="10"/>
      <c r="I236" s="10"/>
      <c r="J236" s="14"/>
      <c r="K236" s="10"/>
    </row>
    <row r="237" spans="1:11" ht="15" x14ac:dyDescent="0.25">
      <c r="A237" s="27">
        <f t="shared" si="6"/>
        <v>24</v>
      </c>
      <c r="B237" s="27"/>
      <c r="C237" s="31"/>
      <c r="D237" s="28" t="s">
        <v>5</v>
      </c>
      <c r="E237" s="27" t="s">
        <v>3</v>
      </c>
      <c r="F237" s="5" t="s">
        <v>6</v>
      </c>
      <c r="G237" s="10"/>
      <c r="H237" s="10"/>
      <c r="I237" s="10"/>
      <c r="J237" s="14"/>
      <c r="K237" s="10"/>
    </row>
    <row r="238" spans="1:11" ht="15" x14ac:dyDescent="0.25">
      <c r="A238" s="27">
        <f t="shared" si="6"/>
        <v>25</v>
      </c>
      <c r="B238" s="27"/>
      <c r="C238" s="31"/>
      <c r="D238" s="28" t="s">
        <v>13</v>
      </c>
      <c r="E238" s="27" t="s">
        <v>3</v>
      </c>
      <c r="F238" s="5" t="s">
        <v>14</v>
      </c>
      <c r="G238" s="10"/>
      <c r="H238" s="12"/>
      <c r="I238" s="12"/>
      <c r="J238" s="53"/>
      <c r="K238" s="7"/>
    </row>
    <row r="239" spans="1:11" ht="15.6" x14ac:dyDescent="0.3">
      <c r="A239" s="27">
        <f t="shared" si="6"/>
        <v>26</v>
      </c>
      <c r="B239" s="27"/>
      <c r="C239" s="31"/>
      <c r="D239" s="28"/>
      <c r="E239" s="27"/>
      <c r="F239" s="5"/>
      <c r="G239" s="10"/>
      <c r="H239" s="22">
        <f>EOMONTH(J219,1)</f>
        <v>43585</v>
      </c>
      <c r="I239" s="23"/>
      <c r="J239" s="54">
        <f>EOMONTH(H239,1)</f>
        <v>43616</v>
      </c>
      <c r="K239" s="47"/>
    </row>
    <row r="240" spans="1:11" ht="15" x14ac:dyDescent="0.25">
      <c r="A240" s="27">
        <f t="shared" si="6"/>
        <v>27</v>
      </c>
      <c r="B240" s="27"/>
      <c r="C240" s="29" t="s">
        <v>2</v>
      </c>
      <c r="D240" s="24"/>
      <c r="E240" s="24"/>
      <c r="F240" s="24"/>
      <c r="G240" s="30" t="s">
        <v>3</v>
      </c>
      <c r="H240" s="42">
        <v>2111592</v>
      </c>
      <c r="I240" s="30" t="s">
        <v>3</v>
      </c>
      <c r="J240" s="55">
        <v>2309613</v>
      </c>
      <c r="K240" s="21"/>
    </row>
    <row r="241" spans="1:11" ht="15" x14ac:dyDescent="0.25">
      <c r="A241" s="27">
        <f t="shared" si="6"/>
        <v>28</v>
      </c>
      <c r="B241" s="27"/>
      <c r="C241" s="31" t="s">
        <v>5</v>
      </c>
      <c r="D241" s="5"/>
      <c r="E241" s="5"/>
      <c r="F241" s="5"/>
      <c r="G241" s="25" t="s">
        <v>3</v>
      </c>
      <c r="H241" s="21">
        <v>0</v>
      </c>
      <c r="I241" s="25" t="s">
        <v>3</v>
      </c>
      <c r="J241" s="56">
        <v>52</v>
      </c>
      <c r="K241" s="21"/>
    </row>
    <row r="242" spans="1:11" ht="15" x14ac:dyDescent="0.25">
      <c r="A242" s="27">
        <f t="shared" si="6"/>
        <v>29</v>
      </c>
      <c r="B242" s="27"/>
      <c r="C242" s="31" t="s">
        <v>13</v>
      </c>
      <c r="D242" s="5"/>
      <c r="E242" s="5"/>
      <c r="F242" s="5"/>
      <c r="G242" s="25" t="s">
        <v>3</v>
      </c>
      <c r="H242" s="21">
        <v>138262</v>
      </c>
      <c r="I242" s="25" t="s">
        <v>3</v>
      </c>
      <c r="J242" s="56">
        <v>136762</v>
      </c>
      <c r="K242" s="21"/>
    </row>
    <row r="243" spans="1:11" ht="15" x14ac:dyDescent="0.25">
      <c r="A243" s="27">
        <f t="shared" si="6"/>
        <v>30</v>
      </c>
      <c r="B243" s="27"/>
      <c r="C243" s="32" t="s">
        <v>7</v>
      </c>
      <c r="D243" s="33"/>
      <c r="E243" s="33"/>
      <c r="F243" s="33"/>
      <c r="G243" s="40" t="s">
        <v>3</v>
      </c>
      <c r="H243" s="43">
        <f>H240-H241+H242</f>
        <v>2249854</v>
      </c>
      <c r="I243" s="40" t="s">
        <v>3</v>
      </c>
      <c r="J243" s="57">
        <f>J240-J241+J242</f>
        <v>2446323</v>
      </c>
      <c r="K243" s="21"/>
    </row>
    <row r="244" spans="1:11" ht="15" x14ac:dyDescent="0.25">
      <c r="A244" s="27">
        <f t="shared" si="6"/>
        <v>31</v>
      </c>
      <c r="B244" s="27"/>
      <c r="C244" s="31"/>
      <c r="D244" s="5"/>
      <c r="E244" s="5"/>
      <c r="F244" s="5"/>
      <c r="G244" s="5"/>
      <c r="H244" s="5"/>
      <c r="I244" s="5"/>
      <c r="J244" s="34"/>
      <c r="K244" s="5"/>
    </row>
    <row r="245" spans="1:11" ht="17.399999999999999" x14ac:dyDescent="0.3">
      <c r="A245" s="27">
        <f t="shared" si="6"/>
        <v>32</v>
      </c>
      <c r="B245" s="27"/>
      <c r="C245" s="61" t="s">
        <v>8</v>
      </c>
      <c r="D245" s="5"/>
      <c r="E245" s="5"/>
      <c r="F245" s="5"/>
      <c r="G245" s="5"/>
      <c r="H245" s="5"/>
      <c r="I245" s="5"/>
      <c r="J245" s="34"/>
      <c r="K245" s="5"/>
    </row>
    <row r="246" spans="1:11" ht="15" x14ac:dyDescent="0.25">
      <c r="A246" s="27">
        <f t="shared" si="6"/>
        <v>33</v>
      </c>
      <c r="B246" s="27"/>
      <c r="C246" s="29" t="s">
        <v>16</v>
      </c>
      <c r="D246" s="24"/>
      <c r="E246" s="24"/>
      <c r="F246" s="24"/>
      <c r="G246" s="30" t="s">
        <v>3</v>
      </c>
      <c r="H246" s="39">
        <v>0.65594123999999998</v>
      </c>
      <c r="I246" s="30" t="s">
        <v>3</v>
      </c>
      <c r="J246" s="58">
        <v>0.65146187</v>
      </c>
      <c r="K246" s="48"/>
    </row>
    <row r="247" spans="1:11" ht="15" x14ac:dyDescent="0.25">
      <c r="A247" s="27">
        <f t="shared" si="6"/>
        <v>34</v>
      </c>
      <c r="B247" s="27"/>
      <c r="C247" s="31" t="s">
        <v>17</v>
      </c>
      <c r="D247" s="5"/>
      <c r="E247" s="5"/>
      <c r="F247" s="5"/>
      <c r="G247" s="25" t="s">
        <v>3</v>
      </c>
      <c r="H247" s="21">
        <f>ROUND(H243*H246,0)</f>
        <v>1475772</v>
      </c>
      <c r="I247" s="25" t="s">
        <v>3</v>
      </c>
      <c r="J247" s="56">
        <f>ROUND(J243*J246,0)</f>
        <v>1593686</v>
      </c>
      <c r="K247" s="21"/>
    </row>
    <row r="248" spans="1:11" ht="15" x14ac:dyDescent="0.25">
      <c r="A248" s="27">
        <f t="shared" si="6"/>
        <v>35</v>
      </c>
      <c r="B248" s="27"/>
      <c r="C248" s="52" t="s">
        <v>18</v>
      </c>
      <c r="D248" s="5"/>
      <c r="E248" s="5"/>
      <c r="F248" s="5"/>
      <c r="G248" s="25" t="s">
        <v>3</v>
      </c>
      <c r="H248" s="21">
        <v>13735</v>
      </c>
      <c r="I248" s="25" t="s">
        <v>3</v>
      </c>
      <c r="J248" s="56">
        <v>385879</v>
      </c>
      <c r="K248" s="21"/>
    </row>
    <row r="249" spans="1:11" ht="15" x14ac:dyDescent="0.25">
      <c r="A249" s="27">
        <f t="shared" si="6"/>
        <v>36</v>
      </c>
      <c r="B249" s="27"/>
      <c r="C249" s="52" t="s">
        <v>19</v>
      </c>
      <c r="D249" s="5"/>
      <c r="E249" s="5"/>
      <c r="F249" s="5"/>
      <c r="G249" s="25" t="s">
        <v>3</v>
      </c>
      <c r="H249" s="21">
        <v>0</v>
      </c>
      <c r="I249" s="25" t="s">
        <v>3</v>
      </c>
      <c r="J249" s="56">
        <v>0</v>
      </c>
      <c r="K249" s="21"/>
    </row>
    <row r="250" spans="1:11" ht="15" x14ac:dyDescent="0.25">
      <c r="A250" s="27">
        <f t="shared" si="6"/>
        <v>37</v>
      </c>
      <c r="B250" s="27"/>
      <c r="C250" s="52" t="s">
        <v>20</v>
      </c>
      <c r="D250" s="5"/>
      <c r="E250" s="5"/>
      <c r="F250" s="5"/>
      <c r="G250" s="25" t="s">
        <v>3</v>
      </c>
      <c r="H250" s="21">
        <f>+H247+H248+H249</f>
        <v>1489507</v>
      </c>
      <c r="I250" s="25" t="s">
        <v>3</v>
      </c>
      <c r="J250" s="56">
        <f>+J247+J248+J249</f>
        <v>1979565</v>
      </c>
      <c r="K250" s="21"/>
    </row>
    <row r="251" spans="1:11" ht="31.5" customHeight="1" x14ac:dyDescent="0.25">
      <c r="A251" s="63">
        <f t="shared" si="6"/>
        <v>38</v>
      </c>
      <c r="B251" s="27"/>
      <c r="C251" s="64" t="s">
        <v>21</v>
      </c>
      <c r="D251" s="65"/>
      <c r="E251" s="65"/>
      <c r="F251" s="65"/>
      <c r="G251" s="25" t="s">
        <v>3</v>
      </c>
      <c r="H251" s="21">
        <v>19917365</v>
      </c>
      <c r="I251" s="25" t="s">
        <v>3</v>
      </c>
      <c r="J251" s="56">
        <v>19840395</v>
      </c>
      <c r="K251" s="21"/>
    </row>
    <row r="252" spans="1:11" ht="15" x14ac:dyDescent="0.25">
      <c r="A252" s="27">
        <f t="shared" si="6"/>
        <v>39</v>
      </c>
      <c r="B252" s="27"/>
      <c r="C252" s="32" t="s">
        <v>15</v>
      </c>
      <c r="D252" s="33"/>
      <c r="E252" s="33"/>
      <c r="F252" s="33"/>
      <c r="G252" s="40" t="s">
        <v>3</v>
      </c>
      <c r="H252" s="41">
        <f>+H250/H251</f>
        <v>7.4784340197611487E-2</v>
      </c>
      <c r="I252" s="40" t="s">
        <v>3</v>
      </c>
      <c r="J252" s="59">
        <f>+J250/J251</f>
        <v>9.9774475256162995E-2</v>
      </c>
      <c r="K252" s="48"/>
    </row>
    <row r="253" spans="1:1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</row>
    <row r="254" spans="1:11" ht="17.399999999999999" x14ac:dyDescent="0.3">
      <c r="A254" s="27">
        <v>1</v>
      </c>
      <c r="B254" s="27"/>
      <c r="C254" s="60" t="s">
        <v>1</v>
      </c>
      <c r="D254" s="24"/>
      <c r="E254" s="24"/>
      <c r="F254" s="24"/>
      <c r="G254" s="51"/>
      <c r="H254" s="51"/>
      <c r="I254" s="51"/>
      <c r="J254" s="13"/>
      <c r="K254" s="9"/>
    </row>
    <row r="255" spans="1:11" ht="15" x14ac:dyDescent="0.25">
      <c r="A255" s="27">
        <f>+A254+1</f>
        <v>2</v>
      </c>
      <c r="B255" s="27"/>
      <c r="C255" s="52" t="s">
        <v>12</v>
      </c>
      <c r="D255" s="27"/>
      <c r="E255" s="25"/>
      <c r="F255" s="5"/>
      <c r="G255" s="10"/>
      <c r="H255" s="10"/>
      <c r="I255" s="10"/>
      <c r="J255" s="14"/>
      <c r="K255" s="10"/>
    </row>
    <row r="256" spans="1:11" ht="15" x14ac:dyDescent="0.25">
      <c r="A256" s="27">
        <f t="shared" ref="A256:A272" si="7">+A255+1</f>
        <v>3</v>
      </c>
      <c r="B256" s="27"/>
      <c r="C256" s="31"/>
      <c r="D256" s="28" t="s">
        <v>2</v>
      </c>
      <c r="E256" s="25" t="s">
        <v>3</v>
      </c>
      <c r="F256" s="5" t="s">
        <v>4</v>
      </c>
      <c r="G256" s="10"/>
      <c r="H256" s="10"/>
      <c r="I256" s="10"/>
      <c r="J256" s="14"/>
      <c r="K256" s="10"/>
    </row>
    <row r="257" spans="1:11" ht="15" x14ac:dyDescent="0.25">
      <c r="A257" s="27">
        <f t="shared" si="7"/>
        <v>4</v>
      </c>
      <c r="B257" s="27"/>
      <c r="C257" s="31"/>
      <c r="D257" s="28" t="s">
        <v>5</v>
      </c>
      <c r="E257" s="27" t="s">
        <v>3</v>
      </c>
      <c r="F257" s="5" t="s">
        <v>6</v>
      </c>
      <c r="G257" s="10"/>
      <c r="H257" s="10"/>
      <c r="I257" s="10"/>
      <c r="J257" s="14"/>
      <c r="K257" s="10"/>
    </row>
    <row r="258" spans="1:11" ht="15" x14ac:dyDescent="0.25">
      <c r="A258" s="27">
        <f t="shared" si="7"/>
        <v>5</v>
      </c>
      <c r="B258" s="27"/>
      <c r="C258" s="31"/>
      <c r="D258" s="28" t="s">
        <v>13</v>
      </c>
      <c r="E258" s="27" t="s">
        <v>3</v>
      </c>
      <c r="F258" s="5" t="s">
        <v>14</v>
      </c>
      <c r="G258" s="10"/>
      <c r="H258" s="12"/>
      <c r="I258" s="12"/>
      <c r="J258" s="53"/>
      <c r="K258" s="7"/>
    </row>
    <row r="259" spans="1:11" ht="15.6" x14ac:dyDescent="0.3">
      <c r="A259" s="27">
        <f t="shared" si="7"/>
        <v>6</v>
      </c>
      <c r="B259" s="27"/>
      <c r="C259" s="31"/>
      <c r="D259" s="28"/>
      <c r="E259" s="27"/>
      <c r="F259" s="5"/>
      <c r="G259" s="10"/>
      <c r="H259" s="22">
        <f>EOMONTH(J239,1)</f>
        <v>43646</v>
      </c>
      <c r="I259" s="23"/>
      <c r="J259" s="54">
        <f>EOMONTH(H259,1)</f>
        <v>43677</v>
      </c>
      <c r="K259" s="47"/>
    </row>
    <row r="260" spans="1:11" ht="15" x14ac:dyDescent="0.25">
      <c r="A260" s="27">
        <f t="shared" si="7"/>
        <v>7</v>
      </c>
      <c r="B260" s="27"/>
      <c r="C260" s="29" t="s">
        <v>2</v>
      </c>
      <c r="D260" s="24"/>
      <c r="E260" s="24"/>
      <c r="F260" s="24"/>
      <c r="G260" s="30" t="s">
        <v>3</v>
      </c>
      <c r="H260" s="42">
        <v>2345967</v>
      </c>
      <c r="I260" s="30" t="s">
        <v>3</v>
      </c>
      <c r="J260" s="55">
        <v>2493629</v>
      </c>
      <c r="K260" s="21"/>
    </row>
    <row r="261" spans="1:11" ht="15" x14ac:dyDescent="0.25">
      <c r="A261" s="27">
        <f t="shared" si="7"/>
        <v>8</v>
      </c>
      <c r="B261" s="27"/>
      <c r="C261" s="31" t="s">
        <v>5</v>
      </c>
      <c r="D261" s="5"/>
      <c r="E261" s="5"/>
      <c r="F261" s="5"/>
      <c r="G261" s="25" t="s">
        <v>3</v>
      </c>
      <c r="H261" s="21">
        <v>0</v>
      </c>
      <c r="I261" s="25" t="s">
        <v>3</v>
      </c>
      <c r="J261" s="56">
        <v>0</v>
      </c>
      <c r="K261" s="21"/>
    </row>
    <row r="262" spans="1:11" ht="15" x14ac:dyDescent="0.25">
      <c r="A262" s="27">
        <f t="shared" si="7"/>
        <v>9</v>
      </c>
      <c r="B262" s="27"/>
      <c r="C262" s="31" t="s">
        <v>13</v>
      </c>
      <c r="D262" s="5"/>
      <c r="E262" s="5"/>
      <c r="F262" s="5"/>
      <c r="G262" s="25" t="s">
        <v>3</v>
      </c>
      <c r="H262" s="21">
        <v>137591</v>
      </c>
      <c r="I262" s="25" t="s">
        <v>3</v>
      </c>
      <c r="J262" s="56">
        <v>136549</v>
      </c>
      <c r="K262" s="21"/>
    </row>
    <row r="263" spans="1:11" ht="15" x14ac:dyDescent="0.25">
      <c r="A263" s="27">
        <f t="shared" si="7"/>
        <v>10</v>
      </c>
      <c r="B263" s="27"/>
      <c r="C263" s="32" t="s">
        <v>7</v>
      </c>
      <c r="D263" s="33"/>
      <c r="E263" s="33"/>
      <c r="F263" s="33"/>
      <c r="G263" s="40" t="s">
        <v>3</v>
      </c>
      <c r="H263" s="43">
        <f>H260-H261+H262</f>
        <v>2483558</v>
      </c>
      <c r="I263" s="40" t="s">
        <v>3</v>
      </c>
      <c r="J263" s="57">
        <f>J260-J261+J262</f>
        <v>2630178</v>
      </c>
      <c r="K263" s="21"/>
    </row>
    <row r="264" spans="1:11" ht="15" x14ac:dyDescent="0.25">
      <c r="A264" s="27">
        <f t="shared" si="7"/>
        <v>11</v>
      </c>
      <c r="B264" s="27"/>
      <c r="C264" s="31"/>
      <c r="D264" s="5"/>
      <c r="E264" s="5"/>
      <c r="F264" s="5"/>
      <c r="G264" s="5"/>
      <c r="H264" s="5"/>
      <c r="I264" s="5"/>
      <c r="J264" s="34"/>
      <c r="K264" s="5"/>
    </row>
    <row r="265" spans="1:11" ht="17.399999999999999" x14ac:dyDescent="0.3">
      <c r="A265" s="27">
        <f t="shared" si="7"/>
        <v>12</v>
      </c>
      <c r="B265" s="27"/>
      <c r="C265" s="61" t="s">
        <v>8</v>
      </c>
      <c r="D265" s="5"/>
      <c r="E265" s="5"/>
      <c r="F265" s="5"/>
      <c r="G265" s="5"/>
      <c r="H265" s="5"/>
      <c r="I265" s="5"/>
      <c r="J265" s="34"/>
      <c r="K265" s="5"/>
    </row>
    <row r="266" spans="1:11" ht="15" x14ac:dyDescent="0.25">
      <c r="A266" s="27">
        <f t="shared" si="7"/>
        <v>13</v>
      </c>
      <c r="B266" s="27"/>
      <c r="C266" s="29" t="s">
        <v>16</v>
      </c>
      <c r="D266" s="24"/>
      <c r="E266" s="24"/>
      <c r="F266" s="24"/>
      <c r="G266" s="30" t="s">
        <v>3</v>
      </c>
      <c r="H266" s="39">
        <v>0.65283658</v>
      </c>
      <c r="I266" s="30" t="s">
        <v>3</v>
      </c>
      <c r="J266" s="58">
        <v>0.67894323999999995</v>
      </c>
      <c r="K266" s="48"/>
    </row>
    <row r="267" spans="1:11" ht="15" x14ac:dyDescent="0.25">
      <c r="A267" s="27">
        <f t="shared" si="7"/>
        <v>14</v>
      </c>
      <c r="B267" s="27"/>
      <c r="C267" s="31" t="s">
        <v>17</v>
      </c>
      <c r="D267" s="5"/>
      <c r="E267" s="5"/>
      <c r="F267" s="5"/>
      <c r="G267" s="25" t="s">
        <v>3</v>
      </c>
      <c r="H267" s="21">
        <f>ROUND(H263*H266,0)</f>
        <v>1621358</v>
      </c>
      <c r="I267" s="25" t="s">
        <v>3</v>
      </c>
      <c r="J267" s="56">
        <f>ROUND(J263*J266,0)</f>
        <v>1785742</v>
      </c>
      <c r="K267" s="21"/>
    </row>
    <row r="268" spans="1:11" ht="15" x14ac:dyDescent="0.25">
      <c r="A268" s="27">
        <f t="shared" si="7"/>
        <v>15</v>
      </c>
      <c r="B268" s="27"/>
      <c r="C268" s="52" t="s">
        <v>18</v>
      </c>
      <c r="D268" s="5"/>
      <c r="E268" s="5"/>
      <c r="F268" s="5"/>
      <c r="G268" s="25" t="s">
        <v>3</v>
      </c>
      <c r="H268" s="21">
        <v>129035</v>
      </c>
      <c r="I268" s="25" t="s">
        <v>3</v>
      </c>
      <c r="J268" s="56">
        <v>50436</v>
      </c>
      <c r="K268" s="21"/>
    </row>
    <row r="269" spans="1:11" ht="15" x14ac:dyDescent="0.25">
      <c r="A269" s="27">
        <f t="shared" si="7"/>
        <v>16</v>
      </c>
      <c r="B269" s="27"/>
      <c r="C269" s="52" t="s">
        <v>19</v>
      </c>
      <c r="D269" s="5"/>
      <c r="E269" s="5"/>
      <c r="F269" s="5"/>
      <c r="G269" s="25" t="s">
        <v>3</v>
      </c>
      <c r="H269" s="21">
        <v>0</v>
      </c>
      <c r="I269" s="25" t="s">
        <v>3</v>
      </c>
      <c r="J269" s="56">
        <v>0</v>
      </c>
      <c r="K269" s="21"/>
    </row>
    <row r="270" spans="1:11" ht="15" x14ac:dyDescent="0.25">
      <c r="A270" s="27">
        <f t="shared" si="7"/>
        <v>17</v>
      </c>
      <c r="B270" s="27"/>
      <c r="C270" s="52" t="s">
        <v>20</v>
      </c>
      <c r="D270" s="5"/>
      <c r="E270" s="5"/>
      <c r="F270" s="5"/>
      <c r="G270" s="25" t="s">
        <v>3</v>
      </c>
      <c r="H270" s="21">
        <f>+H267+H268+H269</f>
        <v>1750393</v>
      </c>
      <c r="I270" s="25" t="s">
        <v>3</v>
      </c>
      <c r="J270" s="56">
        <f>+J267+J268+J269</f>
        <v>1836178</v>
      </c>
      <c r="K270" s="21"/>
    </row>
    <row r="271" spans="1:11" ht="31.5" customHeight="1" x14ac:dyDescent="0.25">
      <c r="A271" s="63">
        <f t="shared" si="7"/>
        <v>18</v>
      </c>
      <c r="B271" s="27"/>
      <c r="C271" s="64" t="s">
        <v>21</v>
      </c>
      <c r="D271" s="65"/>
      <c r="E271" s="65"/>
      <c r="F271" s="65"/>
      <c r="G271" s="25" t="s">
        <v>3</v>
      </c>
      <c r="H271" s="21">
        <v>19690277</v>
      </c>
      <c r="I271" s="25" t="s">
        <v>3</v>
      </c>
      <c r="J271" s="56">
        <v>19608018</v>
      </c>
      <c r="K271" s="21"/>
    </row>
    <row r="272" spans="1:11" ht="15" x14ac:dyDescent="0.25">
      <c r="A272" s="27">
        <f t="shared" si="7"/>
        <v>19</v>
      </c>
      <c r="B272" s="27"/>
      <c r="C272" s="32" t="s">
        <v>15</v>
      </c>
      <c r="D272" s="33"/>
      <c r="E272" s="33"/>
      <c r="F272" s="33"/>
      <c r="G272" s="40" t="s">
        <v>3</v>
      </c>
      <c r="H272" s="41">
        <f>+H270/H271</f>
        <v>8.8896311616134191E-2</v>
      </c>
      <c r="I272" s="40" t="s">
        <v>3</v>
      </c>
      <c r="J272" s="59">
        <f>+J270/J271</f>
        <v>9.3644242880641992E-2</v>
      </c>
      <c r="K272" s="48"/>
    </row>
    <row r="273" spans="1:1" x14ac:dyDescent="0.25">
      <c r="A273" s="49"/>
    </row>
    <row r="274" spans="1:1" x14ac:dyDescent="0.25">
      <c r="A274" s="49"/>
    </row>
    <row r="275" spans="1:1" x14ac:dyDescent="0.25">
      <c r="A275" s="49"/>
    </row>
    <row r="276" spans="1:1" x14ac:dyDescent="0.25">
      <c r="A276" s="49"/>
    </row>
    <row r="277" spans="1:1" x14ac:dyDescent="0.25">
      <c r="A277" s="49"/>
    </row>
    <row r="278" spans="1:1" x14ac:dyDescent="0.25">
      <c r="A278" s="49"/>
    </row>
    <row r="279" spans="1:1" x14ac:dyDescent="0.25">
      <c r="A279" s="49"/>
    </row>
    <row r="280" spans="1:1" x14ac:dyDescent="0.25">
      <c r="A280" s="49"/>
    </row>
    <row r="281" spans="1:1" x14ac:dyDescent="0.25">
      <c r="A281" s="49"/>
    </row>
    <row r="282" spans="1:1" x14ac:dyDescent="0.25">
      <c r="A282" s="49"/>
    </row>
    <row r="283" spans="1:1" x14ac:dyDescent="0.25">
      <c r="A283" s="49"/>
    </row>
    <row r="284" spans="1:1" x14ac:dyDescent="0.25">
      <c r="A284" s="49"/>
    </row>
    <row r="285" spans="1:1" x14ac:dyDescent="0.25">
      <c r="A285" s="49"/>
    </row>
    <row r="286" spans="1:1" x14ac:dyDescent="0.25">
      <c r="A286" s="49"/>
    </row>
    <row r="287" spans="1:1" x14ac:dyDescent="0.25">
      <c r="A287" s="49"/>
    </row>
    <row r="288" spans="1:1" x14ac:dyDescent="0.25">
      <c r="A288" s="49"/>
    </row>
    <row r="289" spans="1:1" x14ac:dyDescent="0.25">
      <c r="A289" s="49"/>
    </row>
    <row r="290" spans="1:1" x14ac:dyDescent="0.25">
      <c r="A290" s="49"/>
    </row>
    <row r="291" spans="1:1" x14ac:dyDescent="0.25">
      <c r="A291" s="49"/>
    </row>
    <row r="292" spans="1:1" x14ac:dyDescent="0.25">
      <c r="A292" s="49"/>
    </row>
    <row r="293" spans="1:1" x14ac:dyDescent="0.25">
      <c r="A293" s="49"/>
    </row>
    <row r="294" spans="1:1" x14ac:dyDescent="0.25">
      <c r="A294" s="49"/>
    </row>
    <row r="295" spans="1:1" x14ac:dyDescent="0.25">
      <c r="A295" s="49"/>
    </row>
    <row r="296" spans="1:1" x14ac:dyDescent="0.25">
      <c r="A296" s="49"/>
    </row>
    <row r="297" spans="1:1" x14ac:dyDescent="0.25">
      <c r="A297" s="49"/>
    </row>
    <row r="298" spans="1:1" x14ac:dyDescent="0.25">
      <c r="A298" s="49"/>
    </row>
    <row r="299" spans="1:1" x14ac:dyDescent="0.25">
      <c r="A299" s="49"/>
    </row>
    <row r="300" spans="1:1" x14ac:dyDescent="0.25">
      <c r="A300" s="49"/>
    </row>
    <row r="301" spans="1:1" x14ac:dyDescent="0.25">
      <c r="A301" s="49"/>
    </row>
    <row r="302" spans="1:1" x14ac:dyDescent="0.25">
      <c r="A302" s="49"/>
    </row>
    <row r="303" spans="1:1" x14ac:dyDescent="0.25">
      <c r="A303" s="49"/>
    </row>
    <row r="304" spans="1:1" x14ac:dyDescent="0.25">
      <c r="A304" s="49"/>
    </row>
    <row r="305" spans="1:1" x14ac:dyDescent="0.25">
      <c r="A305" s="49"/>
    </row>
    <row r="306" spans="1:1" x14ac:dyDescent="0.25">
      <c r="A306" s="49"/>
    </row>
    <row r="307" spans="1:1" x14ac:dyDescent="0.25">
      <c r="A307" s="49"/>
    </row>
    <row r="308" spans="1:1" x14ac:dyDescent="0.25">
      <c r="A308" s="49"/>
    </row>
    <row r="309" spans="1:1" x14ac:dyDescent="0.25">
      <c r="A309" s="49"/>
    </row>
    <row r="310" spans="1:1" x14ac:dyDescent="0.25">
      <c r="A310" s="49"/>
    </row>
    <row r="311" spans="1:1" x14ac:dyDescent="0.25">
      <c r="A311" s="49"/>
    </row>
    <row r="312" spans="1:1" x14ac:dyDescent="0.25">
      <c r="A312" s="49"/>
    </row>
    <row r="313" spans="1:1" x14ac:dyDescent="0.25">
      <c r="A313" s="49"/>
    </row>
    <row r="314" spans="1:1" x14ac:dyDescent="0.25">
      <c r="A314" s="49"/>
    </row>
    <row r="315" spans="1:1" x14ac:dyDescent="0.25">
      <c r="A315" s="49"/>
    </row>
    <row r="316" spans="1:1" x14ac:dyDescent="0.25">
      <c r="A316" s="49"/>
    </row>
    <row r="317" spans="1:1" x14ac:dyDescent="0.25">
      <c r="A317" s="49"/>
    </row>
    <row r="318" spans="1:1" x14ac:dyDescent="0.25">
      <c r="A318" s="49"/>
    </row>
    <row r="319" spans="1:1" x14ac:dyDescent="0.25">
      <c r="A319" s="49"/>
    </row>
    <row r="320" spans="1:1" x14ac:dyDescent="0.25">
      <c r="A320" s="49"/>
    </row>
    <row r="321" spans="1:1" x14ac:dyDescent="0.25">
      <c r="A321" s="49"/>
    </row>
    <row r="322" spans="1:1" x14ac:dyDescent="0.25">
      <c r="A322" s="49"/>
    </row>
    <row r="323" spans="1:1" x14ac:dyDescent="0.25">
      <c r="A323" s="49"/>
    </row>
    <row r="324" spans="1:1" x14ac:dyDescent="0.25">
      <c r="A324" s="49"/>
    </row>
    <row r="325" spans="1:1" x14ac:dyDescent="0.25">
      <c r="A325" s="49"/>
    </row>
    <row r="326" spans="1:1" x14ac:dyDescent="0.25">
      <c r="A326" s="49"/>
    </row>
    <row r="327" spans="1:1" x14ac:dyDescent="0.25">
      <c r="A327" s="49"/>
    </row>
    <row r="328" spans="1:1" x14ac:dyDescent="0.25">
      <c r="A328" s="49"/>
    </row>
    <row r="329" spans="1:1" x14ac:dyDescent="0.25">
      <c r="A329" s="49"/>
    </row>
    <row r="330" spans="1:1" x14ac:dyDescent="0.25">
      <c r="A330" s="49"/>
    </row>
    <row r="331" spans="1:1" x14ac:dyDescent="0.25">
      <c r="A331" s="49"/>
    </row>
    <row r="332" spans="1:1" x14ac:dyDescent="0.25">
      <c r="A332" s="49"/>
    </row>
    <row r="333" spans="1:1" x14ac:dyDescent="0.25">
      <c r="A333" s="49"/>
    </row>
    <row r="334" spans="1:1" x14ac:dyDescent="0.25">
      <c r="A334" s="49"/>
    </row>
    <row r="335" spans="1:1" x14ac:dyDescent="0.25">
      <c r="A335" s="49"/>
    </row>
    <row r="336" spans="1:1" x14ac:dyDescent="0.25">
      <c r="A336" s="49"/>
    </row>
    <row r="337" spans="1:1" x14ac:dyDescent="0.25">
      <c r="A337" s="49"/>
    </row>
    <row r="338" spans="1:1" x14ac:dyDescent="0.25">
      <c r="A338" s="49"/>
    </row>
    <row r="339" spans="1:1" x14ac:dyDescent="0.25">
      <c r="A339" s="49"/>
    </row>
    <row r="340" spans="1:1" x14ac:dyDescent="0.25">
      <c r="A340" s="49"/>
    </row>
    <row r="341" spans="1:1" x14ac:dyDescent="0.25">
      <c r="A341" s="49"/>
    </row>
    <row r="342" spans="1:1" x14ac:dyDescent="0.25">
      <c r="A342" s="49"/>
    </row>
    <row r="343" spans="1:1" x14ac:dyDescent="0.25">
      <c r="A343" s="49"/>
    </row>
    <row r="344" spans="1:1" x14ac:dyDescent="0.25">
      <c r="A344" s="49"/>
    </row>
    <row r="345" spans="1:1" x14ac:dyDescent="0.25">
      <c r="A345" s="49"/>
    </row>
    <row r="346" spans="1:1" x14ac:dyDescent="0.25">
      <c r="A346" s="49"/>
    </row>
    <row r="347" spans="1:1" x14ac:dyDescent="0.25">
      <c r="A347" s="49"/>
    </row>
    <row r="348" spans="1:1" x14ac:dyDescent="0.25">
      <c r="A348" s="49"/>
    </row>
    <row r="349" spans="1:1" x14ac:dyDescent="0.25">
      <c r="A349" s="49"/>
    </row>
    <row r="350" spans="1:1" x14ac:dyDescent="0.25">
      <c r="A350" s="49"/>
    </row>
    <row r="351" spans="1:1" x14ac:dyDescent="0.25">
      <c r="A351" s="49"/>
    </row>
    <row r="352" spans="1:1" x14ac:dyDescent="0.25">
      <c r="A352" s="49"/>
    </row>
    <row r="353" spans="1:1" x14ac:dyDescent="0.25">
      <c r="A353" s="49"/>
    </row>
    <row r="354" spans="1:1" x14ac:dyDescent="0.25">
      <c r="A354" s="49"/>
    </row>
    <row r="355" spans="1:1" x14ac:dyDescent="0.25">
      <c r="A355" s="49"/>
    </row>
    <row r="356" spans="1:1" x14ac:dyDescent="0.25">
      <c r="A356" s="49"/>
    </row>
    <row r="357" spans="1:1" x14ac:dyDescent="0.25">
      <c r="A357" s="49"/>
    </row>
    <row r="358" spans="1:1" x14ac:dyDescent="0.25">
      <c r="A358" s="49"/>
    </row>
    <row r="359" spans="1:1" x14ac:dyDescent="0.25">
      <c r="A359" s="49"/>
    </row>
    <row r="360" spans="1:1" x14ac:dyDescent="0.25">
      <c r="A360" s="49"/>
    </row>
    <row r="361" spans="1:1" x14ac:dyDescent="0.25">
      <c r="A361" s="49"/>
    </row>
    <row r="362" spans="1:1" x14ac:dyDescent="0.25">
      <c r="A362" s="49"/>
    </row>
    <row r="363" spans="1:1" x14ac:dyDescent="0.25">
      <c r="A363" s="49"/>
    </row>
    <row r="364" spans="1:1" x14ac:dyDescent="0.25">
      <c r="A364" s="49"/>
    </row>
    <row r="365" spans="1:1" x14ac:dyDescent="0.25">
      <c r="A365" s="49"/>
    </row>
    <row r="366" spans="1:1" x14ac:dyDescent="0.25">
      <c r="A366" s="49"/>
    </row>
    <row r="367" spans="1:1" x14ac:dyDescent="0.25">
      <c r="A367" s="49"/>
    </row>
    <row r="368" spans="1:1" x14ac:dyDescent="0.25">
      <c r="A368" s="49"/>
    </row>
    <row r="369" spans="1:1" x14ac:dyDescent="0.25">
      <c r="A369" s="49"/>
    </row>
    <row r="370" spans="1:1" x14ac:dyDescent="0.25">
      <c r="A370" s="49"/>
    </row>
    <row r="371" spans="1:1" x14ac:dyDescent="0.25">
      <c r="A371" s="49"/>
    </row>
    <row r="372" spans="1:1" x14ac:dyDescent="0.25">
      <c r="A372" s="49"/>
    </row>
    <row r="373" spans="1:1" x14ac:dyDescent="0.25">
      <c r="A373" s="49"/>
    </row>
    <row r="374" spans="1:1" x14ac:dyDescent="0.25">
      <c r="A374" s="49"/>
    </row>
    <row r="375" spans="1:1" x14ac:dyDescent="0.25">
      <c r="A375" s="49"/>
    </row>
    <row r="376" spans="1:1" x14ac:dyDescent="0.25">
      <c r="A376" s="49"/>
    </row>
    <row r="377" spans="1:1" x14ac:dyDescent="0.25">
      <c r="A377" s="49"/>
    </row>
    <row r="378" spans="1:1" x14ac:dyDescent="0.25">
      <c r="A378" s="49"/>
    </row>
    <row r="379" spans="1:1" x14ac:dyDescent="0.25">
      <c r="A379" s="49"/>
    </row>
    <row r="380" spans="1:1" x14ac:dyDescent="0.25">
      <c r="A380" s="49"/>
    </row>
    <row r="381" spans="1:1" x14ac:dyDescent="0.25">
      <c r="A381" s="49"/>
    </row>
    <row r="382" spans="1:1" x14ac:dyDescent="0.25">
      <c r="A382" s="49"/>
    </row>
    <row r="383" spans="1:1" x14ac:dyDescent="0.25">
      <c r="A383" s="49"/>
    </row>
    <row r="384" spans="1:1" x14ac:dyDescent="0.25">
      <c r="A384" s="49"/>
    </row>
    <row r="385" spans="1:1" x14ac:dyDescent="0.25">
      <c r="A385" s="49"/>
    </row>
    <row r="386" spans="1:1" x14ac:dyDescent="0.25">
      <c r="A386" s="49"/>
    </row>
    <row r="387" spans="1:1" x14ac:dyDescent="0.25">
      <c r="A387" s="49"/>
    </row>
    <row r="388" spans="1:1" x14ac:dyDescent="0.25">
      <c r="A388" s="49"/>
    </row>
    <row r="389" spans="1:1" x14ac:dyDescent="0.25">
      <c r="A389" s="49"/>
    </row>
    <row r="390" spans="1:1" x14ac:dyDescent="0.25">
      <c r="A390" s="49"/>
    </row>
    <row r="391" spans="1:1" x14ac:dyDescent="0.25">
      <c r="A391" s="49"/>
    </row>
    <row r="392" spans="1:1" x14ac:dyDescent="0.25">
      <c r="A392" s="49"/>
    </row>
    <row r="393" spans="1:1" x14ac:dyDescent="0.25">
      <c r="A393" s="49"/>
    </row>
    <row r="394" spans="1:1" x14ac:dyDescent="0.25">
      <c r="A394" s="49"/>
    </row>
    <row r="395" spans="1:1" x14ac:dyDescent="0.25">
      <c r="A395" s="49"/>
    </row>
    <row r="396" spans="1:1" x14ac:dyDescent="0.25">
      <c r="A396" s="49"/>
    </row>
    <row r="397" spans="1:1" x14ac:dyDescent="0.25">
      <c r="A397" s="49"/>
    </row>
    <row r="398" spans="1:1" x14ac:dyDescent="0.25">
      <c r="A398" s="49"/>
    </row>
    <row r="399" spans="1:1" x14ac:dyDescent="0.25">
      <c r="A399" s="49"/>
    </row>
    <row r="400" spans="1:1" x14ac:dyDescent="0.25">
      <c r="A400" s="49"/>
    </row>
  </sheetData>
  <mergeCells count="22">
    <mergeCell ref="C231:F231"/>
    <mergeCell ref="C251:F251"/>
    <mergeCell ref="C271:F271"/>
    <mergeCell ref="A3:J3"/>
    <mergeCell ref="A4:J4"/>
    <mergeCell ref="A5:J5"/>
    <mergeCell ref="A7:J7"/>
    <mergeCell ref="A6:J6"/>
    <mergeCell ref="A9:J9"/>
    <mergeCell ref="A10:J10"/>
    <mergeCell ref="A12:J12"/>
    <mergeCell ref="C31:F31"/>
    <mergeCell ref="C51:F51"/>
    <mergeCell ref="C71:F71"/>
    <mergeCell ref="C191:F191"/>
    <mergeCell ref="C211:F211"/>
    <mergeCell ref="C171:F171"/>
    <mergeCell ref="A1:J2"/>
    <mergeCell ref="C91:F91"/>
    <mergeCell ref="C111:F111"/>
    <mergeCell ref="C131:F131"/>
    <mergeCell ref="C151:F151"/>
  </mergeCells>
  <phoneticPr fontId="2" type="noConversion"/>
  <printOptions horizontalCentered="1"/>
  <pageMargins left="0.875" right="0.375" top="0.5" bottom="0.75" header="0.25" footer="0.375"/>
  <pageSetup scale="65" fitToHeight="13" orientation="portrait" r:id="rId1"/>
  <headerFooter>
    <oddFooter>&amp;R&amp;"Century Schoolbook,Bold"&amp;17Case No. 2020-00144
Attachment for Response to Staff Item 1
Witness: Nicholas R. Castlen
Page &amp;P of  &amp;N</oddFooter>
  </headerFooter>
  <rowBreaks count="6" manualBreakCount="6">
    <brk id="53" max="10" man="1"/>
    <brk id="93" max="10" man="1"/>
    <brk id="133" max="10" man="1"/>
    <brk id="173" max="10" man="1"/>
    <brk id="213" max="10" man="1"/>
    <brk id="2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1 Response</vt:lpstr>
      <vt:lpstr>'Item 1 Response'!Print_Area</vt:lpstr>
      <vt:lpstr>'Item 1 Response'!Print_Titles</vt:lpstr>
    </vt:vector>
  </TitlesOfParts>
  <Company>BREC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mdavishq</dc:creator>
  <cp:lastModifiedBy>Hickman, Roger</cp:lastModifiedBy>
  <cp:lastPrinted>2020-05-13T18:33:14Z</cp:lastPrinted>
  <dcterms:created xsi:type="dcterms:W3CDTF">2010-05-27T13:28:58Z</dcterms:created>
  <dcterms:modified xsi:type="dcterms:W3CDTF">2020-05-13T18:33:26Z</dcterms:modified>
</cp:coreProperties>
</file>