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8 2020-00133 ES 2 Year Review\02 Discovery\Staff Set 1 and DT\"/>
    </mc:Choice>
  </mc:AlternateContent>
  <bookViews>
    <workbookView xWindow="0" yWindow="0" windowWidth="28800" windowHeight="12300"/>
  </bookViews>
  <sheets>
    <sheet name="SO2" sheetId="9" r:id="rId1"/>
    <sheet name="SO2 Allocation" sheetId="11" r:id="rId2"/>
    <sheet name="CSAPR SO2 Allocation" sheetId="10" r:id="rId3"/>
  </sheets>
  <calcPr calcId="162913"/>
</workbook>
</file>

<file path=xl/calcChain.xml><?xml version="1.0" encoding="utf-8"?>
<calcChain xmlns="http://schemas.openxmlformats.org/spreadsheetml/2006/main">
  <c r="I1482" i="9" l="1"/>
  <c r="E1482" i="9"/>
  <c r="I1480" i="9"/>
  <c r="E1480" i="9"/>
  <c r="I1465" i="9"/>
  <c r="E1465" i="9"/>
  <c r="I1463" i="9"/>
  <c r="E1463" i="9"/>
  <c r="I1448" i="9"/>
  <c r="E1448" i="9"/>
  <c r="I1446" i="9"/>
  <c r="E1446" i="9"/>
  <c r="I1431" i="9"/>
  <c r="E1431" i="9"/>
  <c r="I1429" i="9"/>
  <c r="C1429" i="9"/>
  <c r="E1429" i="9" s="1"/>
  <c r="I1414" i="9"/>
  <c r="E1414" i="9"/>
  <c r="I1412" i="9"/>
  <c r="E1412" i="9"/>
  <c r="B1408" i="9"/>
  <c r="B1425" i="9" s="1"/>
  <c r="B1442" i="9" s="1"/>
  <c r="B1459" i="9" s="1"/>
  <c r="B1476" i="9" s="1"/>
  <c r="I1397" i="9"/>
  <c r="E1397" i="9"/>
  <c r="I1395" i="9"/>
  <c r="E1395" i="9"/>
  <c r="B1391" i="9"/>
  <c r="I1380" i="9"/>
  <c r="E1380" i="9"/>
  <c r="I1363" i="9"/>
  <c r="E1363" i="9"/>
  <c r="I1346" i="9"/>
  <c r="E1346" i="9"/>
  <c r="I1329" i="9"/>
  <c r="E1329" i="9"/>
  <c r="I1312" i="9"/>
  <c r="E1312" i="9"/>
  <c r="I1295" i="9"/>
  <c r="E1295" i="9"/>
  <c r="I1278" i="9"/>
  <c r="E1278" i="9"/>
  <c r="I1261" i="9"/>
  <c r="E1261" i="9"/>
  <c r="I1244" i="9"/>
  <c r="E1244" i="9"/>
  <c r="G1229" i="9"/>
  <c r="G1235" i="9" s="1"/>
  <c r="G1240" i="9" s="1"/>
  <c r="G1246" i="9" s="1"/>
  <c r="G1252" i="9" s="1"/>
  <c r="G1257" i="9" s="1"/>
  <c r="G1263" i="9" s="1"/>
  <c r="G1269" i="9" s="1"/>
  <c r="G1274" i="9" s="1"/>
  <c r="G1280" i="9" s="1"/>
  <c r="G1286" i="9" s="1"/>
  <c r="G1291" i="9" s="1"/>
  <c r="G1297" i="9" s="1"/>
  <c r="G1303" i="9" s="1"/>
  <c r="G1308" i="9" s="1"/>
  <c r="G1314" i="9" s="1"/>
  <c r="G1320" i="9" s="1"/>
  <c r="G1325" i="9" s="1"/>
  <c r="G1331" i="9" s="1"/>
  <c r="G1337" i="9" s="1"/>
  <c r="G1342" i="9" s="1"/>
  <c r="G1348" i="9" s="1"/>
  <c r="G1354" i="9" s="1"/>
  <c r="G1359" i="9" s="1"/>
  <c r="G1365" i="9" s="1"/>
  <c r="G1371" i="9" s="1"/>
  <c r="G1376" i="9" s="1"/>
  <c r="G1382" i="9" s="1"/>
  <c r="G1388" i="9" s="1"/>
  <c r="G1393" i="9" s="1"/>
  <c r="G1399" i="9" s="1"/>
  <c r="G1405" i="9" s="1"/>
  <c r="G1410" i="9" s="1"/>
  <c r="G1416" i="9" s="1"/>
  <c r="G1422" i="9" s="1"/>
  <c r="G1427" i="9" s="1"/>
  <c r="G1433" i="9" s="1"/>
  <c r="G1439" i="9" s="1"/>
  <c r="G1444" i="9" s="1"/>
  <c r="G1450" i="9" s="1"/>
  <c r="G1456" i="9" s="1"/>
  <c r="G1461" i="9" s="1"/>
  <c r="G1467" i="9" s="1"/>
  <c r="G1473" i="9" s="1"/>
  <c r="G1478" i="9" s="1"/>
  <c r="G1484" i="9" s="1"/>
  <c r="G1490" i="9" s="1"/>
  <c r="C1229" i="9"/>
  <c r="C1235" i="9" s="1"/>
  <c r="C1240" i="9" s="1"/>
  <c r="C1246" i="9" s="1"/>
  <c r="C1252" i="9" s="1"/>
  <c r="C1257" i="9" s="1"/>
  <c r="C1263" i="9" s="1"/>
  <c r="C1269" i="9" s="1"/>
  <c r="C1274" i="9" s="1"/>
  <c r="C1280" i="9" s="1"/>
  <c r="C1286" i="9" s="1"/>
  <c r="C1291" i="9" s="1"/>
  <c r="C1297" i="9" s="1"/>
  <c r="C1303" i="9" s="1"/>
  <c r="C1308" i="9" s="1"/>
  <c r="C1314" i="9" s="1"/>
  <c r="C1320" i="9" s="1"/>
  <c r="C1325" i="9" s="1"/>
  <c r="C1331" i="9" s="1"/>
  <c r="C1337" i="9" s="1"/>
  <c r="C1342" i="9" s="1"/>
  <c r="C1348" i="9" s="1"/>
  <c r="C1354" i="9" s="1"/>
  <c r="C1359" i="9" s="1"/>
  <c r="C1365" i="9" s="1"/>
  <c r="C1371" i="9" s="1"/>
  <c r="C1376" i="9" s="1"/>
  <c r="C1382" i="9" s="1"/>
  <c r="C1388" i="9" s="1"/>
  <c r="C1393" i="9" s="1"/>
  <c r="C1399" i="9" s="1"/>
  <c r="C1405" i="9" s="1"/>
  <c r="C1410" i="9" s="1"/>
  <c r="C1416" i="9" s="1"/>
  <c r="C1422" i="9" s="1"/>
  <c r="C1427" i="9" s="1"/>
  <c r="C1433" i="9" s="1"/>
  <c r="C1439" i="9" s="1"/>
  <c r="C1444" i="9" s="1"/>
  <c r="C1450" i="9" s="1"/>
  <c r="C1456" i="9" s="1"/>
  <c r="C1461" i="9" s="1"/>
  <c r="C1467" i="9" s="1"/>
  <c r="C1473" i="9" s="1"/>
  <c r="C1478" i="9" s="1"/>
  <c r="C1484" i="9" s="1"/>
  <c r="C1490" i="9" s="1"/>
  <c r="I1227" i="9"/>
  <c r="E1227" i="9"/>
  <c r="I1210" i="9"/>
  <c r="E1210" i="9"/>
  <c r="I1193" i="9"/>
  <c r="E1193" i="9"/>
  <c r="I1176" i="9"/>
  <c r="E1176" i="9"/>
  <c r="I1159" i="9"/>
  <c r="E1159" i="9"/>
  <c r="I1142" i="9"/>
  <c r="E1142" i="9"/>
  <c r="I1125" i="9"/>
  <c r="E1125" i="9"/>
  <c r="I1108" i="9"/>
  <c r="E1108" i="9"/>
  <c r="I1091" i="9"/>
  <c r="E1091" i="9"/>
  <c r="I1080" i="9"/>
  <c r="E1080" i="9"/>
  <c r="I1074" i="9"/>
  <c r="E1074" i="9"/>
  <c r="I1063" i="9"/>
  <c r="E1063" i="9"/>
  <c r="I1057" i="9"/>
  <c r="E1057" i="9"/>
  <c r="I1046" i="9"/>
  <c r="I1040" i="9"/>
  <c r="E1040" i="9"/>
  <c r="I1029" i="9"/>
  <c r="E1029" i="9"/>
  <c r="G1025" i="9"/>
  <c r="G1031" i="9" s="1"/>
  <c r="G1036" i="9" s="1"/>
  <c r="G1042" i="9" s="1"/>
  <c r="G1048" i="9" s="1"/>
  <c r="G1053" i="9" s="1"/>
  <c r="G1059" i="9" s="1"/>
  <c r="G1065" i="9" s="1"/>
  <c r="G1070" i="9" s="1"/>
  <c r="G1076" i="9" s="1"/>
  <c r="G1082" i="9" s="1"/>
  <c r="G1087" i="9" s="1"/>
  <c r="G1093" i="9" s="1"/>
  <c r="G1099" i="9" s="1"/>
  <c r="G1104" i="9" s="1"/>
  <c r="G1110" i="9" s="1"/>
  <c r="G1116" i="9" s="1"/>
  <c r="G1121" i="9" s="1"/>
  <c r="G1127" i="9" s="1"/>
  <c r="G1133" i="9" s="1"/>
  <c r="G1138" i="9" s="1"/>
  <c r="G1144" i="9" s="1"/>
  <c r="G1150" i="9" s="1"/>
  <c r="G1155" i="9" s="1"/>
  <c r="G1161" i="9" s="1"/>
  <c r="G1167" i="9" s="1"/>
  <c r="G1172" i="9" s="1"/>
  <c r="G1178" i="9" s="1"/>
  <c r="G1184" i="9" s="1"/>
  <c r="G1189" i="9" s="1"/>
  <c r="G1195" i="9" s="1"/>
  <c r="G1201" i="9" s="1"/>
  <c r="G1206" i="9" s="1"/>
  <c r="G1212" i="9" s="1"/>
  <c r="G1218" i="9" s="1"/>
  <c r="D1025" i="9"/>
  <c r="C1025" i="9"/>
  <c r="C1031" i="9" s="1"/>
  <c r="C1036" i="9" s="1"/>
  <c r="C1042" i="9" s="1"/>
  <c r="C1048" i="9" s="1"/>
  <c r="C1053" i="9" s="1"/>
  <c r="C1059" i="9" s="1"/>
  <c r="C1065" i="9" s="1"/>
  <c r="C1070" i="9" s="1"/>
  <c r="C1076" i="9" s="1"/>
  <c r="C1082" i="9" s="1"/>
  <c r="C1087" i="9" s="1"/>
  <c r="C1093" i="9" s="1"/>
  <c r="C1099" i="9" s="1"/>
  <c r="C1104" i="9" s="1"/>
  <c r="C1110" i="9" s="1"/>
  <c r="C1116" i="9" s="1"/>
  <c r="C1121" i="9" s="1"/>
  <c r="C1127" i="9" s="1"/>
  <c r="C1133" i="9" s="1"/>
  <c r="C1138" i="9" s="1"/>
  <c r="C1144" i="9" s="1"/>
  <c r="C1150" i="9" s="1"/>
  <c r="C1155" i="9" s="1"/>
  <c r="C1161" i="9" s="1"/>
  <c r="C1167" i="9" s="1"/>
  <c r="C1172" i="9" s="1"/>
  <c r="C1178" i="9" s="1"/>
  <c r="C1184" i="9" s="1"/>
  <c r="C1189" i="9" s="1"/>
  <c r="C1195" i="9" s="1"/>
  <c r="C1201" i="9" s="1"/>
  <c r="C1206" i="9" s="1"/>
  <c r="C1212" i="9" s="1"/>
  <c r="C1218" i="9" s="1"/>
  <c r="I1023" i="9"/>
  <c r="E1023" i="9"/>
  <c r="E1019" i="9"/>
  <c r="I1006" i="9"/>
  <c r="E1006" i="9"/>
  <c r="I991" i="9"/>
  <c r="E991" i="9"/>
  <c r="I976" i="9"/>
  <c r="E976" i="9"/>
  <c r="I965" i="9"/>
  <c r="I961" i="9"/>
  <c r="E961" i="9"/>
  <c r="I946" i="9"/>
  <c r="E946" i="9"/>
  <c r="I931" i="9"/>
  <c r="E931" i="9"/>
  <c r="I916" i="9"/>
  <c r="E916" i="9"/>
  <c r="I901" i="9"/>
  <c r="E901" i="9"/>
  <c r="I886" i="9"/>
  <c r="E886" i="9"/>
  <c r="I871" i="9"/>
  <c r="E871" i="9"/>
  <c r="I856" i="9"/>
  <c r="E856" i="9"/>
  <c r="G841" i="9"/>
  <c r="G847" i="9" s="1"/>
  <c r="G852" i="9" s="1"/>
  <c r="G858" i="9" s="1"/>
  <c r="G864" i="9" s="1"/>
  <c r="G869" i="9" s="1"/>
  <c r="G873" i="9" s="1"/>
  <c r="G879" i="9" s="1"/>
  <c r="G884" i="9" s="1"/>
  <c r="G888" i="9" s="1"/>
  <c r="G894" i="9" s="1"/>
  <c r="G899" i="9" s="1"/>
  <c r="G903" i="9" s="1"/>
  <c r="G909" i="9" s="1"/>
  <c r="G914" i="9" s="1"/>
  <c r="G918" i="9" s="1"/>
  <c r="G924" i="9" s="1"/>
  <c r="G929" i="9" s="1"/>
  <c r="G933" i="9" s="1"/>
  <c r="G939" i="9" s="1"/>
  <c r="G944" i="9" s="1"/>
  <c r="G948" i="9" s="1"/>
  <c r="G954" i="9" s="1"/>
  <c r="G959" i="9" s="1"/>
  <c r="G963" i="9" s="1"/>
  <c r="G969" i="9" s="1"/>
  <c r="G974" i="9" s="1"/>
  <c r="G978" i="9" s="1"/>
  <c r="G984" i="9" s="1"/>
  <c r="G989" i="9" s="1"/>
  <c r="G993" i="9" s="1"/>
  <c r="G999" i="9" s="1"/>
  <c r="G1004" i="9" s="1"/>
  <c r="G1008" i="9" s="1"/>
  <c r="G1014" i="9" s="1"/>
  <c r="G1015" i="9" s="1"/>
  <c r="C841" i="9"/>
  <c r="C847" i="9" s="1"/>
  <c r="C852" i="9" s="1"/>
  <c r="C858" i="9" s="1"/>
  <c r="C864" i="9" s="1"/>
  <c r="C869" i="9" s="1"/>
  <c r="C873" i="9" s="1"/>
  <c r="C879" i="9" s="1"/>
  <c r="C884" i="9" s="1"/>
  <c r="C888" i="9" s="1"/>
  <c r="C894" i="9" s="1"/>
  <c r="C899" i="9" s="1"/>
  <c r="C903" i="9" s="1"/>
  <c r="C909" i="9" s="1"/>
  <c r="C914" i="9" s="1"/>
  <c r="C918" i="9" s="1"/>
  <c r="C924" i="9" s="1"/>
  <c r="C929" i="9" s="1"/>
  <c r="C933" i="9" s="1"/>
  <c r="C939" i="9" s="1"/>
  <c r="C944" i="9" s="1"/>
  <c r="C948" i="9" s="1"/>
  <c r="C954" i="9" s="1"/>
  <c r="C959" i="9" s="1"/>
  <c r="C963" i="9" s="1"/>
  <c r="C969" i="9" s="1"/>
  <c r="C974" i="9" s="1"/>
  <c r="C978" i="9" s="1"/>
  <c r="C984" i="9" s="1"/>
  <c r="C989" i="9" s="1"/>
  <c r="C993" i="9" s="1"/>
  <c r="C999" i="9" s="1"/>
  <c r="C1004" i="9" s="1"/>
  <c r="C1008" i="9" s="1"/>
  <c r="C1014" i="9" s="1"/>
  <c r="I839" i="9"/>
  <c r="E839" i="9"/>
  <c r="I822" i="9"/>
  <c r="E822" i="9"/>
  <c r="I807" i="9"/>
  <c r="E807" i="9"/>
  <c r="I792" i="9"/>
  <c r="E792" i="9"/>
  <c r="I777" i="9"/>
  <c r="E777" i="9"/>
  <c r="I762" i="9"/>
  <c r="E762" i="9"/>
  <c r="I747" i="9"/>
  <c r="E747" i="9"/>
  <c r="I732" i="9"/>
  <c r="E732" i="9"/>
  <c r="H719" i="9"/>
  <c r="G719" i="9"/>
  <c r="G725" i="9" s="1"/>
  <c r="G730" i="9" s="1"/>
  <c r="G734" i="9" s="1"/>
  <c r="G740" i="9" s="1"/>
  <c r="G745" i="9" s="1"/>
  <c r="G749" i="9" s="1"/>
  <c r="G755" i="9" s="1"/>
  <c r="G760" i="9" s="1"/>
  <c r="G764" i="9" s="1"/>
  <c r="G770" i="9" s="1"/>
  <c r="G775" i="9" s="1"/>
  <c r="G779" i="9" s="1"/>
  <c r="G785" i="9" s="1"/>
  <c r="G790" i="9" s="1"/>
  <c r="G794" i="9" s="1"/>
  <c r="G800" i="9" s="1"/>
  <c r="G805" i="9" s="1"/>
  <c r="G809" i="9" s="1"/>
  <c r="G815" i="9" s="1"/>
  <c r="G820" i="9" s="1"/>
  <c r="G824" i="9" s="1"/>
  <c r="G830" i="9" s="1"/>
  <c r="I717" i="9"/>
  <c r="E717" i="9"/>
  <c r="I715" i="9"/>
  <c r="E702" i="9"/>
  <c r="E687" i="9"/>
  <c r="E672" i="9"/>
  <c r="E657" i="9"/>
  <c r="E655" i="9"/>
  <c r="E646" i="9"/>
  <c r="E638" i="9"/>
  <c r="E623" i="9"/>
  <c r="E608" i="9"/>
  <c r="E593" i="9"/>
  <c r="E578" i="9"/>
  <c r="E563" i="9"/>
  <c r="E548" i="9"/>
  <c r="E533" i="9"/>
  <c r="E518" i="9"/>
  <c r="E503" i="9"/>
  <c r="E488" i="9"/>
  <c r="D473" i="9"/>
  <c r="C473" i="9"/>
  <c r="C479" i="9" s="1"/>
  <c r="C484" i="9" s="1"/>
  <c r="C490" i="9" s="1"/>
  <c r="C496" i="9" s="1"/>
  <c r="C501" i="9" s="1"/>
  <c r="C505" i="9" s="1"/>
  <c r="C511" i="9" s="1"/>
  <c r="C516" i="9" s="1"/>
  <c r="C520" i="9" s="1"/>
  <c r="C526" i="9" s="1"/>
  <c r="C531" i="9" s="1"/>
  <c r="C535" i="9" s="1"/>
  <c r="C541" i="9" s="1"/>
  <c r="C546" i="9" s="1"/>
  <c r="C550" i="9" s="1"/>
  <c r="C556" i="9" s="1"/>
  <c r="C561" i="9" s="1"/>
  <c r="C565" i="9" s="1"/>
  <c r="C571" i="9" s="1"/>
  <c r="C576" i="9" s="1"/>
  <c r="C580" i="9" s="1"/>
  <c r="C586" i="9" s="1"/>
  <c r="C591" i="9" s="1"/>
  <c r="C595" i="9" s="1"/>
  <c r="C601" i="9" s="1"/>
  <c r="C606" i="9" s="1"/>
  <c r="C610" i="9" s="1"/>
  <c r="C616" i="9" s="1"/>
  <c r="C621" i="9" s="1"/>
  <c r="C625" i="9" s="1"/>
  <c r="C631" i="9" s="1"/>
  <c r="C636" i="9" s="1"/>
  <c r="C640" i="9" s="1"/>
  <c r="C648" i="9" s="1"/>
  <c r="E471" i="9"/>
  <c r="E467" i="9"/>
  <c r="E454" i="9"/>
  <c r="E439" i="9"/>
  <c r="E423" i="9"/>
  <c r="E408" i="9"/>
  <c r="E393" i="9"/>
  <c r="E378" i="9"/>
  <c r="E363" i="9"/>
  <c r="D350" i="9"/>
  <c r="E350" i="9" s="1"/>
  <c r="D354" i="9" s="1"/>
  <c r="C350" i="9"/>
  <c r="C356" i="9" s="1"/>
  <c r="C361" i="9" s="1"/>
  <c r="C365" i="9" s="1"/>
  <c r="C371" i="9" s="1"/>
  <c r="C376" i="9" s="1"/>
  <c r="C380" i="9" s="1"/>
  <c r="C386" i="9" s="1"/>
  <c r="C391" i="9" s="1"/>
  <c r="C395" i="9" s="1"/>
  <c r="C401" i="9" s="1"/>
  <c r="C406" i="9" s="1"/>
  <c r="C410" i="9" s="1"/>
  <c r="C416" i="9" s="1"/>
  <c r="C421" i="9" s="1"/>
  <c r="C425" i="9" s="1"/>
  <c r="C431" i="9" s="1"/>
  <c r="C437" i="9" s="1"/>
  <c r="C441" i="9" s="1"/>
  <c r="C447" i="9" s="1"/>
  <c r="C452" i="9" s="1"/>
  <c r="C456" i="9" s="1"/>
  <c r="C462" i="9" s="1"/>
  <c r="E348" i="9"/>
  <c r="E346" i="9"/>
  <c r="E339" i="9"/>
  <c r="E333" i="9"/>
  <c r="E324" i="9"/>
  <c r="E318" i="9"/>
  <c r="E309" i="9"/>
  <c r="E303" i="9"/>
  <c r="E288" i="9"/>
  <c r="E269" i="9"/>
  <c r="E260" i="9"/>
  <c r="E254" i="9"/>
  <c r="E246" i="9"/>
  <c r="E240" i="9"/>
  <c r="E231" i="9"/>
  <c r="E225" i="9"/>
  <c r="E216" i="9"/>
  <c r="E210" i="9"/>
  <c r="E199" i="9"/>
  <c r="E193" i="9"/>
  <c r="E178" i="9"/>
  <c r="E163" i="9"/>
  <c r="E148" i="9"/>
  <c r="E133" i="9"/>
  <c r="E118" i="9"/>
  <c r="E101" i="9"/>
  <c r="E90" i="9"/>
  <c r="E88" i="9"/>
  <c r="E84" i="9"/>
  <c r="E75" i="9"/>
  <c r="E69" i="9"/>
  <c r="E60" i="9"/>
  <c r="E54" i="9"/>
  <c r="E45" i="9"/>
  <c r="E39" i="9"/>
  <c r="E30" i="9"/>
  <c r="E24" i="9"/>
  <c r="E14" i="9"/>
  <c r="E12" i="9"/>
  <c r="D10" i="9"/>
  <c r="D17" i="9" s="1"/>
  <c r="D22" i="9" s="1"/>
  <c r="C10" i="9"/>
  <c r="C17" i="9" s="1"/>
  <c r="C22" i="9" s="1"/>
  <c r="C26" i="9" s="1"/>
  <c r="C32" i="9" s="1"/>
  <c r="C37" i="9" s="1"/>
  <c r="C41" i="9" s="1"/>
  <c r="C47" i="9" s="1"/>
  <c r="C52" i="9" s="1"/>
  <c r="C56" i="9" s="1"/>
  <c r="C62" i="9" s="1"/>
  <c r="C67" i="9" s="1"/>
  <c r="C71" i="9" s="1"/>
  <c r="C77" i="9" s="1"/>
  <c r="C82" i="9" s="1"/>
  <c r="C86" i="9" s="1"/>
  <c r="C92" i="9" s="1"/>
  <c r="C97" i="9" s="1"/>
  <c r="C103" i="9" s="1"/>
  <c r="C109" i="9" s="1"/>
  <c r="C114" i="9" s="1"/>
  <c r="C120" i="9" s="1"/>
  <c r="C126" i="9" s="1"/>
  <c r="C131" i="9" s="1"/>
  <c r="C135" i="9" s="1"/>
  <c r="C141" i="9" s="1"/>
  <c r="C146" i="9" s="1"/>
  <c r="C150" i="9" s="1"/>
  <c r="C156" i="9" s="1"/>
  <c r="C161" i="9" s="1"/>
  <c r="C165" i="9" s="1"/>
  <c r="C171" i="9" s="1"/>
  <c r="C176" i="9" s="1"/>
  <c r="C180" i="9" s="1"/>
  <c r="C186" i="9" s="1"/>
  <c r="C191" i="9" s="1"/>
  <c r="C195" i="9" s="1"/>
  <c r="C201" i="9" s="1"/>
  <c r="C206" i="9" s="1"/>
  <c r="C212" i="9" s="1"/>
  <c r="C218" i="9" s="1"/>
  <c r="C223" i="9" s="1"/>
  <c r="C227" i="9" s="1"/>
  <c r="C233" i="9" s="1"/>
  <c r="C238" i="9" s="1"/>
  <c r="C242" i="9" s="1"/>
  <c r="C248" i="9" s="1"/>
  <c r="C252" i="9" s="1"/>
  <c r="C256" i="9" s="1"/>
  <c r="C262" i="9" s="1"/>
  <c r="C267" i="9" s="1"/>
  <c r="C271" i="9" s="1"/>
  <c r="C279" i="9" s="1"/>
  <c r="C284" i="9" s="1"/>
  <c r="C290" i="9" s="1"/>
  <c r="C296" i="9" s="1"/>
  <c r="C301" i="9" s="1"/>
  <c r="C305" i="9" s="1"/>
  <c r="C311" i="9" s="1"/>
  <c r="C316" i="9" s="1"/>
  <c r="C320" i="9" s="1"/>
  <c r="C326" i="9" s="1"/>
  <c r="C331" i="9" s="1"/>
  <c r="C335" i="9" s="1"/>
  <c r="C341" i="9" s="1"/>
  <c r="E8" i="9"/>
  <c r="E6" i="9"/>
  <c r="E1025" i="9" l="1"/>
  <c r="D1027" i="9" s="1"/>
  <c r="D1031" i="9" s="1"/>
  <c r="E10" i="9"/>
  <c r="E473" i="9"/>
  <c r="D477" i="9" s="1"/>
  <c r="E477" i="9" s="1"/>
  <c r="C653" i="9"/>
  <c r="C659" i="9" s="1"/>
  <c r="C665" i="9" s="1"/>
  <c r="C670" i="9" s="1"/>
  <c r="C674" i="9" s="1"/>
  <c r="C680" i="9" s="1"/>
  <c r="C685" i="9" s="1"/>
  <c r="C689" i="9" s="1"/>
  <c r="C695" i="9" s="1"/>
  <c r="C700" i="9" s="1"/>
  <c r="C704" i="9" s="1"/>
  <c r="C710" i="9" s="1"/>
  <c r="C715" i="9" s="1"/>
  <c r="C719" i="9" s="1"/>
  <c r="C725" i="9" s="1"/>
  <c r="C730" i="9" s="1"/>
  <c r="C734" i="9" s="1"/>
  <c r="C740" i="9" s="1"/>
  <c r="C745" i="9" s="1"/>
  <c r="C749" i="9" s="1"/>
  <c r="C755" i="9" s="1"/>
  <c r="C760" i="9" s="1"/>
  <c r="C764" i="9" s="1"/>
  <c r="C770" i="9" s="1"/>
  <c r="C775" i="9" s="1"/>
  <c r="C779" i="9" s="1"/>
  <c r="C785" i="9" s="1"/>
  <c r="C790" i="9" s="1"/>
  <c r="C794" i="9" s="1"/>
  <c r="C800" i="9" s="1"/>
  <c r="C805" i="9" s="1"/>
  <c r="C809" i="9" s="1"/>
  <c r="C815" i="9" s="1"/>
  <c r="C820" i="9" s="1"/>
  <c r="C824" i="9" s="1"/>
  <c r="C830" i="9" s="1"/>
  <c r="C650" i="9"/>
  <c r="D26" i="9"/>
  <c r="E22" i="9"/>
  <c r="D356" i="9"/>
  <c r="E354" i="9"/>
  <c r="D1036" i="9"/>
  <c r="E1031" i="9"/>
  <c r="E17" i="9"/>
  <c r="I719" i="9"/>
  <c r="H723" i="9" s="1"/>
  <c r="I723" i="9" s="1"/>
  <c r="D475" i="9"/>
  <c r="D479" i="9" l="1"/>
  <c r="E479" i="9"/>
  <c r="D484" i="9"/>
  <c r="D361" i="9"/>
  <c r="E356" i="9"/>
  <c r="H725" i="9"/>
  <c r="E1036" i="9"/>
  <c r="D1042" i="9"/>
  <c r="D32" i="9"/>
  <c r="E26" i="9"/>
  <c r="E1042" i="9" l="1"/>
  <c r="D37" i="9"/>
  <c r="E32" i="9"/>
  <c r="D365" i="9"/>
  <c r="E361" i="9"/>
  <c r="E484" i="9"/>
  <c r="D490" i="9"/>
  <c r="H730" i="9"/>
  <c r="I725" i="9"/>
  <c r="E490" i="9" l="1"/>
  <c r="E37" i="9"/>
  <c r="D41" i="9"/>
  <c r="I730" i="9"/>
  <c r="H734" i="9"/>
  <c r="E365" i="9"/>
  <c r="D369" i="9" s="1"/>
  <c r="E369" i="9" s="1"/>
  <c r="D1044" i="9"/>
  <c r="D1046" i="9"/>
  <c r="E1046" i="9" s="1"/>
  <c r="D371" i="9" l="1"/>
  <c r="E41" i="9"/>
  <c r="D47" i="9"/>
  <c r="D492" i="9"/>
  <c r="D496" i="9" s="1"/>
  <c r="D494" i="9"/>
  <c r="E494" i="9" s="1"/>
  <c r="I734" i="9"/>
  <c r="H738" i="9" s="1"/>
  <c r="I738" i="9" s="1"/>
  <c r="H740" i="9"/>
  <c r="D1048" i="9"/>
  <c r="H745" i="9" l="1"/>
  <c r="I740" i="9"/>
  <c r="E47" i="9"/>
  <c r="D52" i="9"/>
  <c r="D1053" i="9"/>
  <c r="E1048" i="9"/>
  <c r="D501" i="9"/>
  <c r="E496" i="9"/>
  <c r="D376" i="9"/>
  <c r="E371" i="9"/>
  <c r="E52" i="9" l="1"/>
  <c r="D56" i="9"/>
  <c r="E501" i="9"/>
  <c r="D505" i="9"/>
  <c r="D380" i="9"/>
  <c r="E376" i="9"/>
  <c r="E1053" i="9"/>
  <c r="D1059" i="9"/>
  <c r="I745" i="9"/>
  <c r="H749" i="9"/>
  <c r="E505" i="9" l="1"/>
  <c r="I749" i="9"/>
  <c r="H753" i="9" s="1"/>
  <c r="I753" i="9" s="1"/>
  <c r="E56" i="9"/>
  <c r="D62" i="9"/>
  <c r="E1059" i="9"/>
  <c r="D1061" i="9" s="1"/>
  <c r="D1065" i="9" s="1"/>
  <c r="E380" i="9"/>
  <c r="D384" i="9" s="1"/>
  <c r="E384" i="9" s="1"/>
  <c r="D386" i="9"/>
  <c r="D1070" i="9" l="1"/>
  <c r="E1065" i="9"/>
  <c r="D391" i="9"/>
  <c r="E386" i="9"/>
  <c r="E62" i="9"/>
  <c r="D67" i="9"/>
  <c r="H755" i="9"/>
  <c r="D509" i="9"/>
  <c r="E509" i="9" s="1"/>
  <c r="D507" i="9"/>
  <c r="D395" i="9" l="1"/>
  <c r="E391" i="9"/>
  <c r="H760" i="9"/>
  <c r="I755" i="9"/>
  <c r="D71" i="9"/>
  <c r="E67" i="9"/>
  <c r="D511" i="9"/>
  <c r="E1070" i="9"/>
  <c r="D1076" i="9"/>
  <c r="D516" i="9" l="1"/>
  <c r="E511" i="9"/>
  <c r="H764" i="9"/>
  <c r="I760" i="9"/>
  <c r="E1076" i="9"/>
  <c r="D1078" i="9" s="1"/>
  <c r="D1082" i="9" s="1"/>
  <c r="D77" i="9"/>
  <c r="E71" i="9"/>
  <c r="E395" i="9"/>
  <c r="D399" i="9" s="1"/>
  <c r="E399" i="9" s="1"/>
  <c r="E1082" i="9" l="1"/>
  <c r="D1087" i="9"/>
  <c r="D82" i="9"/>
  <c r="E77" i="9"/>
  <c r="I764" i="9"/>
  <c r="H768" i="9" s="1"/>
  <c r="I768" i="9" s="1"/>
  <c r="D401" i="9"/>
  <c r="D520" i="9"/>
  <c r="E516" i="9"/>
  <c r="E520" i="9" l="1"/>
  <c r="D406" i="9"/>
  <c r="E401" i="9"/>
  <c r="D86" i="9"/>
  <c r="E82" i="9"/>
  <c r="E1087" i="9"/>
  <c r="D1093" i="9"/>
  <c r="H770" i="9"/>
  <c r="E1093" i="9" l="1"/>
  <c r="D410" i="9"/>
  <c r="E406" i="9"/>
  <c r="D524" i="9"/>
  <c r="E524" i="9" s="1"/>
  <c r="D522" i="9"/>
  <c r="I770" i="9"/>
  <c r="H775" i="9"/>
  <c r="E86" i="9"/>
  <c r="D92" i="9"/>
  <c r="D526" i="9" l="1"/>
  <c r="E410" i="9"/>
  <c r="D414" i="9" s="1"/>
  <c r="E414" i="9" s="1"/>
  <c r="E526" i="9"/>
  <c r="D531" i="9"/>
  <c r="D1097" i="9"/>
  <c r="E1097" i="9" s="1"/>
  <c r="D1095" i="9"/>
  <c r="D1099" i="9" s="1"/>
  <c r="I775" i="9"/>
  <c r="H779" i="9"/>
  <c r="D97" i="9"/>
  <c r="E92" i="9"/>
  <c r="D1104" i="9" l="1"/>
  <c r="E1099" i="9"/>
  <c r="I779" i="9"/>
  <c r="H783" i="9" s="1"/>
  <c r="I783" i="9" s="1"/>
  <c r="E531" i="9"/>
  <c r="D535" i="9"/>
  <c r="D103" i="9"/>
  <c r="E97" i="9"/>
  <c r="D416" i="9"/>
  <c r="E103" i="9" l="1"/>
  <c r="D107" i="9" s="1"/>
  <c r="E107" i="9" s="1"/>
  <c r="D109" i="9"/>
  <c r="H785" i="9"/>
  <c r="E535" i="9"/>
  <c r="D421" i="9"/>
  <c r="E416" i="9"/>
  <c r="E1104" i="9"/>
  <c r="D1110" i="9"/>
  <c r="H790" i="9" l="1"/>
  <c r="I785" i="9"/>
  <c r="D425" i="9"/>
  <c r="E421" i="9"/>
  <c r="D114" i="9"/>
  <c r="E109" i="9"/>
  <c r="E1110" i="9"/>
  <c r="D539" i="9"/>
  <c r="E539" i="9" s="1"/>
  <c r="D537" i="9"/>
  <c r="D541" i="9" l="1"/>
  <c r="E425" i="9"/>
  <c r="D429" i="9" s="1"/>
  <c r="E429" i="9" s="1"/>
  <c r="D1114" i="9"/>
  <c r="E1114" i="9" s="1"/>
  <c r="D1112" i="9"/>
  <c r="D1116" i="9" s="1"/>
  <c r="E541" i="9"/>
  <c r="D546" i="9"/>
  <c r="D120" i="9"/>
  <c r="E114" i="9"/>
  <c r="I790" i="9"/>
  <c r="H794" i="9"/>
  <c r="E120" i="9" l="1"/>
  <c r="D124" i="9" s="1"/>
  <c r="E124" i="9" s="1"/>
  <c r="D1121" i="9"/>
  <c r="E1116" i="9"/>
  <c r="I794" i="9"/>
  <c r="H798" i="9" s="1"/>
  <c r="I798" i="9" s="1"/>
  <c r="E546" i="9"/>
  <c r="D550" i="9"/>
  <c r="D431" i="9"/>
  <c r="H800" i="9" l="1"/>
  <c r="H805" i="9"/>
  <c r="I800" i="9"/>
  <c r="E550" i="9"/>
  <c r="E1121" i="9"/>
  <c r="D1127" i="9"/>
  <c r="D437" i="9"/>
  <c r="E431" i="9"/>
  <c r="D126" i="9"/>
  <c r="D552" i="9" l="1"/>
  <c r="D554" i="9"/>
  <c r="E554" i="9" s="1"/>
  <c r="D441" i="9"/>
  <c r="E437" i="9"/>
  <c r="E1127" i="9"/>
  <c r="D131" i="9"/>
  <c r="E126" i="9"/>
  <c r="I805" i="9"/>
  <c r="H809" i="9"/>
  <c r="E441" i="9" l="1"/>
  <c r="D445" i="9" s="1"/>
  <c r="E445" i="9" s="1"/>
  <c r="D135" i="9"/>
  <c r="E131" i="9"/>
  <c r="I809" i="9"/>
  <c r="H813" i="9" s="1"/>
  <c r="I813" i="9" s="1"/>
  <c r="D1129" i="9"/>
  <c r="D1131" i="9"/>
  <c r="E1131" i="9" s="1"/>
  <c r="D556" i="9"/>
  <c r="H815" i="9" l="1"/>
  <c r="E135" i="9"/>
  <c r="D139" i="9" s="1"/>
  <c r="E139" i="9" s="1"/>
  <c r="D141" i="9"/>
  <c r="H820" i="9"/>
  <c r="I815" i="9"/>
  <c r="D1133" i="9"/>
  <c r="D561" i="9"/>
  <c r="E556" i="9"/>
  <c r="D447" i="9"/>
  <c r="D452" i="9" l="1"/>
  <c r="E447" i="9"/>
  <c r="E561" i="9"/>
  <c r="D565" i="9"/>
  <c r="D146" i="9"/>
  <c r="E141" i="9"/>
  <c r="H824" i="9"/>
  <c r="I820" i="9"/>
  <c r="D1138" i="9"/>
  <c r="E1133" i="9"/>
  <c r="E565" i="9" l="1"/>
  <c r="I824" i="9"/>
  <c r="H828" i="9" s="1"/>
  <c r="I828" i="9" s="1"/>
  <c r="D1144" i="9"/>
  <c r="E1138" i="9"/>
  <c r="D150" i="9"/>
  <c r="E146" i="9"/>
  <c r="D456" i="9"/>
  <c r="E452" i="9"/>
  <c r="E150" i="9" l="1"/>
  <c r="D154" i="9" s="1"/>
  <c r="E154" i="9" s="1"/>
  <c r="H830" i="9"/>
  <c r="E456" i="9"/>
  <c r="E1144" i="9"/>
  <c r="D569" i="9"/>
  <c r="E569" i="9" s="1"/>
  <c r="D567" i="9"/>
  <c r="D1148" i="9" l="1"/>
  <c r="E1148" i="9" s="1"/>
  <c r="D1146" i="9"/>
  <c r="D1150" i="9" s="1"/>
  <c r="D460" i="9"/>
  <c r="E460" i="9" s="1"/>
  <c r="D458" i="9"/>
  <c r="D462" i="9" s="1"/>
  <c r="E462" i="9" s="1"/>
  <c r="I830" i="9"/>
  <c r="H835" i="9"/>
  <c r="D571" i="9"/>
  <c r="D156" i="9"/>
  <c r="D576" i="9" l="1"/>
  <c r="E571" i="9"/>
  <c r="E1150" i="9"/>
  <c r="D1155" i="9"/>
  <c r="D161" i="9"/>
  <c r="E156" i="9"/>
  <c r="I835" i="9"/>
  <c r="H841" i="9"/>
  <c r="I841" i="9" l="1"/>
  <c r="H845" i="9" s="1"/>
  <c r="I845" i="9" s="1"/>
  <c r="H847" i="9"/>
  <c r="E1155" i="9"/>
  <c r="D1161" i="9"/>
  <c r="D165" i="9"/>
  <c r="E161" i="9"/>
  <c r="D580" i="9"/>
  <c r="E576" i="9"/>
  <c r="H852" i="9" l="1"/>
  <c r="I847" i="9"/>
  <c r="E1161" i="9"/>
  <c r="E580" i="9"/>
  <c r="E165" i="9"/>
  <c r="D169" i="9" s="1"/>
  <c r="E169" i="9" s="1"/>
  <c r="D171" i="9" l="1"/>
  <c r="D1165" i="9"/>
  <c r="E1165" i="9" s="1"/>
  <c r="D1163" i="9"/>
  <c r="D1167" i="9" s="1"/>
  <c r="D584" i="9"/>
  <c r="E584" i="9" s="1"/>
  <c r="D582" i="9"/>
  <c r="H858" i="9"/>
  <c r="I852" i="9"/>
  <c r="D1172" i="9" l="1"/>
  <c r="E1167" i="9"/>
  <c r="I858" i="9"/>
  <c r="H862" i="9" s="1"/>
  <c r="I862" i="9" s="1"/>
  <c r="D586" i="9"/>
  <c r="D176" i="9"/>
  <c r="E171" i="9"/>
  <c r="H864" i="9" l="1"/>
  <c r="D180" i="9"/>
  <c r="E176" i="9"/>
  <c r="E586" i="9"/>
  <c r="D591" i="9"/>
  <c r="E1172" i="9"/>
  <c r="D1178" i="9"/>
  <c r="E1178" i="9" l="1"/>
  <c r="E180" i="9"/>
  <c r="D184" i="9" s="1"/>
  <c r="E184" i="9" s="1"/>
  <c r="D186" i="9"/>
  <c r="E591" i="9"/>
  <c r="D595" i="9"/>
  <c r="I864" i="9"/>
  <c r="H869" i="9"/>
  <c r="I869" i="9" l="1"/>
  <c r="H873" i="9"/>
  <c r="D191" i="9"/>
  <c r="E186" i="9"/>
  <c r="E595" i="9"/>
  <c r="D1180" i="9"/>
  <c r="D1182" i="9"/>
  <c r="E1182" i="9" s="1"/>
  <c r="D1184" i="9" l="1"/>
  <c r="D195" i="9"/>
  <c r="E191" i="9"/>
  <c r="D599" i="9"/>
  <c r="E599" i="9" s="1"/>
  <c r="D597" i="9"/>
  <c r="I873" i="9"/>
  <c r="H877" i="9" s="1"/>
  <c r="I877" i="9" s="1"/>
  <c r="D201" i="9" l="1"/>
  <c r="E195" i="9"/>
  <c r="H879" i="9"/>
  <c r="D601" i="9"/>
  <c r="D1189" i="9"/>
  <c r="E1184" i="9"/>
  <c r="E601" i="9" l="1"/>
  <c r="D606" i="9"/>
  <c r="H884" i="9"/>
  <c r="I879" i="9"/>
  <c r="D1195" i="9"/>
  <c r="E1189" i="9"/>
  <c r="E201" i="9"/>
  <c r="D206" i="9"/>
  <c r="E606" i="9" l="1"/>
  <c r="D610" i="9"/>
  <c r="E206" i="9"/>
  <c r="D212" i="9"/>
  <c r="I884" i="9"/>
  <c r="H888" i="9"/>
  <c r="E1195" i="9"/>
  <c r="E212" i="9" l="1"/>
  <c r="D218" i="9"/>
  <c r="E610" i="9"/>
  <c r="D1197" i="9"/>
  <c r="D1199" i="9"/>
  <c r="E1199" i="9" s="1"/>
  <c r="I888" i="9"/>
  <c r="H892" i="9" s="1"/>
  <c r="I892" i="9" s="1"/>
  <c r="H894" i="9" l="1"/>
  <c r="H899" i="9"/>
  <c r="I894" i="9"/>
  <c r="D612" i="9"/>
  <c r="D614" i="9"/>
  <c r="E614" i="9" s="1"/>
  <c r="E218" i="9"/>
  <c r="D223" i="9"/>
  <c r="D1201" i="9"/>
  <c r="D616" i="9" l="1"/>
  <c r="E223" i="9"/>
  <c r="D227" i="9"/>
  <c r="E1201" i="9"/>
  <c r="D1206" i="9"/>
  <c r="I899" i="9"/>
  <c r="H903" i="9"/>
  <c r="I903" i="9" l="1"/>
  <c r="H907" i="9" s="1"/>
  <c r="I907" i="9" s="1"/>
  <c r="H909" i="9"/>
  <c r="E227" i="9"/>
  <c r="D233" i="9"/>
  <c r="D1212" i="9"/>
  <c r="E1206" i="9"/>
  <c r="D621" i="9"/>
  <c r="E616" i="9"/>
  <c r="E621" i="9" l="1"/>
  <c r="D625" i="9"/>
  <c r="H914" i="9"/>
  <c r="I909" i="9"/>
  <c r="E233" i="9"/>
  <c r="D238" i="9"/>
  <c r="E1212" i="9"/>
  <c r="D1216" i="9" l="1"/>
  <c r="E1216" i="9" s="1"/>
  <c r="D1214" i="9"/>
  <c r="D1218" i="9" s="1"/>
  <c r="E625" i="9"/>
  <c r="H918" i="9"/>
  <c r="I914" i="9"/>
  <c r="D242" i="9"/>
  <c r="E238" i="9"/>
  <c r="E242" i="9" l="1"/>
  <c r="D248" i="9"/>
  <c r="D629" i="9"/>
  <c r="E629" i="9" s="1"/>
  <c r="D627" i="9"/>
  <c r="D631" i="9" s="1"/>
  <c r="D1223" i="9"/>
  <c r="E1218" i="9"/>
  <c r="I918" i="9"/>
  <c r="H922" i="9" s="1"/>
  <c r="I922" i="9" s="1"/>
  <c r="D636" i="9" l="1"/>
  <c r="E631" i="9"/>
  <c r="H924" i="9"/>
  <c r="D252" i="9"/>
  <c r="E248" i="9"/>
  <c r="D1229" i="9"/>
  <c r="E1223" i="9"/>
  <c r="E1229" i="9" l="1"/>
  <c r="D256" i="9"/>
  <c r="E252" i="9"/>
  <c r="I924" i="9"/>
  <c r="H929" i="9"/>
  <c r="D640" i="9"/>
  <c r="E636" i="9"/>
  <c r="I929" i="9" l="1"/>
  <c r="H933" i="9"/>
  <c r="E640" i="9"/>
  <c r="D262" i="9"/>
  <c r="E256" i="9"/>
  <c r="D1231" i="9"/>
  <c r="D1233" i="9"/>
  <c r="E1233" i="9" s="1"/>
  <c r="D1235" i="9" l="1"/>
  <c r="D1240" i="9"/>
  <c r="E1235" i="9"/>
  <c r="D644" i="9"/>
  <c r="E644" i="9" s="1"/>
  <c r="D642" i="9"/>
  <c r="I933" i="9"/>
  <c r="H937" i="9" s="1"/>
  <c r="I937" i="9" s="1"/>
  <c r="D267" i="9"/>
  <c r="E262" i="9"/>
  <c r="D648" i="9" l="1"/>
  <c r="E267" i="9"/>
  <c r="D271" i="9"/>
  <c r="E648" i="9"/>
  <c r="D653" i="9"/>
  <c r="H939" i="9"/>
  <c r="D1246" i="9"/>
  <c r="E1240" i="9"/>
  <c r="E271" i="9" l="1"/>
  <c r="D273" i="9" s="1"/>
  <c r="E273" i="9" s="1"/>
  <c r="D275" i="9" s="1"/>
  <c r="E275" i="9" s="1"/>
  <c r="D659" i="9"/>
  <c r="E653" i="9"/>
  <c r="E1246" i="9"/>
  <c r="H944" i="9"/>
  <c r="I939" i="9"/>
  <c r="E659" i="9" l="1"/>
  <c r="D1250" i="9"/>
  <c r="E1250" i="9" s="1"/>
  <c r="D1248" i="9"/>
  <c r="D1252" i="9" s="1"/>
  <c r="D279" i="9"/>
  <c r="I944" i="9"/>
  <c r="H948" i="9"/>
  <c r="E1252" i="9" l="1"/>
  <c r="D1257" i="9"/>
  <c r="I948" i="9"/>
  <c r="H952" i="9" s="1"/>
  <c r="I952" i="9" s="1"/>
  <c r="H954" i="9"/>
  <c r="D663" i="9"/>
  <c r="E663" i="9" s="1"/>
  <c r="D661" i="9"/>
  <c r="D665" i="9" s="1"/>
  <c r="E279" i="9"/>
  <c r="D284" i="9"/>
  <c r="E665" i="9" l="1"/>
  <c r="D670" i="9"/>
  <c r="E1257" i="9"/>
  <c r="D1263" i="9"/>
  <c r="E284" i="9"/>
  <c r="D290" i="9"/>
  <c r="H959" i="9"/>
  <c r="I954" i="9"/>
  <c r="E1263" i="9" l="1"/>
  <c r="E670" i="9"/>
  <c r="D674" i="9"/>
  <c r="I959" i="9"/>
  <c r="H963" i="9"/>
  <c r="E290" i="9"/>
  <c r="D294" i="9" s="1"/>
  <c r="E294" i="9" s="1"/>
  <c r="D296" i="9" l="1"/>
  <c r="I963" i="9"/>
  <c r="H967" i="9" s="1"/>
  <c r="I967" i="9" s="1"/>
  <c r="D1267" i="9"/>
  <c r="E1267" i="9" s="1"/>
  <c r="D1265" i="9"/>
  <c r="E674" i="9"/>
  <c r="H969" i="9" l="1"/>
  <c r="D678" i="9"/>
  <c r="E678" i="9" s="1"/>
  <c r="D676" i="9"/>
  <c r="D680" i="9" s="1"/>
  <c r="D1269" i="9"/>
  <c r="E296" i="9"/>
  <c r="D301" i="9"/>
  <c r="E680" i="9" l="1"/>
  <c r="D685" i="9"/>
  <c r="D1274" i="9"/>
  <c r="E1269" i="9"/>
  <c r="D305" i="9"/>
  <c r="E301" i="9"/>
  <c r="H974" i="9"/>
  <c r="I969" i="9"/>
  <c r="E685" i="9" l="1"/>
  <c r="D689" i="9"/>
  <c r="I974" i="9"/>
  <c r="H978" i="9"/>
  <c r="E1274" i="9"/>
  <c r="D1280" i="9"/>
  <c r="E305" i="9"/>
  <c r="D311" i="9"/>
  <c r="D316" i="9" l="1"/>
  <c r="E311" i="9"/>
  <c r="E689" i="9"/>
  <c r="I978" i="9"/>
  <c r="H982" i="9" s="1"/>
  <c r="I982" i="9" s="1"/>
  <c r="E1280" i="9"/>
  <c r="H984" i="9" l="1"/>
  <c r="D691" i="9"/>
  <c r="D693" i="9"/>
  <c r="E693" i="9" s="1"/>
  <c r="D1284" i="9"/>
  <c r="E1284" i="9" s="1"/>
  <c r="D1282" i="9"/>
  <c r="H989" i="9"/>
  <c r="I984" i="9"/>
  <c r="D320" i="9"/>
  <c r="E316" i="9"/>
  <c r="D1286" i="9" l="1"/>
  <c r="D1291" i="9"/>
  <c r="E1286" i="9"/>
  <c r="D326" i="9"/>
  <c r="E320" i="9"/>
  <c r="I989" i="9"/>
  <c r="H993" i="9"/>
  <c r="D695" i="9"/>
  <c r="D331" i="9" l="1"/>
  <c r="E326" i="9"/>
  <c r="D700" i="9"/>
  <c r="E695" i="9"/>
  <c r="I993" i="9"/>
  <c r="H997" i="9" s="1"/>
  <c r="I997" i="9" s="1"/>
  <c r="H999" i="9"/>
  <c r="E1291" i="9"/>
  <c r="D1297" i="9"/>
  <c r="E700" i="9" l="1"/>
  <c r="D704" i="9"/>
  <c r="H1004" i="9"/>
  <c r="I999" i="9"/>
  <c r="E1297" i="9"/>
  <c r="E331" i="9"/>
  <c r="D335" i="9"/>
  <c r="E335" i="9" l="1"/>
  <c r="D341" i="9"/>
  <c r="E341" i="9" s="1"/>
  <c r="H1008" i="9"/>
  <c r="I1004" i="9"/>
  <c r="E704" i="9"/>
  <c r="D1299" i="9"/>
  <c r="D1301" i="9"/>
  <c r="E1301" i="9" s="1"/>
  <c r="D1303" i="9" l="1"/>
  <c r="I1008" i="9"/>
  <c r="H1012" i="9" s="1"/>
  <c r="I1012" i="9" s="1"/>
  <c r="D708" i="9"/>
  <c r="E708" i="9" s="1"/>
  <c r="D706" i="9"/>
  <c r="H1014" i="9" l="1"/>
  <c r="D710" i="9"/>
  <c r="D1308" i="9"/>
  <c r="E1303" i="9"/>
  <c r="D1314" i="9" l="1"/>
  <c r="E1308" i="9"/>
  <c r="D715" i="9"/>
  <c r="E710" i="9"/>
  <c r="I1014" i="9"/>
  <c r="H1019" i="9"/>
  <c r="D719" i="9" l="1"/>
  <c r="E715" i="9"/>
  <c r="I1019" i="9"/>
  <c r="H1025" i="9"/>
  <c r="E1314" i="9"/>
  <c r="H1031" i="9" l="1"/>
  <c r="I1025" i="9"/>
  <c r="D1318" i="9"/>
  <c r="E1318" i="9" s="1"/>
  <c r="D1316" i="9"/>
  <c r="D1320" i="9" s="1"/>
  <c r="E719" i="9"/>
  <c r="E1320" i="9" l="1"/>
  <c r="D1325" i="9"/>
  <c r="D723" i="9"/>
  <c r="E723" i="9" s="1"/>
  <c r="D721" i="9"/>
  <c r="D725" i="9" s="1"/>
  <c r="H1036" i="9"/>
  <c r="I1031" i="9"/>
  <c r="D730" i="9" l="1"/>
  <c r="E725" i="9"/>
  <c r="E1325" i="9"/>
  <c r="D1331" i="9"/>
  <c r="I1036" i="9"/>
  <c r="H1042" i="9"/>
  <c r="E1331" i="9" l="1"/>
  <c r="H1048" i="9"/>
  <c r="I1042" i="9"/>
  <c r="E730" i="9"/>
  <c r="D734" i="9"/>
  <c r="D1335" i="9" l="1"/>
  <c r="E1335" i="9" s="1"/>
  <c r="D1333" i="9"/>
  <c r="H1053" i="9"/>
  <c r="I1048" i="9"/>
  <c r="E734" i="9"/>
  <c r="D1337" i="9" l="1"/>
  <c r="I1053" i="9"/>
  <c r="H1059" i="9"/>
  <c r="D1342" i="9"/>
  <c r="E1337" i="9"/>
  <c r="D736" i="9"/>
  <c r="D738" i="9"/>
  <c r="E738" i="9" s="1"/>
  <c r="H1065" i="9" l="1"/>
  <c r="I1059" i="9"/>
  <c r="D1348" i="9"/>
  <c r="E1342" i="9"/>
  <c r="D740" i="9"/>
  <c r="E1348" i="9" l="1"/>
  <c r="D745" i="9"/>
  <c r="E740" i="9"/>
  <c r="I1065" i="9"/>
  <c r="H1070" i="9"/>
  <c r="D1352" i="9" l="1"/>
  <c r="E1352" i="9" s="1"/>
  <c r="D1350" i="9"/>
  <c r="D1354" i="9" s="1"/>
  <c r="D749" i="9"/>
  <c r="E745" i="9"/>
  <c r="I1070" i="9"/>
  <c r="H1076" i="9"/>
  <c r="E1354" i="9" l="1"/>
  <c r="D1359" i="9"/>
  <c r="E749" i="9"/>
  <c r="H1082" i="9"/>
  <c r="I1076" i="9"/>
  <c r="D753" i="9" l="1"/>
  <c r="E753" i="9" s="1"/>
  <c r="D751" i="9"/>
  <c r="D755" i="9" s="1"/>
  <c r="D1365" i="9"/>
  <c r="E1359" i="9"/>
  <c r="H1087" i="9"/>
  <c r="I1082" i="9"/>
  <c r="E755" i="9" l="1"/>
  <c r="D760" i="9"/>
  <c r="E1365" i="9"/>
  <c r="H1093" i="9"/>
  <c r="I1087" i="9"/>
  <c r="E760" i="9" l="1"/>
  <c r="D764" i="9"/>
  <c r="D1369" i="9"/>
  <c r="E1369" i="9" s="1"/>
  <c r="D1367" i="9"/>
  <c r="D1371" i="9" s="1"/>
  <c r="I1093" i="9"/>
  <c r="H1097" i="9" s="1"/>
  <c r="I1097" i="9" s="1"/>
  <c r="E764" i="9" l="1"/>
  <c r="E1371" i="9"/>
  <c r="D1376" i="9"/>
  <c r="H1099" i="9"/>
  <c r="D768" i="9" l="1"/>
  <c r="E768" i="9" s="1"/>
  <c r="D766" i="9"/>
  <c r="D770" i="9" s="1"/>
  <c r="E1376" i="9"/>
  <c r="D1382" i="9"/>
  <c r="I1099" i="9"/>
  <c r="H1104" i="9"/>
  <c r="E1382" i="9" l="1"/>
  <c r="D775" i="9"/>
  <c r="E770" i="9"/>
  <c r="I1104" i="9"/>
  <c r="H1110" i="9"/>
  <c r="E775" i="9" l="1"/>
  <c r="D779" i="9"/>
  <c r="I1110" i="9"/>
  <c r="H1114" i="9" s="1"/>
  <c r="I1114" i="9" s="1"/>
  <c r="D1386" i="9"/>
  <c r="E1386" i="9" s="1"/>
  <c r="D1384" i="9"/>
  <c r="D1388" i="9" l="1"/>
  <c r="E779" i="9"/>
  <c r="H1116" i="9"/>
  <c r="D1393" i="9"/>
  <c r="E1388" i="9"/>
  <c r="D1399" i="9" l="1"/>
  <c r="E1393" i="9"/>
  <c r="H1121" i="9"/>
  <c r="I1116" i="9"/>
  <c r="D783" i="9"/>
  <c r="E783" i="9" s="1"/>
  <c r="D781" i="9"/>
  <c r="D785" i="9" s="1"/>
  <c r="D790" i="9" l="1"/>
  <c r="E785" i="9"/>
  <c r="I1121" i="9"/>
  <c r="H1127" i="9"/>
  <c r="E1399" i="9"/>
  <c r="I1127" i="9" l="1"/>
  <c r="H1131" i="9" s="1"/>
  <c r="I1131" i="9" s="1"/>
  <c r="H1133" i="9"/>
  <c r="D1403" i="9"/>
  <c r="E1403" i="9" s="1"/>
  <c r="D1401" i="9"/>
  <c r="E790" i="9"/>
  <c r="D794" i="9"/>
  <c r="E1401" i="9" l="1"/>
  <c r="D1405" i="9"/>
  <c r="H1138" i="9"/>
  <c r="I1133" i="9"/>
  <c r="E794" i="9"/>
  <c r="I1138" i="9" l="1"/>
  <c r="H1144" i="9"/>
  <c r="D1410" i="9"/>
  <c r="E1405" i="9"/>
  <c r="D796" i="9"/>
  <c r="D798" i="9"/>
  <c r="E798" i="9" s="1"/>
  <c r="I1144" i="9" l="1"/>
  <c r="H1148" i="9" s="1"/>
  <c r="I1148" i="9" s="1"/>
  <c r="H1150" i="9"/>
  <c r="E1410" i="9"/>
  <c r="D1416" i="9"/>
  <c r="D800" i="9"/>
  <c r="E1416" i="9" l="1"/>
  <c r="H1155" i="9"/>
  <c r="I1150" i="9"/>
  <c r="D805" i="9"/>
  <c r="E800" i="9"/>
  <c r="H1161" i="9" l="1"/>
  <c r="I1155" i="9"/>
  <c r="D1420" i="9"/>
  <c r="E1420" i="9" s="1"/>
  <c r="D1418" i="9"/>
  <c r="D809" i="9"/>
  <c r="E805" i="9"/>
  <c r="E1418" i="9" l="1"/>
  <c r="D1422" i="9"/>
  <c r="E809" i="9"/>
  <c r="I1161" i="9"/>
  <c r="H1165" i="9" s="1"/>
  <c r="I1165" i="9" s="1"/>
  <c r="E1422" i="9" l="1"/>
  <c r="D1427" i="9"/>
  <c r="D813" i="9"/>
  <c r="E813" i="9" s="1"/>
  <c r="D811" i="9"/>
  <c r="D815" i="9" s="1"/>
  <c r="H1167" i="9"/>
  <c r="E815" i="9" l="1"/>
  <c r="D820" i="9"/>
  <c r="E1427" i="9"/>
  <c r="D1433" i="9"/>
  <c r="I1167" i="9"/>
  <c r="H1172" i="9"/>
  <c r="E1433" i="9" l="1"/>
  <c r="E820" i="9"/>
  <c r="D824" i="9"/>
  <c r="I1172" i="9"/>
  <c r="H1178" i="9"/>
  <c r="D1437" i="9" l="1"/>
  <c r="E1437" i="9" s="1"/>
  <c r="D1435" i="9"/>
  <c r="E824" i="9"/>
  <c r="I1178" i="9"/>
  <c r="H1182" i="9" s="1"/>
  <c r="I1182" i="9" s="1"/>
  <c r="H1184" i="9" l="1"/>
  <c r="D828" i="9"/>
  <c r="E828" i="9" s="1"/>
  <c r="D826" i="9"/>
  <c r="D830" i="9" s="1"/>
  <c r="E1435" i="9"/>
  <c r="D1439" i="9"/>
  <c r="H1189" i="9"/>
  <c r="I1184" i="9"/>
  <c r="D835" i="9" l="1"/>
  <c r="E830" i="9"/>
  <c r="E1439" i="9"/>
  <c r="D1444" i="9"/>
  <c r="I1189" i="9"/>
  <c r="H1195" i="9"/>
  <c r="D1450" i="9" l="1"/>
  <c r="E1444" i="9"/>
  <c r="I1195" i="9"/>
  <c r="H1199" i="9" s="1"/>
  <c r="I1199" i="9" s="1"/>
  <c r="D841" i="9"/>
  <c r="E835" i="9"/>
  <c r="H1201" i="9" l="1"/>
  <c r="E841" i="9"/>
  <c r="E1450" i="9"/>
  <c r="D845" i="9" l="1"/>
  <c r="E845" i="9" s="1"/>
  <c r="D843" i="9"/>
  <c r="D847" i="9" s="1"/>
  <c r="D1454" i="9"/>
  <c r="E1454" i="9" s="1"/>
  <c r="D1452" i="9"/>
  <c r="H1206" i="9"/>
  <c r="I1201" i="9"/>
  <c r="E1452" i="9" l="1"/>
  <c r="D1456" i="9"/>
  <c r="E847" i="9"/>
  <c r="D852" i="9"/>
  <c r="H1212" i="9"/>
  <c r="I1206" i="9"/>
  <c r="E852" i="9" l="1"/>
  <c r="D858" i="9"/>
  <c r="E1456" i="9"/>
  <c r="D1461" i="9"/>
  <c r="I1212" i="9"/>
  <c r="H1216" i="9" s="1"/>
  <c r="I1216" i="9" s="1"/>
  <c r="D1467" i="9" l="1"/>
  <c r="E1461" i="9"/>
  <c r="E858" i="9"/>
  <c r="H1218" i="9"/>
  <c r="D862" i="9" l="1"/>
  <c r="E862" i="9" s="1"/>
  <c r="D860" i="9"/>
  <c r="D864" i="9" s="1"/>
  <c r="I1218" i="9"/>
  <c r="H1223" i="9"/>
  <c r="E1467" i="9"/>
  <c r="I1223" i="9" l="1"/>
  <c r="H1229" i="9"/>
  <c r="D869" i="9"/>
  <c r="E864" i="9"/>
  <c r="D1471" i="9"/>
  <c r="E1471" i="9" s="1"/>
  <c r="D1469" i="9"/>
  <c r="E869" i="9" l="1"/>
  <c r="D873" i="9"/>
  <c r="E1469" i="9"/>
  <c r="D1473" i="9"/>
  <c r="I1229" i="9"/>
  <c r="H1233" i="9" s="1"/>
  <c r="I1233" i="9" s="1"/>
  <c r="H1235" i="9" l="1"/>
  <c r="D1478" i="9"/>
  <c r="E1473" i="9"/>
  <c r="E873" i="9"/>
  <c r="H1240" i="9"/>
  <c r="I1235" i="9"/>
  <c r="D877" i="9" l="1"/>
  <c r="E877" i="9" s="1"/>
  <c r="D875" i="9"/>
  <c r="D879" i="9" s="1"/>
  <c r="I1240" i="9"/>
  <c r="H1246" i="9"/>
  <c r="D1484" i="9"/>
  <c r="E1478" i="9"/>
  <c r="I1246" i="9" l="1"/>
  <c r="H1250" i="9" s="1"/>
  <c r="I1250" i="9" s="1"/>
  <c r="H1252" i="9"/>
  <c r="D884" i="9"/>
  <c r="E879" i="9"/>
  <c r="E1484" i="9"/>
  <c r="H1257" i="9" l="1"/>
  <c r="I1252" i="9"/>
  <c r="E884" i="9"/>
  <c r="D888" i="9"/>
  <c r="D1488" i="9"/>
  <c r="E1488" i="9" s="1"/>
  <c r="D1486" i="9"/>
  <c r="E888" i="9" l="1"/>
  <c r="E1486" i="9"/>
  <c r="D1490" i="9"/>
  <c r="H1263" i="9"/>
  <c r="I1257" i="9"/>
  <c r="E1490" i="9" l="1"/>
  <c r="I1263" i="9"/>
  <c r="H1267" i="9" s="1"/>
  <c r="I1267" i="9" s="1"/>
  <c r="D890" i="9"/>
  <c r="D892" i="9"/>
  <c r="E892" i="9" s="1"/>
  <c r="H1269" i="9" l="1"/>
  <c r="D894" i="9"/>
  <c r="D899" i="9" l="1"/>
  <c r="E894" i="9"/>
  <c r="I1269" i="9"/>
  <c r="H1274" i="9"/>
  <c r="D903" i="9" l="1"/>
  <c r="E899" i="9"/>
  <c r="I1274" i="9"/>
  <c r="H1280" i="9"/>
  <c r="E903" i="9" l="1"/>
  <c r="I1280" i="9"/>
  <c r="H1284" i="9" s="1"/>
  <c r="I1284" i="9" s="1"/>
  <c r="D907" i="9" l="1"/>
  <c r="E907" i="9" s="1"/>
  <c r="D905" i="9"/>
  <c r="D909" i="9" s="1"/>
  <c r="H1286" i="9"/>
  <c r="H1291" i="9" l="1"/>
  <c r="I1286" i="9"/>
  <c r="E909" i="9"/>
  <c r="D914" i="9"/>
  <c r="E914" i="9" l="1"/>
  <c r="D918" i="9"/>
  <c r="I1291" i="9"/>
  <c r="H1297" i="9"/>
  <c r="I1297" i="9" l="1"/>
  <c r="H1301" i="9" s="1"/>
  <c r="I1301" i="9" s="1"/>
  <c r="E918" i="9"/>
  <c r="H1303" i="9" l="1"/>
  <c r="D922" i="9"/>
  <c r="E922" i="9" s="1"/>
  <c r="D920" i="9"/>
  <c r="D924" i="9" s="1"/>
  <c r="D929" i="9" l="1"/>
  <c r="E924" i="9"/>
  <c r="H1308" i="9"/>
  <c r="I1303" i="9"/>
  <c r="I1308" i="9" l="1"/>
  <c r="H1314" i="9"/>
  <c r="E929" i="9"/>
  <c r="D933" i="9"/>
  <c r="I1314" i="9" l="1"/>
  <c r="H1318" i="9" s="1"/>
  <c r="I1318" i="9" s="1"/>
  <c r="E933" i="9"/>
  <c r="D937" i="9" l="1"/>
  <c r="E937" i="9" s="1"/>
  <c r="D935" i="9"/>
  <c r="D939" i="9" s="1"/>
  <c r="H1320" i="9"/>
  <c r="H1325" i="9" l="1"/>
  <c r="I1320" i="9"/>
  <c r="D944" i="9"/>
  <c r="E939" i="9"/>
  <c r="E944" i="9" l="1"/>
  <c r="D948" i="9"/>
  <c r="H1331" i="9"/>
  <c r="I1325" i="9"/>
  <c r="E948" i="9" l="1"/>
  <c r="I1331" i="9"/>
  <c r="H1335" i="9" s="1"/>
  <c r="I1335" i="9" s="1"/>
  <c r="D950" i="9" l="1"/>
  <c r="D952" i="9"/>
  <c r="E952" i="9" s="1"/>
  <c r="H1337" i="9"/>
  <c r="I1337" i="9" l="1"/>
  <c r="H1342" i="9"/>
  <c r="D954" i="9"/>
  <c r="H1348" i="9" l="1"/>
  <c r="I1342" i="9"/>
  <c r="D959" i="9"/>
  <c r="E954" i="9"/>
  <c r="I1348" i="9" l="1"/>
  <c r="H1352" i="9" s="1"/>
  <c r="I1352" i="9" s="1"/>
  <c r="D963" i="9"/>
  <c r="E959" i="9"/>
  <c r="H1354" i="9" l="1"/>
  <c r="H1359" i="9"/>
  <c r="I1354" i="9"/>
  <c r="E963" i="9"/>
  <c r="D967" i="9" l="1"/>
  <c r="E967" i="9" s="1"/>
  <c r="D965" i="9"/>
  <c r="D969" i="9" s="1"/>
  <c r="H1365" i="9"/>
  <c r="I1359" i="9"/>
  <c r="D974" i="9" l="1"/>
  <c r="E969" i="9"/>
  <c r="I1365" i="9"/>
  <c r="H1369" i="9" s="1"/>
  <c r="I1369" i="9" s="1"/>
  <c r="H1371" i="9" l="1"/>
  <c r="E974" i="9"/>
  <c r="D978" i="9"/>
  <c r="E978" i="9" l="1"/>
  <c r="I1371" i="9"/>
  <c r="H1376" i="9"/>
  <c r="H1382" i="9" l="1"/>
  <c r="I1376" i="9"/>
  <c r="D980" i="9"/>
  <c r="D982" i="9"/>
  <c r="E982" i="9" s="1"/>
  <c r="D984" i="9" l="1"/>
  <c r="I1382" i="9"/>
  <c r="H1386" i="9" s="1"/>
  <c r="I1386" i="9" s="1"/>
  <c r="H1388" i="9" l="1"/>
  <c r="D989" i="9"/>
  <c r="E984" i="9"/>
  <c r="D993" i="9" l="1"/>
  <c r="E989" i="9"/>
  <c r="H1393" i="9"/>
  <c r="I1388" i="9"/>
  <c r="I1393" i="9" l="1"/>
  <c r="H1399" i="9"/>
  <c r="E993" i="9"/>
  <c r="D997" i="9" l="1"/>
  <c r="E997" i="9" s="1"/>
  <c r="D995" i="9"/>
  <c r="D999" i="9" s="1"/>
  <c r="I1399" i="9"/>
  <c r="E999" i="9" l="1"/>
  <c r="D1004" i="9"/>
  <c r="H1403" i="9"/>
  <c r="I1403" i="9" s="1"/>
  <c r="H1401" i="9"/>
  <c r="I1401" i="9" l="1"/>
  <c r="H1405" i="9"/>
  <c r="E1004" i="9"/>
  <c r="D1008" i="9"/>
  <c r="E1008" i="9" l="1"/>
  <c r="I1405" i="9"/>
  <c r="H1410" i="9"/>
  <c r="H1416" i="9" l="1"/>
  <c r="I1410" i="9"/>
  <c r="D1012" i="9"/>
  <c r="E1012" i="9" s="1"/>
  <c r="D1010" i="9"/>
  <c r="D1014" i="9" s="1"/>
  <c r="E1014" i="9" s="1"/>
  <c r="I1416" i="9" l="1"/>
  <c r="H1420" i="9" l="1"/>
  <c r="I1420" i="9" s="1"/>
  <c r="H1418" i="9"/>
  <c r="I1418" i="9" l="1"/>
  <c r="H1422" i="9"/>
  <c r="I1422" i="9" l="1"/>
  <c r="H1427" i="9"/>
  <c r="H1433" i="9" l="1"/>
  <c r="I1427" i="9"/>
  <c r="I1433" i="9" l="1"/>
  <c r="H1437" i="9" l="1"/>
  <c r="I1437" i="9" s="1"/>
  <c r="H1435" i="9"/>
  <c r="I1435" i="9" l="1"/>
  <c r="H1439" i="9"/>
  <c r="I1439" i="9" l="1"/>
  <c r="H1444" i="9"/>
  <c r="H1450" i="9" l="1"/>
  <c r="I1444" i="9"/>
  <c r="I1450" i="9" l="1"/>
  <c r="H1454" i="9" l="1"/>
  <c r="I1454" i="9" s="1"/>
  <c r="H1452" i="9"/>
  <c r="I1452" i="9" l="1"/>
  <c r="H1456" i="9"/>
  <c r="H1461" i="9" l="1"/>
  <c r="I1456" i="9"/>
  <c r="H1467" i="9" l="1"/>
  <c r="I1461" i="9"/>
  <c r="I1467" i="9" l="1"/>
  <c r="H1471" i="9" l="1"/>
  <c r="I1471" i="9" s="1"/>
  <c r="H1469" i="9"/>
  <c r="I1469" i="9" l="1"/>
  <c r="H1473" i="9"/>
  <c r="H1478" i="9" l="1"/>
  <c r="I1473" i="9"/>
  <c r="I1478" i="9" l="1"/>
  <c r="H1484" i="9"/>
  <c r="I1484" i="9" l="1"/>
  <c r="H1488" i="9" l="1"/>
  <c r="I1488" i="9" s="1"/>
  <c r="H1486" i="9"/>
  <c r="I1486" i="9" l="1"/>
  <c r="H1490" i="9"/>
  <c r="I1490" i="9" l="1"/>
  <c r="C215" i="11" l="1"/>
  <c r="D212" i="11" s="1"/>
  <c r="C203" i="11"/>
  <c r="D202" i="11"/>
  <c r="D203" i="11" s="1"/>
  <c r="D201" i="11"/>
  <c r="F201" i="11" s="1"/>
  <c r="F200" i="11"/>
  <c r="D200" i="11"/>
  <c r="E200" i="11" s="1"/>
  <c r="C191" i="11"/>
  <c r="D190" i="11" s="1"/>
  <c r="D189" i="11"/>
  <c r="F189" i="11" s="1"/>
  <c r="D188" i="11"/>
  <c r="D191" i="11" s="1"/>
  <c r="C179" i="11"/>
  <c r="D177" i="11" s="1"/>
  <c r="D176" i="11"/>
  <c r="E176" i="11" s="1"/>
  <c r="C167" i="11"/>
  <c r="D164" i="11" s="1"/>
  <c r="C155" i="11"/>
  <c r="D154" i="11"/>
  <c r="F154" i="11" s="1"/>
  <c r="D153" i="11"/>
  <c r="F153" i="11" s="1"/>
  <c r="F152" i="11"/>
  <c r="F155" i="11" s="1"/>
  <c r="D152" i="11"/>
  <c r="E152" i="11" s="1"/>
  <c r="C287" i="11"/>
  <c r="D284" i="11" s="1"/>
  <c r="C275" i="11"/>
  <c r="D274" i="11" s="1"/>
  <c r="F274" i="11" s="1"/>
  <c r="C263" i="11"/>
  <c r="D262" i="11" s="1"/>
  <c r="C251" i="11"/>
  <c r="D250" i="11" s="1"/>
  <c r="C239" i="11"/>
  <c r="D236" i="11" s="1"/>
  <c r="C227" i="11"/>
  <c r="D225" i="11" s="1"/>
  <c r="C143" i="11"/>
  <c r="D140" i="11" s="1"/>
  <c r="C131" i="11"/>
  <c r="D128" i="11" s="1"/>
  <c r="C119" i="11"/>
  <c r="D118" i="11" s="1"/>
  <c r="F118" i="11" s="1"/>
  <c r="C107" i="11"/>
  <c r="D104" i="11" s="1"/>
  <c r="C95" i="11"/>
  <c r="D92" i="11" s="1"/>
  <c r="C83" i="11"/>
  <c r="D80" i="11" s="1"/>
  <c r="C71" i="11"/>
  <c r="D70" i="11" s="1"/>
  <c r="D69" i="11"/>
  <c r="D68" i="11"/>
  <c r="E68" i="11" s="1"/>
  <c r="C59" i="11"/>
  <c r="D56" i="11" s="1"/>
  <c r="C47" i="11"/>
  <c r="D44" i="11" s="1"/>
  <c r="C35" i="11"/>
  <c r="D32" i="11" s="1"/>
  <c r="C23" i="11"/>
  <c r="D20" i="11" s="1"/>
  <c r="C11" i="11"/>
  <c r="D8" i="11" s="1"/>
  <c r="C287" i="10"/>
  <c r="D284" i="10" s="1"/>
  <c r="C275" i="10"/>
  <c r="D272" i="10" s="1"/>
  <c r="C263" i="10"/>
  <c r="D260" i="10" s="1"/>
  <c r="C251" i="10"/>
  <c r="D248" i="10" s="1"/>
  <c r="C239" i="10"/>
  <c r="D236" i="10" s="1"/>
  <c r="C227" i="10"/>
  <c r="D224" i="10" s="1"/>
  <c r="C215" i="10"/>
  <c r="D212" i="10" s="1"/>
  <c r="C203" i="10"/>
  <c r="D200" i="10" s="1"/>
  <c r="D202" i="10"/>
  <c r="F202" i="10" s="1"/>
  <c r="C191" i="10"/>
  <c r="E190" i="10"/>
  <c r="D190" i="10"/>
  <c r="F190" i="10" s="1"/>
  <c r="D189" i="10"/>
  <c r="F189" i="10" s="1"/>
  <c r="F188" i="10"/>
  <c r="F191" i="10" s="1"/>
  <c r="D188" i="10"/>
  <c r="D191" i="10" s="1"/>
  <c r="C179" i="10"/>
  <c r="D177" i="10" s="1"/>
  <c r="D176" i="10"/>
  <c r="C167" i="10"/>
  <c r="D164" i="10" s="1"/>
  <c r="C155" i="10"/>
  <c r="D154" i="10"/>
  <c r="F154" i="10" s="1"/>
  <c r="D153" i="10"/>
  <c r="F153" i="10" s="1"/>
  <c r="F152" i="10"/>
  <c r="F155" i="10" s="1"/>
  <c r="D152" i="10"/>
  <c r="E152" i="10" s="1"/>
  <c r="C71" i="10"/>
  <c r="D68" i="10" s="1"/>
  <c r="C59" i="10"/>
  <c r="D58" i="10" s="1"/>
  <c r="C47" i="10"/>
  <c r="D46" i="10" s="1"/>
  <c r="C35" i="10"/>
  <c r="D33" i="10" s="1"/>
  <c r="C23" i="10"/>
  <c r="D20" i="10" s="1"/>
  <c r="C11" i="10"/>
  <c r="D10" i="10" s="1"/>
  <c r="F10" i="10" s="1"/>
  <c r="D272" i="11" l="1"/>
  <c r="E272" i="11" s="1"/>
  <c r="F272" i="11"/>
  <c r="D273" i="11"/>
  <c r="F273" i="11" s="1"/>
  <c r="D260" i="11"/>
  <c r="D263" i="11" s="1"/>
  <c r="D261" i="11"/>
  <c r="F261" i="11" s="1"/>
  <c r="D248" i="11"/>
  <c r="E250" i="11"/>
  <c r="F250" i="11"/>
  <c r="D249" i="11"/>
  <c r="D251" i="11" s="1"/>
  <c r="D224" i="11"/>
  <c r="D226" i="11"/>
  <c r="F226" i="11" s="1"/>
  <c r="D130" i="11"/>
  <c r="F130" i="11" s="1"/>
  <c r="D116" i="11"/>
  <c r="E116" i="11" s="1"/>
  <c r="D117" i="11"/>
  <c r="D119" i="11"/>
  <c r="E118" i="11"/>
  <c r="F116" i="11"/>
  <c r="D105" i="11"/>
  <c r="F105" i="11" s="1"/>
  <c r="D106" i="11"/>
  <c r="E105" i="11"/>
  <c r="D82" i="11"/>
  <c r="F82" i="11" s="1"/>
  <c r="D56" i="10"/>
  <c r="E56" i="10" s="1"/>
  <c r="F56" i="10"/>
  <c r="D57" i="10"/>
  <c r="F57" i="10" s="1"/>
  <c r="D44" i="10"/>
  <c r="D45" i="10"/>
  <c r="E45" i="10" s="1"/>
  <c r="D32" i="10"/>
  <c r="F32" i="10" s="1"/>
  <c r="D8" i="10"/>
  <c r="D9" i="10"/>
  <c r="F9" i="10" s="1"/>
  <c r="F70" i="11"/>
  <c r="E70" i="11"/>
  <c r="D71" i="11"/>
  <c r="F68" i="11"/>
  <c r="D57" i="11"/>
  <c r="F57" i="11" s="1"/>
  <c r="E57" i="11"/>
  <c r="D58" i="11"/>
  <c r="D34" i="11"/>
  <c r="F34" i="11" s="1"/>
  <c r="D21" i="11"/>
  <c r="E20" i="11"/>
  <c r="F20" i="11"/>
  <c r="D22" i="11"/>
  <c r="D23" i="11" s="1"/>
  <c r="D9" i="11"/>
  <c r="F9" i="11" s="1"/>
  <c r="D10" i="11"/>
  <c r="E9" i="11"/>
  <c r="F212" i="11"/>
  <c r="E212" i="11"/>
  <c r="E164" i="11"/>
  <c r="F164" i="11"/>
  <c r="F190" i="11"/>
  <c r="E190" i="11"/>
  <c r="F177" i="11"/>
  <c r="E177" i="11"/>
  <c r="D155" i="11"/>
  <c r="E154" i="11"/>
  <c r="E189" i="11"/>
  <c r="E202" i="11"/>
  <c r="E203" i="11" s="1"/>
  <c r="E153" i="11"/>
  <c r="E155" i="11" s="1"/>
  <c r="D165" i="11"/>
  <c r="F176" i="11"/>
  <c r="D178" i="11"/>
  <c r="D179" i="11"/>
  <c r="E188" i="11"/>
  <c r="E191" i="11" s="1"/>
  <c r="E201" i="11"/>
  <c r="F202" i="11"/>
  <c r="F203" i="11" s="1"/>
  <c r="D213" i="11"/>
  <c r="D166" i="11"/>
  <c r="D214" i="11"/>
  <c r="F188" i="11"/>
  <c r="F191" i="11" s="1"/>
  <c r="F44" i="11"/>
  <c r="E44" i="11"/>
  <c r="E92" i="11"/>
  <c r="F92" i="11"/>
  <c r="E140" i="11"/>
  <c r="F140" i="11"/>
  <c r="F225" i="11"/>
  <c r="E225" i="11"/>
  <c r="D227" i="11"/>
  <c r="E284" i="11"/>
  <c r="F284" i="11"/>
  <c r="F236" i="11"/>
  <c r="E236" i="11"/>
  <c r="E32" i="11"/>
  <c r="F32" i="11"/>
  <c r="E80" i="11"/>
  <c r="F80" i="11"/>
  <c r="E128" i="11"/>
  <c r="F128" i="11"/>
  <c r="F262" i="11"/>
  <c r="E262" i="11"/>
  <c r="E8" i="11"/>
  <c r="E21" i="11"/>
  <c r="D33" i="11"/>
  <c r="E34" i="11"/>
  <c r="D46" i="11"/>
  <c r="E56" i="11"/>
  <c r="E69" i="11"/>
  <c r="E71" i="11" s="1"/>
  <c r="D81" i="11"/>
  <c r="D83" i="11" s="1"/>
  <c r="E82" i="11"/>
  <c r="D94" i="11"/>
  <c r="E104" i="11"/>
  <c r="E117" i="11"/>
  <c r="E119" i="11" s="1"/>
  <c r="D129" i="11"/>
  <c r="D131" i="11" s="1"/>
  <c r="E130" i="11"/>
  <c r="D142" i="11"/>
  <c r="E226" i="11"/>
  <c r="D238" i="11"/>
  <c r="E248" i="11"/>
  <c r="E261" i="11"/>
  <c r="E274" i="11"/>
  <c r="D286" i="11"/>
  <c r="D275" i="11"/>
  <c r="F8" i="11"/>
  <c r="F21" i="11"/>
  <c r="D45" i="11"/>
  <c r="F56" i="11"/>
  <c r="F69" i="11"/>
  <c r="D93" i="11"/>
  <c r="F104" i="11"/>
  <c r="F117" i="11"/>
  <c r="F119" i="11" s="1"/>
  <c r="D141" i="11"/>
  <c r="D143" i="11" s="1"/>
  <c r="D237" i="11"/>
  <c r="F248" i="11"/>
  <c r="E273" i="11"/>
  <c r="D285" i="11"/>
  <c r="F260" i="11"/>
  <c r="F263" i="11" s="1"/>
  <c r="E284" i="10"/>
  <c r="F284" i="10"/>
  <c r="D286" i="10"/>
  <c r="D285" i="10"/>
  <c r="E272" i="10"/>
  <c r="F272" i="10"/>
  <c r="D273" i="10"/>
  <c r="D274" i="10"/>
  <c r="F260" i="10"/>
  <c r="E260" i="10"/>
  <c r="D261" i="10"/>
  <c r="D262" i="10"/>
  <c r="F248" i="10"/>
  <c r="E248" i="10"/>
  <c r="D250" i="10"/>
  <c r="D249" i="10"/>
  <c r="F236" i="10"/>
  <c r="E236" i="10"/>
  <c r="D238" i="10"/>
  <c r="D237" i="10"/>
  <c r="E224" i="10"/>
  <c r="F224" i="10"/>
  <c r="D226" i="10"/>
  <c r="D225" i="10"/>
  <c r="F177" i="10"/>
  <c r="E177" i="10"/>
  <c r="E200" i="10"/>
  <c r="D203" i="10"/>
  <c r="F200" i="10"/>
  <c r="F164" i="10"/>
  <c r="E164" i="10"/>
  <c r="F212" i="10"/>
  <c r="E212" i="10"/>
  <c r="D155" i="10"/>
  <c r="E154" i="10"/>
  <c r="D166" i="10"/>
  <c r="E176" i="10"/>
  <c r="E189" i="10"/>
  <c r="D201" i="10"/>
  <c r="E202" i="10"/>
  <c r="D214" i="10"/>
  <c r="E153" i="10"/>
  <c r="E155" i="10" s="1"/>
  <c r="D165" i="10"/>
  <c r="F176" i="10"/>
  <c r="D178" i="10"/>
  <c r="E188" i="10"/>
  <c r="E191" i="10" s="1"/>
  <c r="D213" i="10"/>
  <c r="F20" i="10"/>
  <c r="E20" i="10"/>
  <c r="F33" i="10"/>
  <c r="E33" i="10"/>
  <c r="F46" i="10"/>
  <c r="E46" i="10"/>
  <c r="F68" i="10"/>
  <c r="E68" i="10"/>
  <c r="D11" i="10"/>
  <c r="E58" i="10"/>
  <c r="D70" i="10"/>
  <c r="F45" i="10"/>
  <c r="F58" i="10"/>
  <c r="D69" i="10"/>
  <c r="E10" i="10"/>
  <c r="D22" i="10"/>
  <c r="E32" i="10"/>
  <c r="D21" i="10"/>
  <c r="D34" i="10"/>
  <c r="D35" i="10" s="1"/>
  <c r="E44" i="10"/>
  <c r="F44" i="10"/>
  <c r="D287" i="10" l="1"/>
  <c r="E275" i="11"/>
  <c r="F275" i="11"/>
  <c r="D263" i="10"/>
  <c r="E260" i="11"/>
  <c r="E263" i="11" s="1"/>
  <c r="D251" i="10"/>
  <c r="F249" i="11"/>
  <c r="E249" i="11"/>
  <c r="E251" i="11" s="1"/>
  <c r="F251" i="11"/>
  <c r="E224" i="11"/>
  <c r="E227" i="11" s="1"/>
  <c r="F224" i="11"/>
  <c r="F227" i="11" s="1"/>
  <c r="E106" i="11"/>
  <c r="E107" i="11" s="1"/>
  <c r="F106" i="11"/>
  <c r="F107" i="11" s="1"/>
  <c r="D107" i="11"/>
  <c r="F59" i="10"/>
  <c r="E57" i="10"/>
  <c r="E59" i="10" s="1"/>
  <c r="D59" i="10"/>
  <c r="D47" i="10"/>
  <c r="E47" i="10"/>
  <c r="E9" i="10"/>
  <c r="E8" i="10"/>
  <c r="E11" i="10" s="1"/>
  <c r="F8" i="10"/>
  <c r="F11" i="10" s="1"/>
  <c r="F71" i="11"/>
  <c r="E58" i="11"/>
  <c r="F58" i="11"/>
  <c r="F59" i="11"/>
  <c r="E59" i="11"/>
  <c r="D59" i="11"/>
  <c r="F22" i="11"/>
  <c r="F23" i="11" s="1"/>
  <c r="E22" i="11"/>
  <c r="E23" i="11" s="1"/>
  <c r="E10" i="11"/>
  <c r="F10" i="11"/>
  <c r="F11" i="11" s="1"/>
  <c r="E11" i="11"/>
  <c r="D11" i="11"/>
  <c r="F166" i="11"/>
  <c r="E166" i="11"/>
  <c r="E165" i="11"/>
  <c r="E167" i="11" s="1"/>
  <c r="F165" i="11"/>
  <c r="F167" i="11"/>
  <c r="E213" i="11"/>
  <c r="E215" i="11" s="1"/>
  <c r="F213" i="11"/>
  <c r="D167" i="11"/>
  <c r="D215" i="11"/>
  <c r="E178" i="11"/>
  <c r="E179" i="11" s="1"/>
  <c r="F178" i="11"/>
  <c r="F214" i="11"/>
  <c r="F215" i="11" s="1"/>
  <c r="E214" i="11"/>
  <c r="F179" i="11"/>
  <c r="F94" i="11"/>
  <c r="E94" i="11"/>
  <c r="E141" i="11"/>
  <c r="E143" i="11" s="1"/>
  <c r="F141" i="11"/>
  <c r="F129" i="11"/>
  <c r="E129" i="11"/>
  <c r="E131" i="11" s="1"/>
  <c r="F46" i="11"/>
  <c r="E46" i="11"/>
  <c r="F131" i="11"/>
  <c r="E93" i="11"/>
  <c r="F93" i="11"/>
  <c r="E285" i="11"/>
  <c r="F285" i="11"/>
  <c r="E237" i="11"/>
  <c r="F237" i="11"/>
  <c r="F81" i="11"/>
  <c r="F83" i="11" s="1"/>
  <c r="E81" i="11"/>
  <c r="E83" i="11" s="1"/>
  <c r="E45" i="11"/>
  <c r="F45" i="11"/>
  <c r="F286" i="11"/>
  <c r="E286" i="11"/>
  <c r="F238" i="11"/>
  <c r="E238" i="11"/>
  <c r="F142" i="11"/>
  <c r="E142" i="11"/>
  <c r="F33" i="11"/>
  <c r="F35" i="11" s="1"/>
  <c r="E33" i="11"/>
  <c r="E35" i="11" s="1"/>
  <c r="D35" i="11"/>
  <c r="D239" i="11"/>
  <c r="D287" i="11"/>
  <c r="D95" i="11"/>
  <c r="D47" i="11"/>
  <c r="F286" i="10"/>
  <c r="E286" i="10"/>
  <c r="E285" i="10"/>
  <c r="F285" i="10"/>
  <c r="E273" i="10"/>
  <c r="E275" i="10" s="1"/>
  <c r="F273" i="10"/>
  <c r="F275" i="10" s="1"/>
  <c r="F274" i="10"/>
  <c r="E274" i="10"/>
  <c r="D275" i="10"/>
  <c r="E261" i="10"/>
  <c r="F261" i="10"/>
  <c r="F262" i="10"/>
  <c r="F263" i="10" s="1"/>
  <c r="E262" i="10"/>
  <c r="F250" i="10"/>
  <c r="E250" i="10"/>
  <c r="E249" i="10"/>
  <c r="E251" i="10" s="1"/>
  <c r="F249" i="10"/>
  <c r="F251" i="10"/>
  <c r="F238" i="10"/>
  <c r="E238" i="10"/>
  <c r="E239" i="10"/>
  <c r="F239" i="10"/>
  <c r="E237" i="10"/>
  <c r="F237" i="10"/>
  <c r="D239" i="10"/>
  <c r="F226" i="10"/>
  <c r="E226" i="10"/>
  <c r="E227" i="10" s="1"/>
  <c r="D227" i="10"/>
  <c r="E225" i="10"/>
  <c r="F225" i="10"/>
  <c r="F227" i="10" s="1"/>
  <c r="F166" i="10"/>
  <c r="F167" i="10" s="1"/>
  <c r="E166" i="10"/>
  <c r="F215" i="10"/>
  <c r="E213" i="10"/>
  <c r="F213" i="10"/>
  <c r="E165" i="10"/>
  <c r="E167" i="10" s="1"/>
  <c r="F165" i="10"/>
  <c r="F201" i="10"/>
  <c r="E201" i="10"/>
  <c r="E203" i="10" s="1"/>
  <c r="D215" i="10"/>
  <c r="D167" i="10"/>
  <c r="E178" i="10"/>
  <c r="E179" i="10" s="1"/>
  <c r="F178" i="10"/>
  <c r="F179" i="10" s="1"/>
  <c r="F214" i="10"/>
  <c r="E214" i="10"/>
  <c r="E215" i="10" s="1"/>
  <c r="D179" i="10"/>
  <c r="F203" i="10"/>
  <c r="F70" i="10"/>
  <c r="E70" i="10"/>
  <c r="E21" i="10"/>
  <c r="F21" i="10"/>
  <c r="F47" i="10"/>
  <c r="E69" i="10"/>
  <c r="E71" i="10" s="1"/>
  <c r="F69" i="10"/>
  <c r="D71" i="10"/>
  <c r="E34" i="10"/>
  <c r="E35" i="10" s="1"/>
  <c r="F34" i="10"/>
  <c r="F35" i="10" s="1"/>
  <c r="F22" i="10"/>
  <c r="E22" i="10"/>
  <c r="D23" i="10"/>
  <c r="E287" i="10" l="1"/>
  <c r="F287" i="10"/>
  <c r="F287" i="11"/>
  <c r="E287" i="11"/>
  <c r="E263" i="10"/>
  <c r="F239" i="11"/>
  <c r="E239" i="11"/>
  <c r="F143" i="11"/>
  <c r="F95" i="11"/>
  <c r="E95" i="11"/>
  <c r="F71" i="10"/>
  <c r="F23" i="10"/>
  <c r="E23" i="10"/>
  <c r="F47" i="11"/>
  <c r="E47" i="11"/>
  <c r="C143" i="10"/>
  <c r="D140" i="10" s="1"/>
  <c r="C131" i="10"/>
  <c r="D130" i="10" s="1"/>
  <c r="F130" i="10" s="1"/>
  <c r="C119" i="10"/>
  <c r="D118" i="10" s="1"/>
  <c r="C107" i="10"/>
  <c r="D105" i="10" s="1"/>
  <c r="C95" i="10"/>
  <c r="D92" i="10" s="1"/>
  <c r="C83" i="10"/>
  <c r="D80" i="10" s="1"/>
  <c r="D128" i="10" l="1"/>
  <c r="D129" i="10"/>
  <c r="F129" i="10" s="1"/>
  <c r="D116" i="10"/>
  <c r="D117" i="10"/>
  <c r="F117" i="10" s="1"/>
  <c r="D81" i="10"/>
  <c r="F81" i="10" s="1"/>
  <c r="E80" i="10"/>
  <c r="F80" i="10"/>
  <c r="D82" i="10"/>
  <c r="F82" i="10" s="1"/>
  <c r="D104" i="10"/>
  <c r="E104" i="10" s="1"/>
  <c r="E92" i="10"/>
  <c r="F92" i="10"/>
  <c r="E118" i="10"/>
  <c r="F118" i="10"/>
  <c r="E105" i="10"/>
  <c r="F105" i="10"/>
  <c r="D119" i="10"/>
  <c r="E140" i="10"/>
  <c r="F140" i="10"/>
  <c r="D94" i="10"/>
  <c r="E117" i="10"/>
  <c r="E130" i="10"/>
  <c r="D142" i="10"/>
  <c r="D93" i="10"/>
  <c r="F104" i="10"/>
  <c r="D106" i="10"/>
  <c r="E116" i="10"/>
  <c r="E129" i="10"/>
  <c r="D141" i="10"/>
  <c r="F116" i="10"/>
  <c r="D131" i="10" l="1"/>
  <c r="E128" i="10"/>
  <c r="E131" i="10" s="1"/>
  <c r="F128" i="10"/>
  <c r="F131" i="10" s="1"/>
  <c r="E119" i="10"/>
  <c r="F119" i="10"/>
  <c r="D107" i="10"/>
  <c r="D83" i="10"/>
  <c r="E81" i="10"/>
  <c r="F83" i="10"/>
  <c r="E82" i="10"/>
  <c r="D95" i="10"/>
  <c r="E106" i="10"/>
  <c r="F106" i="10"/>
  <c r="E107" i="10"/>
  <c r="E141" i="10"/>
  <c r="F141" i="10"/>
  <c r="F143" i="10" s="1"/>
  <c r="F107" i="10"/>
  <c r="F142" i="10"/>
  <c r="E142" i="10"/>
  <c r="F94" i="10"/>
  <c r="E94" i="10"/>
  <c r="D143" i="10"/>
  <c r="E93" i="10"/>
  <c r="F93" i="10"/>
  <c r="F95" i="10" s="1"/>
  <c r="E143" i="10" l="1"/>
  <c r="E83" i="10"/>
  <c r="E95" i="10"/>
</calcChain>
</file>

<file path=xl/sharedStrings.xml><?xml version="1.0" encoding="utf-8"?>
<sst xmlns="http://schemas.openxmlformats.org/spreadsheetml/2006/main" count="1771" uniqueCount="78">
  <si>
    <t>Quantity</t>
  </si>
  <si>
    <t>Amount</t>
  </si>
  <si>
    <t>Avg Unit Cost</t>
  </si>
  <si>
    <t>Beginning Balance</t>
  </si>
  <si>
    <t>Acquisitions</t>
  </si>
  <si>
    <t>Subtotal</t>
  </si>
  <si>
    <t>Issuances</t>
  </si>
  <si>
    <t>Consumption</t>
  </si>
  <si>
    <t>Ending Balance</t>
  </si>
  <si>
    <t>Year End Consumption Adjustments</t>
  </si>
  <si>
    <t xml:space="preserve">Consumption </t>
  </si>
  <si>
    <t>SO2 (2010 vintage)</t>
  </si>
  <si>
    <t>Original Issuance</t>
  </si>
  <si>
    <t>2011 Vintage Additions</t>
  </si>
  <si>
    <t>SO2 (2010 / 2011 vintage)</t>
  </si>
  <si>
    <t>Naratives</t>
  </si>
  <si>
    <t>Kentucky Power Company</t>
  </si>
  <si>
    <t>SO2  Inventory</t>
  </si>
  <si>
    <t>SO2 (2010 / 2011/ 2012/ 2013 vintage)</t>
  </si>
  <si>
    <t>Interim Allowance Agreement Settlement</t>
  </si>
  <si>
    <t>SO2 (2010 / 2011/ 2012/ 2013/ 2014 vintage)</t>
  </si>
  <si>
    <t>Mitchell Allowances</t>
  </si>
  <si>
    <t>Includes addition of 2014 vintage allowances to current inventory</t>
  </si>
  <si>
    <t>Consumption Adj. Prior Yr.</t>
  </si>
  <si>
    <t>Total KPCo Allowances Consumed:</t>
  </si>
  <si>
    <t>Total KPCo SO2 Costs for Month:</t>
  </si>
  <si>
    <t>Total</t>
  </si>
  <si>
    <t>Mitchell</t>
  </si>
  <si>
    <t>Rockport</t>
  </si>
  <si>
    <t xml:space="preserve">Big Sandy </t>
  </si>
  <si>
    <t>Allowances Allocated to Each Plant</t>
  </si>
  <si>
    <t>Dollars Allocated to Each Plant</t>
  </si>
  <si>
    <t>Percentage of Total Tons Emitted</t>
  </si>
  <si>
    <t>Emitted Tons</t>
  </si>
  <si>
    <t>Plant</t>
  </si>
  <si>
    <t xml:space="preserve"> </t>
  </si>
  <si>
    <t>SO2 (2010 / 2011/ 2012/ 2013/ 2014/ 2015 vintage)</t>
  </si>
  <si>
    <t>2015 Vintage allowances</t>
  </si>
  <si>
    <t>CSAPR SO2 (2015 &amp; prior vintage)</t>
  </si>
  <si>
    <t>Prior Year Consumption Adjustment</t>
  </si>
  <si>
    <t>CSAPR SO2 (2017 &amp; prior vintage)</t>
  </si>
  <si>
    <t>SO2 (2017 &amp; Prior Vintage)</t>
  </si>
  <si>
    <t>CSAPR SO2 (2018 &amp; prior vintage)</t>
  </si>
  <si>
    <t>SO2 (2018 &amp; Prior Vintage)</t>
  </si>
  <si>
    <t>CSAPR SO2 (2016 &amp; prior vintage)</t>
  </si>
  <si>
    <t>SO2 (2016 &amp; Prior Vintage)</t>
  </si>
  <si>
    <t>Added 2018 Vintage to Average Cost Calculation</t>
  </si>
  <si>
    <t>Big Sandy &amp; Rockport &amp; Mitchell SO2 Emission Allowance Consumption</t>
  </si>
  <si>
    <t>Big Sandy &amp; Rockport &amp; Mitchell CSAPR SO2 Emission Allowance Consumption</t>
  </si>
  <si>
    <t>Oct 2018</t>
  </si>
  <si>
    <t>Sep 2018</t>
  </si>
  <si>
    <t>Aug 2018</t>
  </si>
  <si>
    <t>July 2018</t>
  </si>
  <si>
    <t>May 2018</t>
  </si>
  <si>
    <t>Jun 2018</t>
  </si>
  <si>
    <t>SO2 (2019 &amp; Prior Vintage)</t>
  </si>
  <si>
    <t>CSAPR SO2 (2019 &amp; prior vintage)</t>
  </si>
  <si>
    <t>5/01/2017 - 04/30/2019</t>
  </si>
  <si>
    <t>May 2017 --Apr 2019</t>
  </si>
  <si>
    <t>May 2017</t>
  </si>
  <si>
    <t>Jun 2017</t>
  </si>
  <si>
    <t>July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</si>
  <si>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</si>
  <si>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</si>
  <si>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</si>
  <si>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</si>
  <si>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</si>
  <si>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</si>
  <si>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</si>
  <si>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</si>
  <si>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</si>
  <si>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Nov 2018</t>
  </si>
  <si>
    <t>Dec 2018</t>
  </si>
  <si>
    <t>Jan 2019</t>
  </si>
  <si>
    <t>Feb 2019</t>
  </si>
  <si>
    <t>Mar 2019</t>
  </si>
  <si>
    <t>Apr 2019</t>
  </si>
  <si>
    <t>Added 2019 Vintage to Average Cost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</si>
</sst>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3" fillId="0" borderId="0"/>
    <xf numFmtId="0" fontId="1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0" fontId="5" fillId="0" borderId="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15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9" fillId="0" borderId="0"/>
    <xf numFmtId="0" fontId="4" fillId="0" borderId="0"/>
    <xf numFmtId="0" fontId="9" fillId="0" borderId="0"/>
    <xf numFmtId="0" fontId="3" fillId="0" borderId="0"/>
    <xf numFmtId="43" fontId="10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5" fillId="0" borderId="3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164" fontId="2" fillId="0" borderId="0" xfId="1" applyNumberFormat="1" applyFont="1" applyFill="1"/>
    <xf numFmtId="37" fontId="2" fillId="0" borderId="0" xfId="0" applyNumberFormat="1" applyFont="1" applyFill="1"/>
    <xf numFmtId="0" fontId="4" fillId="0" borderId="0" xfId="0" applyFont="1" applyFill="1"/>
    <xf numFmtId="0" fontId="12" fillId="0" borderId="0" xfId="0" applyFont="1" applyFill="1"/>
    <xf numFmtId="37" fontId="12" fillId="0" borderId="0" xfId="0" applyNumberFormat="1" applyFont="1" applyFill="1"/>
    <xf numFmtId="44" fontId="3" fillId="0" borderId="0" xfId="2" applyFont="1" applyFill="1" applyBorder="1"/>
    <xf numFmtId="164" fontId="2" fillId="0" borderId="0" xfId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44" fontId="2" fillId="0" borderId="0" xfId="2" applyNumberFormat="1" applyFont="1" applyFill="1" applyAlignment="1">
      <alignment horizontal="right"/>
    </xf>
    <xf numFmtId="0" fontId="12" fillId="0" borderId="0" xfId="0" applyFont="1" applyFill="1" applyBorder="1"/>
    <xf numFmtId="164" fontId="12" fillId="0" borderId="0" xfId="1" applyNumberFormat="1" applyFont="1" applyFill="1" applyBorder="1"/>
    <xf numFmtId="44" fontId="12" fillId="0" borderId="0" xfId="2" applyFont="1" applyFill="1" applyBorder="1"/>
    <xf numFmtId="44" fontId="0" fillId="0" borderId="0" xfId="0" applyNumberFormat="1" applyFill="1" applyBorder="1"/>
    <xf numFmtId="49" fontId="2" fillId="0" borderId="7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37" fontId="13" fillId="0" borderId="7" xfId="748" applyNumberFormat="1" applyFont="1" applyFill="1" applyBorder="1"/>
    <xf numFmtId="37" fontId="13" fillId="0" borderId="8" xfId="748" applyNumberFormat="1" applyFont="1" applyFill="1" applyBorder="1"/>
    <xf numFmtId="37" fontId="2" fillId="0" borderId="7" xfId="748" applyNumberFormat="1" applyFont="1" applyFill="1" applyBorder="1"/>
    <xf numFmtId="8" fontId="2" fillId="0" borderId="0" xfId="748" applyNumberFormat="1" applyFont="1" applyFill="1" applyBorder="1"/>
    <xf numFmtId="37" fontId="2" fillId="0" borderId="0" xfId="748" applyNumberFormat="1" applyFont="1" applyFill="1" applyBorder="1"/>
    <xf numFmtId="0" fontId="2" fillId="0" borderId="0" xfId="748" applyFont="1" applyFill="1" applyBorder="1"/>
    <xf numFmtId="37" fontId="2" fillId="0" borderId="9" xfId="748" applyNumberFormat="1" applyFont="1" applyFill="1" applyBorder="1"/>
    <xf numFmtId="37" fontId="13" fillId="0" borderId="3" xfId="748" applyNumberFormat="1" applyFont="1" applyFill="1" applyBorder="1"/>
    <xf numFmtId="37" fontId="13" fillId="0" borderId="10" xfId="748" applyNumberFormat="1" applyFont="1" applyFill="1" applyBorder="1"/>
    <xf numFmtId="49" fontId="2" fillId="0" borderId="7" xfId="3" applyNumberFormat="1" applyFont="1" applyFill="1" applyBorder="1" applyAlignment="1">
      <alignment horizontal="center" wrapText="1"/>
    </xf>
    <xf numFmtId="49" fontId="2" fillId="0" borderId="0" xfId="3" applyNumberFormat="1" applyFont="1" applyFill="1" applyBorder="1" applyAlignment="1">
      <alignment horizontal="center" wrapText="1"/>
    </xf>
    <xf numFmtId="49" fontId="2" fillId="0" borderId="8" xfId="3" applyNumberFormat="1" applyFont="1" applyFill="1" applyBorder="1" applyAlignment="1">
      <alignment horizontal="center" wrapText="1"/>
    </xf>
    <xf numFmtId="37" fontId="13" fillId="0" borderId="0" xfId="748" applyNumberFormat="1" applyFont="1" applyFill="1" applyBorder="1"/>
    <xf numFmtId="164" fontId="2" fillId="0" borderId="3" xfId="749" applyNumberFormat="1" applyFont="1" applyFill="1" applyBorder="1"/>
    <xf numFmtId="164" fontId="2" fillId="0" borderId="0" xfId="749" applyNumberFormat="1" applyFont="1" applyFill="1" applyBorder="1"/>
    <xf numFmtId="0" fontId="15" fillId="3" borderId="4" xfId="0" quotePrefix="1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/>
    <xf numFmtId="0" fontId="12" fillId="3" borderId="6" xfId="0" applyFont="1" applyFill="1" applyBorder="1"/>
    <xf numFmtId="37" fontId="2" fillId="3" borderId="4" xfId="0" quotePrefix="1" applyNumberFormat="1" applyFont="1" applyFill="1" applyBorder="1"/>
    <xf numFmtId="37" fontId="12" fillId="3" borderId="5" xfId="0" applyNumberFormat="1" applyFont="1" applyFill="1" applyBorder="1"/>
    <xf numFmtId="164" fontId="2" fillId="3" borderId="5" xfId="1" applyNumberFormat="1" applyFont="1" applyFill="1" applyBorder="1"/>
    <xf numFmtId="37" fontId="12" fillId="3" borderId="6" xfId="0" applyNumberFormat="1" applyFont="1" applyFill="1" applyBorder="1"/>
    <xf numFmtId="37" fontId="13" fillId="0" borderId="0" xfId="748" applyNumberFormat="1" applyFont="1" applyFill="1" applyBorder="1" applyAlignment="1">
      <alignment horizontal="center"/>
    </xf>
    <xf numFmtId="10" fontId="13" fillId="0" borderId="0" xfId="756" applyNumberFormat="1" applyFont="1" applyFill="1" applyBorder="1" applyAlignment="1">
      <alignment horizontal="center"/>
    </xf>
    <xf numFmtId="8" fontId="4" fillId="0" borderId="0" xfId="748" applyNumberFormat="1" applyFont="1" applyFill="1" applyBorder="1" applyAlignment="1">
      <alignment horizontal="center"/>
    </xf>
    <xf numFmtId="37" fontId="13" fillId="0" borderId="8" xfId="748" applyNumberFormat="1" applyFont="1" applyFill="1" applyBorder="1" applyAlignment="1">
      <alignment horizontal="center"/>
    </xf>
    <xf numFmtId="10" fontId="4" fillId="0" borderId="0" xfId="756" applyNumberFormat="1" applyFont="1" applyFill="1" applyBorder="1" applyAlignment="1">
      <alignment horizontal="center"/>
    </xf>
    <xf numFmtId="37" fontId="4" fillId="0" borderId="0" xfId="748" applyNumberFormat="1" applyFont="1" applyFill="1" applyBorder="1" applyAlignment="1">
      <alignment horizontal="center"/>
    </xf>
    <xf numFmtId="37" fontId="2" fillId="0" borderId="0" xfId="748" applyNumberFormat="1" applyFont="1" applyFill="1" applyBorder="1" applyAlignment="1">
      <alignment horizontal="center"/>
    </xf>
    <xf numFmtId="10" fontId="2" fillId="0" borderId="0" xfId="756" applyNumberFormat="1" applyFont="1" applyFill="1" applyBorder="1" applyAlignment="1">
      <alignment horizontal="center"/>
    </xf>
    <xf numFmtId="8" fontId="2" fillId="0" borderId="0" xfId="748" applyNumberFormat="1" applyFont="1" applyFill="1" applyBorder="1" applyAlignment="1">
      <alignment horizontal="center"/>
    </xf>
    <xf numFmtId="37" fontId="2" fillId="0" borderId="8" xfId="748" applyNumberFormat="1" applyFont="1" applyFill="1" applyBorder="1" applyAlignment="1">
      <alignment horizontal="center"/>
    </xf>
    <xf numFmtId="0" fontId="2" fillId="0" borderId="0" xfId="748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17" fontId="2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1" applyNumberFormat="1" applyFont="1" applyFill="1"/>
    <xf numFmtId="165" fontId="17" fillId="0" borderId="0" xfId="2" applyNumberFormat="1" applyFont="1" applyFill="1"/>
    <xf numFmtId="44" fontId="17" fillId="0" borderId="0" xfId="2" applyNumberFormat="1" applyFont="1" applyFill="1"/>
    <xf numFmtId="164" fontId="17" fillId="0" borderId="1" xfId="1" applyNumberFormat="1" applyFont="1" applyFill="1" applyBorder="1"/>
    <xf numFmtId="165" fontId="17" fillId="0" borderId="1" xfId="2" applyNumberFormat="1" applyFont="1" applyFill="1" applyBorder="1"/>
    <xf numFmtId="44" fontId="17" fillId="0" borderId="1" xfId="2" applyNumberFormat="1" applyFont="1" applyFill="1" applyBorder="1"/>
    <xf numFmtId="164" fontId="17" fillId="0" borderId="0" xfId="1" applyNumberFormat="1" applyFont="1" applyFill="1" applyBorder="1"/>
    <xf numFmtId="165" fontId="17" fillId="0" borderId="0" xfId="2" applyNumberFormat="1" applyFont="1" applyFill="1" applyBorder="1"/>
    <xf numFmtId="44" fontId="17" fillId="0" borderId="0" xfId="2" applyNumberFormat="1" applyFont="1" applyFill="1" applyBorder="1"/>
    <xf numFmtId="164" fontId="17" fillId="0" borderId="2" xfId="1" applyNumberFormat="1" applyFont="1" applyFill="1" applyBorder="1"/>
    <xf numFmtId="44" fontId="17" fillId="0" borderId="2" xfId="2" applyNumberFormat="1" applyFont="1" applyFill="1" applyBorder="1"/>
    <xf numFmtId="165" fontId="17" fillId="0" borderId="2" xfId="2" applyNumberFormat="1" applyFont="1" applyFill="1" applyBorder="1"/>
    <xf numFmtId="0" fontId="17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164" fontId="17" fillId="0" borderId="0" xfId="0" applyNumberFormat="1" applyFont="1" applyFill="1"/>
    <xf numFmtId="43" fontId="17" fillId="0" borderId="0" xfId="0" applyNumberFormat="1" applyFont="1" applyFill="1"/>
    <xf numFmtId="164" fontId="4" fillId="0" borderId="0" xfId="1" applyNumberFormat="1" applyFont="1" applyFill="1"/>
    <xf numFmtId="165" fontId="4" fillId="0" borderId="0" xfId="2" applyNumberFormat="1" applyFont="1" applyFill="1"/>
    <xf numFmtId="44" fontId="4" fillId="0" borderId="0" xfId="2" applyNumberFormat="1" applyFont="1" applyFill="1"/>
    <xf numFmtId="44" fontId="4" fillId="0" borderId="0" xfId="2" applyNumberFormat="1" applyFont="1" applyFill="1" applyBorder="1"/>
    <xf numFmtId="164" fontId="4" fillId="0" borderId="1" xfId="1" applyNumberFormat="1" applyFont="1" applyFill="1" applyBorder="1"/>
    <xf numFmtId="165" fontId="4" fillId="0" borderId="1" xfId="2" applyNumberFormat="1" applyFont="1" applyFill="1" applyBorder="1"/>
    <xf numFmtId="44" fontId="4" fillId="0" borderId="1" xfId="2" applyNumberFormat="1" applyFont="1" applyFill="1" applyBorder="1"/>
    <xf numFmtId="164" fontId="4" fillId="0" borderId="0" xfId="1" applyNumberFormat="1" applyFont="1" applyFill="1" applyBorder="1"/>
    <xf numFmtId="165" fontId="4" fillId="0" borderId="0" xfId="2" applyNumberFormat="1" applyFont="1" applyFill="1" applyBorder="1"/>
    <xf numFmtId="164" fontId="4" fillId="0" borderId="2" xfId="1" applyNumberFormat="1" applyFont="1" applyFill="1" applyBorder="1"/>
    <xf numFmtId="44" fontId="4" fillId="0" borderId="2" xfId="2" applyNumberFormat="1" applyFont="1" applyFill="1" applyBorder="1"/>
    <xf numFmtId="0" fontId="1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/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758">
    <cellStyle name="Comma" xfId="1" builtinId="3"/>
    <cellStyle name="Comma 10" xfId="5"/>
    <cellStyle name="Comma 10 2" xfId="6"/>
    <cellStyle name="Comma 10 3" xfId="7"/>
    <cellStyle name="Comma 10 3 2" xfId="8"/>
    <cellStyle name="Comma 10 3 3" xfId="9"/>
    <cellStyle name="Comma 10 4" xfId="10"/>
    <cellStyle name="Comma 10 4 2" xfId="11"/>
    <cellStyle name="Comma 10 4 3" xfId="12"/>
    <cellStyle name="Comma 10 4 4" xfId="13"/>
    <cellStyle name="Comma 10 5" xfId="14"/>
    <cellStyle name="Comma 10 5 2" xfId="15"/>
    <cellStyle name="Comma 10 5 2 2" xfId="16"/>
    <cellStyle name="Comma 10 5 2 3" xfId="17"/>
    <cellStyle name="Comma 10 5 2 3 2" xfId="18"/>
    <cellStyle name="Comma 10 5 3" xfId="19"/>
    <cellStyle name="Comma 10 6" xfId="20"/>
    <cellStyle name="Comma 10 6 2" xfId="21"/>
    <cellStyle name="Comma 10 6 3" xfId="22"/>
    <cellStyle name="Comma 10 6 3 2" xfId="23"/>
    <cellStyle name="Comma 10 7" xfId="24"/>
    <cellStyle name="Comma 10 8" xfId="25"/>
    <cellStyle name="Comma 10 8 2" xfId="26"/>
    <cellStyle name="Comma 11" xfId="27"/>
    <cellStyle name="Comma 11 10" xfId="28"/>
    <cellStyle name="Comma 11 11" xfId="29"/>
    <cellStyle name="Comma 11 11 2" xfId="30"/>
    <cellStyle name="Comma 11 11 2 2" xfId="31"/>
    <cellStyle name="Comma 11 11 2 3" xfId="32"/>
    <cellStyle name="Comma 11 11 2 3 2" xfId="33"/>
    <cellStyle name="Comma 11 12" xfId="34"/>
    <cellStyle name="Comma 11 13" xfId="35"/>
    <cellStyle name="Comma 11 13 2" xfId="36"/>
    <cellStyle name="Comma 11 13 2 2" xfId="37"/>
    <cellStyle name="Comma 11 13 2 3" xfId="38"/>
    <cellStyle name="Comma 11 13 2 3 2" xfId="39"/>
    <cellStyle name="Comma 11 2" xfId="40"/>
    <cellStyle name="Comma 11 3" xfId="41"/>
    <cellStyle name="Comma 11 4" xfId="42"/>
    <cellStyle name="Comma 11 5" xfId="43"/>
    <cellStyle name="Comma 11 6" xfId="44"/>
    <cellStyle name="Comma 11 7" xfId="45"/>
    <cellStyle name="Comma 11 7 2" xfId="46"/>
    <cellStyle name="Comma 11 7 2 2" xfId="47"/>
    <cellStyle name="Comma 11 7 2 3" xfId="48"/>
    <cellStyle name="Comma 11 8" xfId="49"/>
    <cellStyle name="Comma 11 9" xfId="50"/>
    <cellStyle name="Comma 12" xfId="51"/>
    <cellStyle name="Comma 12 10" xfId="52"/>
    <cellStyle name="Comma 12 10 2" xfId="53"/>
    <cellStyle name="Comma 12 10 2 2" xfId="54"/>
    <cellStyle name="Comma 12 10 2 3" xfId="55"/>
    <cellStyle name="Comma 12 10 2 3 2" xfId="56"/>
    <cellStyle name="Comma 12 11" xfId="57"/>
    <cellStyle name="Comma 12 12" xfId="58"/>
    <cellStyle name="Comma 12 12 2" xfId="59"/>
    <cellStyle name="Comma 12 12 2 2" xfId="60"/>
    <cellStyle name="Comma 12 12 2 3" xfId="61"/>
    <cellStyle name="Comma 12 12 2 3 2" xfId="62"/>
    <cellStyle name="Comma 12 2" xfId="63"/>
    <cellStyle name="Comma 12 3" xfId="64"/>
    <cellStyle name="Comma 12 4" xfId="65"/>
    <cellStyle name="Comma 12 5" xfId="66"/>
    <cellStyle name="Comma 12 6" xfId="67"/>
    <cellStyle name="Comma 12 6 2" xfId="68"/>
    <cellStyle name="Comma 12 6 2 2" xfId="69"/>
    <cellStyle name="Comma 12 6 2 3" xfId="70"/>
    <cellStyle name="Comma 12 7" xfId="71"/>
    <cellStyle name="Comma 12 8" xfId="72"/>
    <cellStyle name="Comma 12 9" xfId="73"/>
    <cellStyle name="Comma 13" xfId="74"/>
    <cellStyle name="Comma 13 2" xfId="75"/>
    <cellStyle name="Comma 13 3" xfId="76"/>
    <cellStyle name="Comma 13 4" xfId="77"/>
    <cellStyle name="Comma 13 5" xfId="78"/>
    <cellStyle name="Comma 13 6" xfId="79"/>
    <cellStyle name="Comma 14" xfId="80"/>
    <cellStyle name="Comma 14 2" xfId="81"/>
    <cellStyle name="Comma 14 3" xfId="82"/>
    <cellStyle name="Comma 14 4" xfId="83"/>
    <cellStyle name="Comma 14 5" xfId="84"/>
    <cellStyle name="Comma 15" xfId="85"/>
    <cellStyle name="Comma 15 2" xfId="86"/>
    <cellStyle name="Comma 15 3" xfId="87"/>
    <cellStyle name="Comma 15 4" xfId="88"/>
    <cellStyle name="Comma 15 5" xfId="89"/>
    <cellStyle name="Comma 16" xfId="90"/>
    <cellStyle name="Comma 16 2" xfId="91"/>
    <cellStyle name="Comma 16 3" xfId="92"/>
    <cellStyle name="Comma 16 3 2" xfId="93"/>
    <cellStyle name="Comma 16 3 3" xfId="94"/>
    <cellStyle name="Comma 16 3 3 2" xfId="95"/>
    <cellStyle name="Comma 17" xfId="96"/>
    <cellStyle name="Comma 17 2" xfId="97"/>
    <cellStyle name="Comma 17 3" xfId="98"/>
    <cellStyle name="Comma 17 3 2" xfId="99"/>
    <cellStyle name="Comma 18" xfId="100"/>
    <cellStyle name="Comma 18 2" xfId="101"/>
    <cellStyle name="Comma 18 3" xfId="102"/>
    <cellStyle name="Comma 18 3 2" xfId="103"/>
    <cellStyle name="Comma 19" xfId="104"/>
    <cellStyle name="Comma 19 2" xfId="105"/>
    <cellStyle name="Comma 19 3" xfId="106"/>
    <cellStyle name="Comma 19 3 2" xfId="107"/>
    <cellStyle name="Comma 2" xfId="108"/>
    <cellStyle name="Comma 2 2" xfId="109"/>
    <cellStyle name="Comma 2 2 2" xfId="110"/>
    <cellStyle name="Comma 2 2 3" xfId="111"/>
    <cellStyle name="Comma 2 2 4" xfId="112"/>
    <cellStyle name="Comma 2 2 5" xfId="113"/>
    <cellStyle name="Comma 2 3" xfId="114"/>
    <cellStyle name="Comma 2 3 2" xfId="115"/>
    <cellStyle name="Comma 2 3 3" xfId="116"/>
    <cellStyle name="Comma 2 3 4" xfId="117"/>
    <cellStyle name="Comma 2 3 4 2" xfId="118"/>
    <cellStyle name="Comma 2 3 4 2 2" xfId="119"/>
    <cellStyle name="Comma 2 3 4 3" xfId="120"/>
    <cellStyle name="Comma 2 3 4 4" xfId="121"/>
    <cellStyle name="Comma 2 3 4 5" xfId="122"/>
    <cellStyle name="Comma 2 3 4 5 2" xfId="123"/>
    <cellStyle name="Comma 2 3 5" xfId="124"/>
    <cellStyle name="Comma 2 4" xfId="125"/>
    <cellStyle name="Comma 2 5" xfId="126"/>
    <cellStyle name="Comma 20" xfId="127"/>
    <cellStyle name="Comma 20 2" xfId="128"/>
    <cellStyle name="Comma 20 3" xfId="129"/>
    <cellStyle name="Comma 20 3 2" xfId="130"/>
    <cellStyle name="Comma 21" xfId="131"/>
    <cellStyle name="Comma 21 2" xfId="132"/>
    <cellStyle name="Comma 21 3" xfId="133"/>
    <cellStyle name="Comma 21 3 2" xfId="134"/>
    <cellStyle name="Comma 22" xfId="135"/>
    <cellStyle name="Comma 22 2" xfId="136"/>
    <cellStyle name="Comma 22 3" xfId="137"/>
    <cellStyle name="Comma 22 3 2" xfId="138"/>
    <cellStyle name="Comma 23" xfId="139"/>
    <cellStyle name="Comma 23 2" xfId="140"/>
    <cellStyle name="Comma 23 3" xfId="141"/>
    <cellStyle name="Comma 23 3 2" xfId="142"/>
    <cellStyle name="Comma 24" xfId="143"/>
    <cellStyle name="Comma 24 2" xfId="144"/>
    <cellStyle name="Comma 24 3" xfId="145"/>
    <cellStyle name="Comma 24 3 2" xfId="146"/>
    <cellStyle name="Comma 25" xfId="147"/>
    <cellStyle name="Comma 25 2" xfId="148"/>
    <cellStyle name="Comma 25 3" xfId="149"/>
    <cellStyle name="Comma 25 3 2" xfId="150"/>
    <cellStyle name="Comma 26" xfId="151"/>
    <cellStyle name="Comma 26 2" xfId="152"/>
    <cellStyle name="Comma 26 3" xfId="153"/>
    <cellStyle name="Comma 26 3 2" xfId="154"/>
    <cellStyle name="Comma 27" xfId="155"/>
    <cellStyle name="Comma 27 2" xfId="156"/>
    <cellStyle name="Comma 27 3" xfId="157"/>
    <cellStyle name="Comma 27 3 2" xfId="158"/>
    <cellStyle name="Comma 28" xfId="159"/>
    <cellStyle name="Comma 28 2" xfId="160"/>
    <cellStyle name="Comma 29" xfId="161"/>
    <cellStyle name="Comma 29 2" xfId="162"/>
    <cellStyle name="Comma 3" xfId="163"/>
    <cellStyle name="Comma 3 2" xfId="164"/>
    <cellStyle name="Comma 3 3" xfId="165"/>
    <cellStyle name="Comma 3 4" xfId="742"/>
    <cellStyle name="Comma 30" xfId="166"/>
    <cellStyle name="Comma 31" xfId="167"/>
    <cellStyle name="Comma 31 2" xfId="168"/>
    <cellStyle name="Comma 31 3" xfId="169"/>
    <cellStyle name="Comma 31 3 2" xfId="170"/>
    <cellStyle name="Comma 32" xfId="171"/>
    <cellStyle name="Comma 32 2" xfId="172"/>
    <cellStyle name="Comma 32 2 2" xfId="173"/>
    <cellStyle name="Comma 32 3" xfId="174"/>
    <cellStyle name="Comma 32 4" xfId="175"/>
    <cellStyle name="Comma 32 4 2" xfId="176"/>
    <cellStyle name="Comma 33" xfId="177"/>
    <cellStyle name="Comma 33 2" xfId="178"/>
    <cellStyle name="Comma 33 3" xfId="179"/>
    <cellStyle name="Comma 33 3 2" xfId="180"/>
    <cellStyle name="Comma 34" xfId="181"/>
    <cellStyle name="Comma 35" xfId="182"/>
    <cellStyle name="Comma 35 2" xfId="183"/>
    <cellStyle name="Comma 36" xfId="184"/>
    <cellStyle name="Comma 37" xfId="185"/>
    <cellStyle name="Comma 38" xfId="4"/>
    <cellStyle name="Comma 38 2" xfId="736"/>
    <cellStyle name="Comma 39" xfId="749"/>
    <cellStyle name="Comma 4" xfId="186"/>
    <cellStyle name="Comma 4 2" xfId="187"/>
    <cellStyle name="Comma 4 3" xfId="188"/>
    <cellStyle name="Comma 4 4" xfId="189"/>
    <cellStyle name="Comma 4 5" xfId="190"/>
    <cellStyle name="Comma 5" xfId="191"/>
    <cellStyle name="Comma 5 2" xfId="192"/>
    <cellStyle name="Comma 5 3" xfId="193"/>
    <cellStyle name="Comma 5 4" xfId="194"/>
    <cellStyle name="Comma 5 5" xfId="195"/>
    <cellStyle name="Comma 5 6" xfId="196"/>
    <cellStyle name="Comma 6" xfId="197"/>
    <cellStyle name="Comma 6 2" xfId="198"/>
    <cellStyle name="Comma 6 3" xfId="199"/>
    <cellStyle name="Comma 6 4" xfId="200"/>
    <cellStyle name="Comma 6 4 2" xfId="201"/>
    <cellStyle name="Comma 6 4 2 2" xfId="202"/>
    <cellStyle name="Comma 6 4 3" xfId="203"/>
    <cellStyle name="Comma 6 4 4" xfId="204"/>
    <cellStyle name="Comma 6 4 5" xfId="205"/>
    <cellStyle name="Comma 6 4 5 2" xfId="206"/>
    <cellStyle name="Comma 6 5" xfId="207"/>
    <cellStyle name="Comma 7" xfId="208"/>
    <cellStyle name="Comma 7 2" xfId="209"/>
    <cellStyle name="Comma 7 2 2" xfId="210"/>
    <cellStyle name="Comma 7 2 2 2" xfId="211"/>
    <cellStyle name="Comma 7 2 2 2 2" xfId="212"/>
    <cellStyle name="Comma 7 2 2 3" xfId="213"/>
    <cellStyle name="Comma 7 2 2 3 2" xfId="214"/>
    <cellStyle name="Comma 7 2 2 3 2 2" xfId="215"/>
    <cellStyle name="Comma 7 2 2 3 3" xfId="216"/>
    <cellStyle name="Comma 7 2 2 4" xfId="217"/>
    <cellStyle name="Comma 7 2 3" xfId="218"/>
    <cellStyle name="Comma 7 3" xfId="219"/>
    <cellStyle name="Comma 7 3 2" xfId="220"/>
    <cellStyle name="Comma 7 3 2 2" xfId="221"/>
    <cellStyle name="Comma 7 3 3" xfId="222"/>
    <cellStyle name="Comma 7 3 3 2" xfId="223"/>
    <cellStyle name="Comma 7 3 3 2 2" xfId="224"/>
    <cellStyle name="Comma 7 3 3 3" xfId="225"/>
    <cellStyle name="Comma 7 3 4" xfId="226"/>
    <cellStyle name="Comma 7 4" xfId="227"/>
    <cellStyle name="Comma 7 4 2" xfId="228"/>
    <cellStyle name="Comma 7 5" xfId="229"/>
    <cellStyle name="Comma 7 5 2" xfId="230"/>
    <cellStyle name="Comma 7 5 2 2" xfId="231"/>
    <cellStyle name="Comma 7 5 3" xfId="232"/>
    <cellStyle name="Comma 7 6" xfId="233"/>
    <cellStyle name="Comma 8" xfId="234"/>
    <cellStyle name="Comma 8 2" xfId="235"/>
    <cellStyle name="Comma 8 2 2" xfId="236"/>
    <cellStyle name="Comma 8 2 3" xfId="237"/>
    <cellStyle name="Comma 8 2 4" xfId="238"/>
    <cellStyle name="Comma 8 2 4 10" xfId="239"/>
    <cellStyle name="Comma 8 2 4 11" xfId="240"/>
    <cellStyle name="Comma 8 2 4 11 2" xfId="241"/>
    <cellStyle name="Comma 8 2 4 11 2 2" xfId="242"/>
    <cellStyle name="Comma 8 2 4 11 2 3" xfId="243"/>
    <cellStyle name="Comma 8 2 4 11 2 3 2" xfId="244"/>
    <cellStyle name="Comma 8 2 4 2" xfId="245"/>
    <cellStyle name="Comma 8 2 4 3" xfId="246"/>
    <cellStyle name="Comma 8 2 4 4" xfId="247"/>
    <cellStyle name="Comma 8 2 4 5" xfId="248"/>
    <cellStyle name="Comma 8 2 4 5 2" xfId="249"/>
    <cellStyle name="Comma 8 2 4 5 2 2" xfId="250"/>
    <cellStyle name="Comma 8 2 4 5 2 3" xfId="251"/>
    <cellStyle name="Comma 8 2 4 6" xfId="252"/>
    <cellStyle name="Comma 8 2 4 7" xfId="253"/>
    <cellStyle name="Comma 8 2 4 8" xfId="254"/>
    <cellStyle name="Comma 8 2 4 9" xfId="255"/>
    <cellStyle name="Comma 8 2 4 9 2" xfId="256"/>
    <cellStyle name="Comma 8 2 4 9 2 2" xfId="257"/>
    <cellStyle name="Comma 8 2 4 9 2 3" xfId="258"/>
    <cellStyle name="Comma 8 2 4 9 2 3 2" xfId="259"/>
    <cellStyle name="Comma 8 2 5" xfId="260"/>
    <cellStyle name="Comma 8 2 5 2" xfId="261"/>
    <cellStyle name="Comma 8 2 5 3" xfId="262"/>
    <cellStyle name="Comma 8 2 5 4" xfId="263"/>
    <cellStyle name="Comma 8 2 6" xfId="264"/>
    <cellStyle name="Comma 8 2 6 2" xfId="265"/>
    <cellStyle name="Comma 8 2 6 2 2" xfId="266"/>
    <cellStyle name="Comma 8 2 6 2 3" xfId="267"/>
    <cellStyle name="Comma 8 2 6 2 3 2" xfId="268"/>
    <cellStyle name="Comma 8 2 6 3" xfId="269"/>
    <cellStyle name="Comma 8 2 7" xfId="270"/>
    <cellStyle name="Comma 8 2 7 2" xfId="271"/>
    <cellStyle name="Comma 8 2 7 3" xfId="272"/>
    <cellStyle name="Comma 8 2 7 3 2" xfId="273"/>
    <cellStyle name="Comma 8 2 8" xfId="274"/>
    <cellStyle name="Comma 8 2 9" xfId="275"/>
    <cellStyle name="Comma 8 2 9 2" xfId="276"/>
    <cellStyle name="Comma 8 3" xfId="277"/>
    <cellStyle name="Comma 8 4" xfId="278"/>
    <cellStyle name="Comma 8 5" xfId="279"/>
    <cellStyle name="Comma 8 5 2" xfId="280"/>
    <cellStyle name="Comma 8 6" xfId="281"/>
    <cellStyle name="Comma 8 6 2" xfId="282"/>
    <cellStyle name="Comma 9" xfId="283"/>
    <cellStyle name="Comma 9 2" xfId="284"/>
    <cellStyle name="Comma 9 2 2" xfId="285"/>
    <cellStyle name="Comma 9 2 3" xfId="286"/>
    <cellStyle name="Comma 9 2 3 2" xfId="287"/>
    <cellStyle name="Comma 9 2 3 3" xfId="288"/>
    <cellStyle name="Comma 9 2 3 4" xfId="289"/>
    <cellStyle name="Comma 9 2 4" xfId="290"/>
    <cellStyle name="Comma 9 2 4 2" xfId="291"/>
    <cellStyle name="Comma 9 2 4 2 2" xfId="292"/>
    <cellStyle name="Comma 9 2 4 2 3" xfId="293"/>
    <cellStyle name="Comma 9 2 4 2 3 2" xfId="294"/>
    <cellStyle name="Comma 9 2 4 3" xfId="295"/>
    <cellStyle name="Comma 9 2 5" xfId="296"/>
    <cellStyle name="Comma 9 2 5 2" xfId="297"/>
    <cellStyle name="Comma 9 2 5 3" xfId="298"/>
    <cellStyle name="Comma 9 2 5 3 2" xfId="299"/>
    <cellStyle name="Comma 9 2 6" xfId="300"/>
    <cellStyle name="Comma 9 2 7" xfId="301"/>
    <cellStyle name="Comma 9 2 7 2" xfId="302"/>
    <cellStyle name="Comma 9 3" xfId="303"/>
    <cellStyle name="Comma 9 4" xfId="304"/>
    <cellStyle name="Comma 9 5" xfId="305"/>
    <cellStyle name="Comma 9 6" xfId="306"/>
    <cellStyle name="Comma 9 6 10" xfId="307"/>
    <cellStyle name="Comma 9 6 11" xfId="308"/>
    <cellStyle name="Comma 9 6 11 2" xfId="309"/>
    <cellStyle name="Comma 9 6 11 2 2" xfId="310"/>
    <cellStyle name="Comma 9 6 11 2 3" xfId="311"/>
    <cellStyle name="Comma 9 6 11 2 3 2" xfId="312"/>
    <cellStyle name="Comma 9 6 2" xfId="313"/>
    <cellStyle name="Comma 9 6 3" xfId="314"/>
    <cellStyle name="Comma 9 6 4" xfId="315"/>
    <cellStyle name="Comma 9 6 5" xfId="316"/>
    <cellStyle name="Comma 9 6 5 2" xfId="317"/>
    <cellStyle name="Comma 9 6 5 2 2" xfId="318"/>
    <cellStyle name="Comma 9 6 5 2 3" xfId="319"/>
    <cellStyle name="Comma 9 6 6" xfId="320"/>
    <cellStyle name="Comma 9 6 7" xfId="321"/>
    <cellStyle name="Comma 9 6 8" xfId="322"/>
    <cellStyle name="Comma 9 6 9" xfId="323"/>
    <cellStyle name="Comma 9 6 9 2" xfId="324"/>
    <cellStyle name="Comma 9 6 9 2 2" xfId="325"/>
    <cellStyle name="Comma 9 6 9 2 3" xfId="326"/>
    <cellStyle name="Comma 9 6 9 2 3 2" xfId="327"/>
    <cellStyle name="Currency" xfId="2" builtinId="4"/>
    <cellStyle name="Currency 2" xfId="329"/>
    <cellStyle name="Currency 3" xfId="330"/>
    <cellStyle name="Currency 4" xfId="331"/>
    <cellStyle name="Currency 4 2" xfId="332"/>
    <cellStyle name="Currency 4 3" xfId="333"/>
    <cellStyle name="Currency 4 3 2" xfId="334"/>
    <cellStyle name="Currency 5" xfId="335"/>
    <cellStyle name="Currency 5 2" xfId="336"/>
    <cellStyle name="Currency 5 3" xfId="337"/>
    <cellStyle name="Currency 5 3 2" xfId="338"/>
    <cellStyle name="Currency 6" xfId="339"/>
    <cellStyle name="Currency 7" xfId="340"/>
    <cellStyle name="Currency 7 2" xfId="341"/>
    <cellStyle name="Currency 8" xfId="328"/>
    <cellStyle name="Currency 9" xfId="750"/>
    <cellStyle name="Normal" xfId="0" builtinId="0"/>
    <cellStyle name="Normal 10" xfId="342"/>
    <cellStyle name="Normal 11" xfId="343"/>
    <cellStyle name="Normal 12" xfId="344"/>
    <cellStyle name="Normal 13" xfId="3"/>
    <cellStyle name="Normal 13 2" xfId="737"/>
    <cellStyle name="Normal 14" xfId="738"/>
    <cellStyle name="Normal 15" xfId="748"/>
    <cellStyle name="Normal 15 2" xfId="755"/>
    <cellStyle name="Normal 16" xfId="751"/>
    <cellStyle name="Normal 2" xfId="345"/>
    <cellStyle name="Normal 2 2" xfId="346"/>
    <cellStyle name="Normal 2 2 2" xfId="347"/>
    <cellStyle name="Normal 2 2 3" xfId="348"/>
    <cellStyle name="Normal 2 2 4" xfId="349"/>
    <cellStyle name="Normal 2 2 4 2" xfId="350"/>
    <cellStyle name="Normal 2 2 4 2 2" xfId="351"/>
    <cellStyle name="Normal 2 2 4 3" xfId="352"/>
    <cellStyle name="Normal 2 2 4 4" xfId="353"/>
    <cellStyle name="Normal 2 2 4 5" xfId="354"/>
    <cellStyle name="Normal 2 2 4 5 2" xfId="355"/>
    <cellStyle name="Normal 2 2 5" xfId="356"/>
    <cellStyle name="Normal 2 2 6" xfId="741"/>
    <cellStyle name="Normal 2 3" xfId="357"/>
    <cellStyle name="Normal 2 4" xfId="358"/>
    <cellStyle name="Normal 2 5" xfId="752"/>
    <cellStyle name="Normal 3" xfId="359"/>
    <cellStyle name="Normal 3 2" xfId="360"/>
    <cellStyle name="Normal 3 2 2" xfId="740"/>
    <cellStyle name="Normal 3 3" xfId="361"/>
    <cellStyle name="Normal 3 3 2" xfId="739"/>
    <cellStyle name="Normal 3 4" xfId="362"/>
    <cellStyle name="Normal 3 5" xfId="753"/>
    <cellStyle name="Normal 4" xfId="363"/>
    <cellStyle name="Normal 4 2" xfId="364"/>
    <cellStyle name="Normal 4 3" xfId="365"/>
    <cellStyle name="Normal 4 3 2" xfId="366"/>
    <cellStyle name="Normal 4 3 3" xfId="367"/>
    <cellStyle name="Normal 4 4" xfId="754"/>
    <cellStyle name="Normal 5" xfId="368"/>
    <cellStyle name="Normal 5 2" xfId="369"/>
    <cellStyle name="Normal 5 2 2" xfId="370"/>
    <cellStyle name="Normal 5 2 3" xfId="371"/>
    <cellStyle name="Normal 5 2 3 2" xfId="372"/>
    <cellStyle name="Normal 5 3" xfId="373"/>
    <cellStyle name="Normal 5 4" xfId="374"/>
    <cellStyle name="Normal 6" xfId="375"/>
    <cellStyle name="Normal 6 2" xfId="376"/>
    <cellStyle name="Normal 7" xfId="377"/>
    <cellStyle name="Normal 7 2" xfId="378"/>
    <cellStyle name="Normal 7 3" xfId="379"/>
    <cellStyle name="Normal 7 3 2" xfId="380"/>
    <cellStyle name="Normal 8" xfId="381"/>
    <cellStyle name="Normal 9" xfId="382"/>
    <cellStyle name="Normal 9 2" xfId="383"/>
    <cellStyle name="Percent 10" xfId="385"/>
    <cellStyle name="Percent 10 2" xfId="386"/>
    <cellStyle name="Percent 10 3" xfId="387"/>
    <cellStyle name="Percent 10 3 2" xfId="388"/>
    <cellStyle name="Percent 10 3 3" xfId="389"/>
    <cellStyle name="Percent 10 3 3 2" xfId="390"/>
    <cellStyle name="Percent 11" xfId="391"/>
    <cellStyle name="Percent 11 2" xfId="392"/>
    <cellStyle name="Percent 11 3" xfId="393"/>
    <cellStyle name="Percent 11 3 2" xfId="394"/>
    <cellStyle name="Percent 12" xfId="395"/>
    <cellStyle name="Percent 12 2" xfId="396"/>
    <cellStyle name="Percent 12 3" xfId="397"/>
    <cellStyle name="Percent 12 3 2" xfId="398"/>
    <cellStyle name="Percent 13" xfId="399"/>
    <cellStyle name="Percent 13 2" xfId="400"/>
    <cellStyle name="Percent 13 3" xfId="401"/>
    <cellStyle name="Percent 13 3 2" xfId="402"/>
    <cellStyle name="Percent 14" xfId="403"/>
    <cellStyle name="Percent 14 2" xfId="404"/>
    <cellStyle name="Percent 14 3" xfId="405"/>
    <cellStyle name="Percent 14 3 2" xfId="406"/>
    <cellStyle name="Percent 15" xfId="407"/>
    <cellStyle name="Percent 15 2" xfId="408"/>
    <cellStyle name="Percent 15 3" xfId="409"/>
    <cellStyle name="Percent 15 3 2" xfId="410"/>
    <cellStyle name="Percent 16" xfId="411"/>
    <cellStyle name="Percent 16 2" xfId="412"/>
    <cellStyle name="Percent 16 3" xfId="413"/>
    <cellStyle name="Percent 16 3 2" xfId="414"/>
    <cellStyle name="Percent 17" xfId="415"/>
    <cellStyle name="Percent 17 2" xfId="416"/>
    <cellStyle name="Percent 17 3" xfId="417"/>
    <cellStyle name="Percent 17 3 2" xfId="418"/>
    <cellStyle name="Percent 18" xfId="419"/>
    <cellStyle name="Percent 18 2" xfId="420"/>
    <cellStyle name="Percent 18 3" xfId="421"/>
    <cellStyle name="Percent 18 3 2" xfId="422"/>
    <cellStyle name="Percent 19" xfId="423"/>
    <cellStyle name="Percent 19 2" xfId="424"/>
    <cellStyle name="Percent 19 3" xfId="425"/>
    <cellStyle name="Percent 19 3 2" xfId="426"/>
    <cellStyle name="Percent 2" xfId="427"/>
    <cellStyle name="Percent 2 2" xfId="428"/>
    <cellStyle name="Percent 2 2 2" xfId="429"/>
    <cellStyle name="Percent 2 2 2 2" xfId="430"/>
    <cellStyle name="Percent 2 2 2 3" xfId="431"/>
    <cellStyle name="Percent 2 2 2 3 2" xfId="432"/>
    <cellStyle name="Percent 2 2 2 3 3" xfId="433"/>
    <cellStyle name="Percent 2 2 2 3 3 2" xfId="434"/>
    <cellStyle name="Percent 2 2 2 3 3 3" xfId="435"/>
    <cellStyle name="Percent 2 2 2 3 3 4" xfId="436"/>
    <cellStyle name="Percent 2 2 2 3 4" xfId="437"/>
    <cellStyle name="Percent 2 2 2 3 4 2" xfId="438"/>
    <cellStyle name="Percent 2 2 2 3 4 2 2" xfId="439"/>
    <cellStyle name="Percent 2 2 2 3 4 2 3" xfId="440"/>
    <cellStyle name="Percent 2 2 2 3 4 2 3 2" xfId="441"/>
    <cellStyle name="Percent 2 2 2 3 4 3" xfId="442"/>
    <cellStyle name="Percent 2 2 2 3 5" xfId="443"/>
    <cellStyle name="Percent 2 2 2 3 5 2" xfId="444"/>
    <cellStyle name="Percent 2 2 2 3 5 3" xfId="445"/>
    <cellStyle name="Percent 2 2 2 3 5 3 2" xfId="446"/>
    <cellStyle name="Percent 2 2 2 3 6" xfId="447"/>
    <cellStyle name="Percent 2 2 2 3 7" xfId="448"/>
    <cellStyle name="Percent 2 2 2 3 7 2" xfId="449"/>
    <cellStyle name="Percent 2 2 2 4" xfId="450"/>
    <cellStyle name="Percent 2 2 2 4 2" xfId="451"/>
    <cellStyle name="Percent 2 2 2 4 2 2" xfId="452"/>
    <cellStyle name="Percent 2 2 2 4 2 3" xfId="453"/>
    <cellStyle name="Percent 2 2 2 4 2 3 2" xfId="454"/>
    <cellStyle name="Percent 2 2 2 4 3" xfId="455"/>
    <cellStyle name="Percent 2 2 2 5" xfId="456"/>
    <cellStyle name="Percent 2 2 2 5 2" xfId="457"/>
    <cellStyle name="Percent 2 2 2 5 3" xfId="458"/>
    <cellStyle name="Percent 2 2 2 5 3 2" xfId="459"/>
    <cellStyle name="Percent 2 2 2 6" xfId="460"/>
    <cellStyle name="Percent 2 2 2 6 2" xfId="461"/>
    <cellStyle name="Percent 2 2 3" xfId="462"/>
    <cellStyle name="Percent 2 2 3 2" xfId="463"/>
    <cellStyle name="Percent 2 2 3 3" xfId="464"/>
    <cellStyle name="Percent 2 2 3 4" xfId="465"/>
    <cellStyle name="Percent 2 3" xfId="466"/>
    <cellStyle name="Percent 2 4" xfId="467"/>
    <cellStyle name="Percent 2 4 10" xfId="468"/>
    <cellStyle name="Percent 2 4 11" xfId="469"/>
    <cellStyle name="Percent 2 4 11 2" xfId="470"/>
    <cellStyle name="Percent 2 4 11 2 2" xfId="471"/>
    <cellStyle name="Percent 2 4 11 2 3" xfId="472"/>
    <cellStyle name="Percent 2 4 11 2 3 2" xfId="473"/>
    <cellStyle name="Percent 2 4 2" xfId="474"/>
    <cellStyle name="Percent 2 4 3" xfId="475"/>
    <cellStyle name="Percent 2 4 4" xfId="476"/>
    <cellStyle name="Percent 2 4 5" xfId="477"/>
    <cellStyle name="Percent 2 4 5 2" xfId="478"/>
    <cellStyle name="Percent 2 4 5 2 2" xfId="479"/>
    <cellStyle name="Percent 2 4 5 2 3" xfId="480"/>
    <cellStyle name="Percent 2 4 6" xfId="481"/>
    <cellStyle name="Percent 2 4 7" xfId="482"/>
    <cellStyle name="Percent 2 4 8" xfId="483"/>
    <cellStyle name="Percent 2 4 9" xfId="484"/>
    <cellStyle name="Percent 2 4 9 2" xfId="485"/>
    <cellStyle name="Percent 2 4 9 2 2" xfId="486"/>
    <cellStyle name="Percent 2 4 9 2 3" xfId="487"/>
    <cellStyle name="Percent 2 4 9 2 3 2" xfId="488"/>
    <cellStyle name="Percent 2 5" xfId="489"/>
    <cellStyle name="Percent 20" xfId="490"/>
    <cellStyle name="Percent 20 2" xfId="491"/>
    <cellStyle name="Percent 20 3" xfId="492"/>
    <cellStyle name="Percent 20 3 2" xfId="493"/>
    <cellStyle name="Percent 21" xfId="494"/>
    <cellStyle name="Percent 21 2" xfId="495"/>
    <cellStyle name="Percent 21 3" xfId="496"/>
    <cellStyle name="Percent 21 3 2" xfId="497"/>
    <cellStyle name="Percent 22" xfId="498"/>
    <cellStyle name="Percent 22 2" xfId="499"/>
    <cellStyle name="Percent 23" xfId="500"/>
    <cellStyle name="Percent 23 2" xfId="501"/>
    <cellStyle name="Percent 24" xfId="502"/>
    <cellStyle name="Percent 25" xfId="503"/>
    <cellStyle name="Percent 25 2" xfId="504"/>
    <cellStyle name="Percent 25 3" xfId="505"/>
    <cellStyle name="Percent 25 3 2" xfId="506"/>
    <cellStyle name="Percent 26" xfId="507"/>
    <cellStyle name="Percent 27" xfId="508"/>
    <cellStyle name="Percent 27 2" xfId="509"/>
    <cellStyle name="Percent 28" xfId="384"/>
    <cellStyle name="Percent 28 2" xfId="757"/>
    <cellStyle name="Percent 29" xfId="756"/>
    <cellStyle name="Percent 3" xfId="510"/>
    <cellStyle name="Percent 3 2" xfId="511"/>
    <cellStyle name="Percent 3 2 2" xfId="512"/>
    <cellStyle name="Percent 3 2 3" xfId="513"/>
    <cellStyle name="Percent 3 2 3 2" xfId="514"/>
    <cellStyle name="Percent 3 2 3 3" xfId="515"/>
    <cellStyle name="Percent 3 2 3 4" xfId="516"/>
    <cellStyle name="Percent 3 2 4" xfId="517"/>
    <cellStyle name="Percent 3 2 4 2" xfId="518"/>
    <cellStyle name="Percent 3 2 4 2 2" xfId="519"/>
    <cellStyle name="Percent 3 2 4 2 3" xfId="520"/>
    <cellStyle name="Percent 3 2 4 2 3 2" xfId="521"/>
    <cellStyle name="Percent 3 2 4 3" xfId="522"/>
    <cellStyle name="Percent 3 2 5" xfId="523"/>
    <cellStyle name="Percent 3 2 5 2" xfId="524"/>
    <cellStyle name="Percent 3 2 5 3" xfId="525"/>
    <cellStyle name="Percent 3 2 5 3 2" xfId="526"/>
    <cellStyle name="Percent 3 2 6" xfId="527"/>
    <cellStyle name="Percent 3 2 7" xfId="528"/>
    <cellStyle name="Percent 3 2 7 2" xfId="529"/>
    <cellStyle name="Percent 3 3" xfId="530"/>
    <cellStyle name="Percent 3 4" xfId="531"/>
    <cellStyle name="Percent 3 5" xfId="532"/>
    <cellStyle name="Percent 3 5 2" xfId="533"/>
    <cellStyle name="Percent 3 5 3" xfId="534"/>
    <cellStyle name="Percent 3 5 4" xfId="535"/>
    <cellStyle name="Percent 4" xfId="536"/>
    <cellStyle name="Percent 4 2" xfId="537"/>
    <cellStyle name="Percent 4 3" xfId="538"/>
    <cellStyle name="Percent 4 3 2" xfId="539"/>
    <cellStyle name="Percent 4 3 3" xfId="540"/>
    <cellStyle name="Percent 4 3 4" xfId="541"/>
    <cellStyle name="Percent 4 4" xfId="542"/>
    <cellStyle name="Percent 4 4 2" xfId="543"/>
    <cellStyle name="Percent 4 4 2 2" xfId="544"/>
    <cellStyle name="Percent 4 4 2 3" xfId="545"/>
    <cellStyle name="Percent 4 4 2 3 2" xfId="546"/>
    <cellStyle name="Percent 4 4 3" xfId="547"/>
    <cellStyle name="Percent 4 5" xfId="548"/>
    <cellStyle name="Percent 4 5 2" xfId="549"/>
    <cellStyle name="Percent 4 5 3" xfId="550"/>
    <cellStyle name="Percent 4 5 3 2" xfId="551"/>
    <cellStyle name="Percent 4 6" xfId="552"/>
    <cellStyle name="Percent 4 7" xfId="553"/>
    <cellStyle name="Percent 4 7 2" xfId="554"/>
    <cellStyle name="Percent 5" xfId="555"/>
    <cellStyle name="Percent 5 2" xfId="556"/>
    <cellStyle name="Percent 5 3" xfId="557"/>
    <cellStyle name="Percent 5 3 2" xfId="558"/>
    <cellStyle name="Percent 5 3 3" xfId="559"/>
    <cellStyle name="Percent 5 4" xfId="560"/>
    <cellStyle name="Percent 5 4 2" xfId="561"/>
    <cellStyle name="Percent 5 4 3" xfId="562"/>
    <cellStyle name="Percent 5 4 4" xfId="563"/>
    <cellStyle name="Percent 5 5" xfId="564"/>
    <cellStyle name="Percent 5 5 2" xfId="565"/>
    <cellStyle name="Percent 5 5 2 2" xfId="566"/>
    <cellStyle name="Percent 5 5 2 3" xfId="567"/>
    <cellStyle name="Percent 5 5 2 3 2" xfId="568"/>
    <cellStyle name="Percent 5 5 3" xfId="569"/>
    <cellStyle name="Percent 5 6" xfId="570"/>
    <cellStyle name="Percent 5 6 2" xfId="571"/>
    <cellStyle name="Percent 5 6 3" xfId="572"/>
    <cellStyle name="Percent 5 6 3 2" xfId="573"/>
    <cellStyle name="Percent 5 7" xfId="574"/>
    <cellStyle name="Percent 5 8" xfId="575"/>
    <cellStyle name="Percent 5 8 2" xfId="576"/>
    <cellStyle name="Percent 5 9" xfId="577"/>
    <cellStyle name="Percent 5 9 2" xfId="578"/>
    <cellStyle name="Percent 5 9 3" xfId="579"/>
    <cellStyle name="Percent 5 9 3 2" xfId="580"/>
    <cellStyle name="Percent 6" xfId="581"/>
    <cellStyle name="Percent 6 10" xfId="582"/>
    <cellStyle name="Percent 6 11" xfId="583"/>
    <cellStyle name="Percent 6 11 2" xfId="584"/>
    <cellStyle name="Percent 6 11 2 2" xfId="585"/>
    <cellStyle name="Percent 6 11 2 3" xfId="586"/>
    <cellStyle name="Percent 6 11 2 3 2" xfId="587"/>
    <cellStyle name="Percent 6 12" xfId="588"/>
    <cellStyle name="Percent 6 13" xfId="589"/>
    <cellStyle name="Percent 6 13 2" xfId="590"/>
    <cellStyle name="Percent 6 13 2 2" xfId="591"/>
    <cellStyle name="Percent 6 13 2 3" xfId="592"/>
    <cellStyle name="Percent 6 13 2 3 2" xfId="593"/>
    <cellStyle name="Percent 6 14" xfId="594"/>
    <cellStyle name="Percent 6 14 2" xfId="595"/>
    <cellStyle name="Percent 6 15" xfId="596"/>
    <cellStyle name="Percent 6 16" xfId="597"/>
    <cellStyle name="Percent 6 16 2" xfId="598"/>
    <cellStyle name="Percent 6 2" xfId="599"/>
    <cellStyle name="Percent 6 3" xfId="600"/>
    <cellStyle name="Percent 6 4" xfId="601"/>
    <cellStyle name="Percent 6 5" xfId="602"/>
    <cellStyle name="Percent 6 6" xfId="603"/>
    <cellStyle name="Percent 6 7" xfId="604"/>
    <cellStyle name="Percent 6 7 2" xfId="605"/>
    <cellStyle name="Percent 6 7 2 2" xfId="606"/>
    <cellStyle name="Percent 6 7 2 3" xfId="607"/>
    <cellStyle name="Percent 6 8" xfId="608"/>
    <cellStyle name="Percent 6 9" xfId="609"/>
    <cellStyle name="Percent 7" xfId="610"/>
    <cellStyle name="Percent 7 10" xfId="611"/>
    <cellStyle name="Percent 7 11" xfId="612"/>
    <cellStyle name="Percent 7 11 2" xfId="613"/>
    <cellStyle name="Percent 7 11 2 2" xfId="614"/>
    <cellStyle name="Percent 7 11 2 3" xfId="615"/>
    <cellStyle name="Percent 7 11 2 3 2" xfId="616"/>
    <cellStyle name="Percent 7 12" xfId="617"/>
    <cellStyle name="Percent 7 12 2" xfId="618"/>
    <cellStyle name="Percent 7 13" xfId="619"/>
    <cellStyle name="Percent 7 14" xfId="620"/>
    <cellStyle name="Percent 7 14 2" xfId="621"/>
    <cellStyle name="Percent 7 2" xfId="622"/>
    <cellStyle name="Percent 7 3" xfId="623"/>
    <cellStyle name="Percent 7 4" xfId="624"/>
    <cellStyle name="Percent 7 5" xfId="625"/>
    <cellStyle name="Percent 7 5 2" xfId="626"/>
    <cellStyle name="Percent 7 5 2 2" xfId="627"/>
    <cellStyle name="Percent 7 5 2 3" xfId="628"/>
    <cellStyle name="Percent 7 5 2 4" xfId="629"/>
    <cellStyle name="Percent 7 6" xfId="630"/>
    <cellStyle name="Percent 7 7" xfId="631"/>
    <cellStyle name="Percent 7 8" xfId="632"/>
    <cellStyle name="Percent 7 9" xfId="633"/>
    <cellStyle name="Percent 7 9 2" xfId="634"/>
    <cellStyle name="Percent 7 9 2 2" xfId="635"/>
    <cellStyle name="Percent 7 9 2 3" xfId="636"/>
    <cellStyle name="Percent 7 9 2 3 2" xfId="637"/>
    <cellStyle name="Percent 8" xfId="638"/>
    <cellStyle name="Percent 8 2" xfId="639"/>
    <cellStyle name="Percent 8 3" xfId="640"/>
    <cellStyle name="Percent 8 4" xfId="641"/>
    <cellStyle name="Percent 8 5" xfId="642"/>
    <cellStyle name="Percent 9" xfId="643"/>
    <cellStyle name="Percent 9 2" xfId="644"/>
    <cellStyle name="Percent 9 3" xfId="645"/>
    <cellStyle name="Percent 9 4" xfId="646"/>
    <cellStyle name="Percent 9 5" xfId="647"/>
    <cellStyle name="PSChar" xfId="648"/>
    <cellStyle name="PSChar 2" xfId="649"/>
    <cellStyle name="PSChar 2 2" xfId="650"/>
    <cellStyle name="PSChar 2 2 2" xfId="651"/>
    <cellStyle name="PSChar 3" xfId="652"/>
    <cellStyle name="PSChar 3 2" xfId="653"/>
    <cellStyle name="PSChar 4" xfId="654"/>
    <cellStyle name="PSChar 4 2" xfId="655"/>
    <cellStyle name="PSChar 5" xfId="656"/>
    <cellStyle name="PSChar 5 2" xfId="657"/>
    <cellStyle name="PSChar 5 3" xfId="658"/>
    <cellStyle name="PSChar 5 3 2" xfId="659"/>
    <cellStyle name="PSChar 6" xfId="660"/>
    <cellStyle name="PSChar 6 2" xfId="661"/>
    <cellStyle name="PSChar 7" xfId="662"/>
    <cellStyle name="PSChar 8" xfId="663"/>
    <cellStyle name="PSChar 9" xfId="743"/>
    <cellStyle name="PSDate" xfId="664"/>
    <cellStyle name="PSDate 2" xfId="665"/>
    <cellStyle name="PSDate 2 2" xfId="666"/>
    <cellStyle name="PSDate 2 2 2" xfId="667"/>
    <cellStyle name="PSDate 3" xfId="668"/>
    <cellStyle name="PSDate 3 2" xfId="669"/>
    <cellStyle name="PSDate 4" xfId="670"/>
    <cellStyle name="PSDate 4 2" xfId="671"/>
    <cellStyle name="PSDate 5" xfId="672"/>
    <cellStyle name="PSDate 5 2" xfId="673"/>
    <cellStyle name="PSDate 5 3" xfId="674"/>
    <cellStyle name="PSDate 5 3 2" xfId="675"/>
    <cellStyle name="PSDate 6" xfId="676"/>
    <cellStyle name="PSDate 6 2" xfId="677"/>
    <cellStyle name="PSDate 7" xfId="678"/>
    <cellStyle name="PSDate 8" xfId="735"/>
    <cellStyle name="PSDec" xfId="679"/>
    <cellStyle name="PSDec 2" xfId="680"/>
    <cellStyle name="PSDec 2 2" xfId="681"/>
    <cellStyle name="PSDec 2 2 2" xfId="682"/>
    <cellStyle name="PSDec 3" xfId="683"/>
    <cellStyle name="PSDec 3 2" xfId="684"/>
    <cellStyle name="PSDec 4" xfId="685"/>
    <cellStyle name="PSDec 4 2" xfId="686"/>
    <cellStyle name="PSDec 5" xfId="687"/>
    <cellStyle name="PSDec 5 2" xfId="688"/>
    <cellStyle name="PSDec 5 3" xfId="689"/>
    <cellStyle name="PSDec 5 3 2" xfId="690"/>
    <cellStyle name="PSDec 6" xfId="691"/>
    <cellStyle name="PSDec 6 2" xfId="692"/>
    <cellStyle name="PSDec 7" xfId="693"/>
    <cellStyle name="PSDec 8" xfId="694"/>
    <cellStyle name="PSDec 9" xfId="744"/>
    <cellStyle name="PSHeading" xfId="695"/>
    <cellStyle name="PSHeading 2" xfId="696"/>
    <cellStyle name="PSHeading 2 2" xfId="697"/>
    <cellStyle name="PSHeading 2 2 2" xfId="698"/>
    <cellStyle name="PSHeading 2 2 3" xfId="699"/>
    <cellStyle name="PSHeading 3" xfId="700"/>
    <cellStyle name="PSHeading 3 2" xfId="701"/>
    <cellStyle name="PSHeading 3 3" xfId="702"/>
    <cellStyle name="PSHeading 3 3 2" xfId="703"/>
    <cellStyle name="PSHeading 4" xfId="704"/>
    <cellStyle name="PSHeading 5" xfId="745"/>
    <cellStyle name="PSInt" xfId="705"/>
    <cellStyle name="PSInt 2" xfId="706"/>
    <cellStyle name="PSInt 2 2" xfId="707"/>
    <cellStyle name="PSInt 2 2 2" xfId="708"/>
    <cellStyle name="PSInt 3" xfId="709"/>
    <cellStyle name="PSInt 3 2" xfId="710"/>
    <cellStyle name="PSInt 4" xfId="711"/>
    <cellStyle name="PSInt 4 2" xfId="712"/>
    <cellStyle name="PSInt 5" xfId="713"/>
    <cellStyle name="PSInt 5 2" xfId="714"/>
    <cellStyle name="PSInt 5 3" xfId="715"/>
    <cellStyle name="PSInt 5 3 2" xfId="716"/>
    <cellStyle name="PSInt 6" xfId="717"/>
    <cellStyle name="PSInt 6 2" xfId="718"/>
    <cellStyle name="PSInt 7" xfId="719"/>
    <cellStyle name="PSInt 8" xfId="720"/>
    <cellStyle name="PSInt 9" xfId="746"/>
    <cellStyle name="PSSpacer" xfId="721"/>
    <cellStyle name="PSSpacer 2" xfId="722"/>
    <cellStyle name="PSSpacer 2 2" xfId="723"/>
    <cellStyle name="PSSpacer 3" xfId="724"/>
    <cellStyle name="PSSpacer 3 2" xfId="725"/>
    <cellStyle name="PSSpacer 4" xfId="726"/>
    <cellStyle name="PSSpacer 4 2" xfId="727"/>
    <cellStyle name="PSSpacer 5" xfId="728"/>
    <cellStyle name="PSSpacer 5 2" xfId="729"/>
    <cellStyle name="PSSpacer 5 3" xfId="730"/>
    <cellStyle name="PSSpacer 5 3 2" xfId="731"/>
    <cellStyle name="PSSpacer 6" xfId="732"/>
    <cellStyle name="PSSpacer 6 2" xfId="733"/>
    <cellStyle name="PSSpacer 7" xfId="734"/>
    <cellStyle name="PSSpacer 8" xfId="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7"/>
  <sheetViews>
    <sheetView tabSelected="1" workbookViewId="0">
      <selection activeCell="K2" sqref="K2"/>
    </sheetView>
  </sheetViews>
  <sheetFormatPr defaultColWidth="9.140625" defaultRowHeight="12.75"/>
  <cols>
    <col min="1" max="1" width="8.140625" style="54" customWidth="1"/>
    <col min="2" max="2" width="32.28515625" style="54" customWidth="1"/>
    <col min="3" max="3" width="9.85546875" style="54" bestFit="1" customWidth="1"/>
    <col min="4" max="4" width="14" style="54" bestFit="1" customWidth="1"/>
    <col min="5" max="5" width="20.5703125" style="54" customWidth="1"/>
    <col min="6" max="6" width="9.140625" style="54" customWidth="1"/>
    <col min="7" max="7" width="9.85546875" style="54" bestFit="1" customWidth="1"/>
    <col min="8" max="8" width="13.42578125" style="54" bestFit="1" customWidth="1"/>
    <col min="9" max="9" width="20.5703125" style="54" customWidth="1"/>
    <col min="10" max="16384" width="9.140625" style="54"/>
  </cols>
  <sheetData>
    <row r="1" spans="1:9">
      <c r="A1" s="53" t="s">
        <v>16</v>
      </c>
    </row>
    <row r="2" spans="1:9">
      <c r="A2" s="53" t="s">
        <v>17</v>
      </c>
    </row>
    <row r="3" spans="1:9" ht="21" customHeight="1">
      <c r="A3" s="53" t="s">
        <v>57</v>
      </c>
    </row>
    <row r="4" spans="1:9" ht="18.75" hidden="1" customHeight="1">
      <c r="A4" s="53"/>
      <c r="B4" s="55">
        <v>39995</v>
      </c>
      <c r="C4" s="84" t="s">
        <v>11</v>
      </c>
      <c r="D4" s="84"/>
      <c r="E4" s="84"/>
      <c r="G4" s="84"/>
      <c r="H4" s="84"/>
      <c r="I4" s="84"/>
    </row>
    <row r="5" spans="1:9" ht="15" hidden="1" customHeight="1">
      <c r="B5" s="56"/>
      <c r="C5" s="8" t="s">
        <v>0</v>
      </c>
      <c r="D5" s="9" t="s">
        <v>1</v>
      </c>
      <c r="E5" s="10" t="s">
        <v>2</v>
      </c>
      <c r="G5" s="8"/>
      <c r="H5" s="9"/>
      <c r="I5" s="10"/>
    </row>
    <row r="6" spans="1:9" ht="15" hidden="1" customHeight="1">
      <c r="B6" s="56" t="s">
        <v>3</v>
      </c>
      <c r="C6" s="57">
        <v>40684</v>
      </c>
      <c r="D6" s="58">
        <v>701880</v>
      </c>
      <c r="E6" s="59">
        <f>IF(D6=0,0,D6/C6)</f>
        <v>17.251990954675058</v>
      </c>
      <c r="G6" s="57"/>
      <c r="H6" s="58"/>
      <c r="I6" s="59"/>
    </row>
    <row r="7" spans="1:9" ht="15" hidden="1" customHeight="1">
      <c r="B7" s="56"/>
      <c r="C7" s="57"/>
      <c r="D7" s="58"/>
      <c r="E7" s="59"/>
      <c r="G7" s="57"/>
      <c r="H7" s="58"/>
      <c r="I7" s="59"/>
    </row>
    <row r="8" spans="1:9" ht="15" hidden="1" customHeight="1">
      <c r="B8" s="56" t="s">
        <v>4</v>
      </c>
      <c r="C8" s="60"/>
      <c r="D8" s="61"/>
      <c r="E8" s="62">
        <f>IF(D8=0,0,D8/C8)</f>
        <v>0</v>
      </c>
      <c r="G8" s="60"/>
      <c r="H8" s="61"/>
      <c r="I8" s="62"/>
    </row>
    <row r="9" spans="1:9" ht="15" hidden="1" customHeight="1">
      <c r="B9" s="56"/>
      <c r="C9" s="57"/>
      <c r="D9" s="58"/>
      <c r="E9" s="59"/>
      <c r="G9" s="57"/>
      <c r="H9" s="58"/>
      <c r="I9" s="59"/>
    </row>
    <row r="10" spans="1:9" ht="15" hidden="1" customHeight="1">
      <c r="B10" s="56" t="s">
        <v>5</v>
      </c>
      <c r="C10" s="63">
        <f>+C6+C8</f>
        <v>40684</v>
      </c>
      <c r="D10" s="64">
        <f>+D6+D8</f>
        <v>701880</v>
      </c>
      <c r="E10" s="65">
        <f>IF(D10=0,0,D10/C10)</f>
        <v>17.251990954675058</v>
      </c>
      <c r="G10" s="63"/>
      <c r="H10" s="64"/>
      <c r="I10" s="65"/>
    </row>
    <row r="11" spans="1:9" ht="15" hidden="1" customHeight="1">
      <c r="B11" s="56"/>
      <c r="C11" s="63"/>
      <c r="D11" s="64"/>
      <c r="E11" s="65"/>
      <c r="G11" s="63"/>
      <c r="H11" s="64"/>
      <c r="I11" s="65"/>
    </row>
    <row r="12" spans="1:9" ht="15" hidden="1" customHeight="1">
      <c r="B12" s="56" t="s">
        <v>6</v>
      </c>
      <c r="C12" s="63">
        <v>0</v>
      </c>
      <c r="D12" s="64">
        <v>0</v>
      </c>
      <c r="E12" s="59">
        <f>IF(D12=0,0,D12/C12)</f>
        <v>0</v>
      </c>
      <c r="G12" s="63"/>
      <c r="H12" s="64"/>
      <c r="I12" s="59"/>
    </row>
    <row r="13" spans="1:9" ht="15" hidden="1" customHeight="1">
      <c r="B13" s="56"/>
      <c r="C13" s="63"/>
      <c r="D13" s="64"/>
      <c r="E13" s="59"/>
      <c r="G13" s="63"/>
      <c r="H13" s="64"/>
      <c r="I13" s="59"/>
    </row>
    <row r="14" spans="1:9" ht="15" hidden="1" customHeight="1">
      <c r="B14" s="56" t="s">
        <v>7</v>
      </c>
      <c r="C14" s="60">
        <v>0</v>
      </c>
      <c r="D14" s="61">
        <v>0</v>
      </c>
      <c r="E14" s="62">
        <f>IF(D14=0,0,D14/C14)</f>
        <v>0</v>
      </c>
      <c r="G14" s="60"/>
      <c r="H14" s="61"/>
      <c r="I14" s="62"/>
    </row>
    <row r="15" spans="1:9" ht="15" hidden="1" customHeight="1">
      <c r="B15" s="56"/>
      <c r="C15" s="63"/>
      <c r="D15" s="64"/>
      <c r="E15" s="65"/>
      <c r="G15" s="63"/>
      <c r="H15" s="64"/>
      <c r="I15" s="65"/>
    </row>
    <row r="16" spans="1:9" ht="15" hidden="1" customHeight="1">
      <c r="B16" s="56"/>
      <c r="C16" s="63"/>
      <c r="D16" s="64"/>
      <c r="E16" s="65"/>
      <c r="G16" s="63"/>
      <c r="H16" s="64"/>
      <c r="I16" s="65"/>
    </row>
    <row r="17" spans="2:9" ht="15.75" hidden="1" customHeight="1" thickBot="1">
      <c r="B17" s="56" t="s">
        <v>8</v>
      </c>
      <c r="C17" s="66">
        <f>SUM(C10:C14)</f>
        <v>40684</v>
      </c>
      <c r="D17" s="66">
        <f>SUM(D10:D14)</f>
        <v>701880</v>
      </c>
      <c r="E17" s="67">
        <f>IF(D17=0,0,D17/C17)</f>
        <v>17.251990954675058</v>
      </c>
      <c r="G17" s="66"/>
      <c r="H17" s="66"/>
      <c r="I17" s="67"/>
    </row>
    <row r="18" spans="2:9" ht="15.75" hidden="1" customHeight="1" thickTop="1">
      <c r="B18" s="56"/>
      <c r="C18" s="63"/>
      <c r="D18" s="64"/>
      <c r="E18" s="65"/>
      <c r="G18" s="63"/>
      <c r="H18" s="64"/>
      <c r="I18" s="65"/>
    </row>
    <row r="19" spans="2:9" ht="15" hidden="1" customHeight="1">
      <c r="B19" s="56"/>
      <c r="C19" s="57"/>
      <c r="D19" s="58"/>
      <c r="E19" s="59"/>
      <c r="G19" s="57"/>
      <c r="H19" s="58"/>
      <c r="I19" s="59"/>
    </row>
    <row r="20" spans="2:9" ht="15.75" hidden="1" customHeight="1">
      <c r="B20" s="55">
        <v>40026</v>
      </c>
      <c r="C20" s="84" t="s">
        <v>11</v>
      </c>
      <c r="D20" s="84"/>
      <c r="E20" s="84"/>
      <c r="G20" s="84"/>
      <c r="H20" s="84"/>
      <c r="I20" s="84"/>
    </row>
    <row r="21" spans="2:9" ht="15" hidden="1" customHeight="1">
      <c r="B21" s="56"/>
      <c r="C21" s="8" t="s">
        <v>0</v>
      </c>
      <c r="D21" s="9" t="s">
        <v>1</v>
      </c>
      <c r="E21" s="10" t="s">
        <v>2</v>
      </c>
      <c r="G21" s="8"/>
      <c r="H21" s="9"/>
      <c r="I21" s="10"/>
    </row>
    <row r="22" spans="2:9" ht="15" hidden="1" customHeight="1">
      <c r="B22" s="56" t="s">
        <v>3</v>
      </c>
      <c r="C22" s="57">
        <f>+C17</f>
        <v>40684</v>
      </c>
      <c r="D22" s="58">
        <f>+D17</f>
        <v>701880</v>
      </c>
      <c r="E22" s="59">
        <f>IF(D22=0,0,D22/C22)</f>
        <v>17.251990954675058</v>
      </c>
      <c r="G22" s="57"/>
      <c r="H22" s="58"/>
      <c r="I22" s="59"/>
    </row>
    <row r="23" spans="2:9" ht="15" hidden="1" customHeight="1">
      <c r="B23" s="56"/>
      <c r="C23" s="57"/>
      <c r="D23" s="58"/>
      <c r="E23" s="59"/>
      <c r="G23" s="57"/>
      <c r="H23" s="58"/>
      <c r="I23" s="59"/>
    </row>
    <row r="24" spans="2:9" ht="15" hidden="1" customHeight="1">
      <c r="B24" s="56" t="s">
        <v>4</v>
      </c>
      <c r="C24" s="60">
        <v>0</v>
      </c>
      <c r="D24" s="61">
        <v>0</v>
      </c>
      <c r="E24" s="62">
        <f>IF(D24=0,0,D24/C24)</f>
        <v>0</v>
      </c>
      <c r="G24" s="60"/>
      <c r="H24" s="61"/>
      <c r="I24" s="62"/>
    </row>
    <row r="25" spans="2:9" ht="15" hidden="1" customHeight="1">
      <c r="B25" s="56"/>
      <c r="C25" s="57"/>
      <c r="D25" s="58"/>
      <c r="E25" s="59"/>
      <c r="G25" s="57"/>
      <c r="H25" s="58"/>
      <c r="I25" s="59"/>
    </row>
    <row r="26" spans="2:9" ht="15" hidden="1" customHeight="1">
      <c r="B26" s="56" t="s">
        <v>5</v>
      </c>
      <c r="C26" s="63">
        <f>SUM(C22:C24)</f>
        <v>40684</v>
      </c>
      <c r="D26" s="64">
        <f>SUM(D22:D24)</f>
        <v>701880</v>
      </c>
      <c r="E26" s="65">
        <f>IF(D26=0,0,D26/C26)</f>
        <v>17.251990954675058</v>
      </c>
      <c r="G26" s="63"/>
      <c r="H26" s="64"/>
      <c r="I26" s="65"/>
    </row>
    <row r="27" spans="2:9" ht="15" hidden="1" customHeight="1">
      <c r="B27" s="56"/>
      <c r="C27" s="57"/>
      <c r="D27" s="58"/>
      <c r="E27" s="59"/>
      <c r="G27" s="57"/>
      <c r="H27" s="58"/>
      <c r="I27" s="59"/>
    </row>
    <row r="28" spans="2:9" ht="15" hidden="1" customHeight="1">
      <c r="B28" s="56" t="s">
        <v>6</v>
      </c>
      <c r="C28" s="57">
        <v>0</v>
      </c>
      <c r="D28" s="58">
        <v>0</v>
      </c>
      <c r="E28" s="59">
        <v>0</v>
      </c>
      <c r="G28" s="57"/>
      <c r="H28" s="58"/>
      <c r="I28" s="59"/>
    </row>
    <row r="29" spans="2:9" ht="15" hidden="1" customHeight="1">
      <c r="B29" s="56"/>
      <c r="C29" s="57"/>
      <c r="D29" s="58"/>
      <c r="E29" s="59"/>
      <c r="G29" s="57"/>
      <c r="H29" s="58"/>
      <c r="I29" s="59"/>
    </row>
    <row r="30" spans="2:9" ht="15" hidden="1" customHeight="1">
      <c r="B30" s="56" t="s">
        <v>10</v>
      </c>
      <c r="C30" s="60">
        <v>0</v>
      </c>
      <c r="D30" s="61">
        <v>0</v>
      </c>
      <c r="E30" s="62">
        <f>IF(D30=0,0,D30/C30)</f>
        <v>0</v>
      </c>
      <c r="G30" s="60"/>
      <c r="H30" s="61"/>
      <c r="I30" s="62"/>
    </row>
    <row r="31" spans="2:9" ht="15" hidden="1" customHeight="1">
      <c r="B31" s="56"/>
      <c r="C31" s="57"/>
      <c r="D31" s="58"/>
      <c r="E31" s="59"/>
      <c r="G31" s="57"/>
      <c r="H31" s="58"/>
      <c r="I31" s="59"/>
    </row>
    <row r="32" spans="2:9" ht="15.75" hidden="1" customHeight="1" thickBot="1">
      <c r="B32" s="56" t="s">
        <v>8</v>
      </c>
      <c r="C32" s="66">
        <f>SUM(C26:C30)</f>
        <v>40684</v>
      </c>
      <c r="D32" s="68">
        <f>SUM(D26:D30)</f>
        <v>701880</v>
      </c>
      <c r="E32" s="67">
        <f>IF(D32=0,0,D32/C32)</f>
        <v>17.251990954675058</v>
      </c>
      <c r="G32" s="66"/>
      <c r="H32" s="68"/>
      <c r="I32" s="67"/>
    </row>
    <row r="33" spans="2:9" ht="15.75" hidden="1" customHeight="1" thickTop="1">
      <c r="B33" s="56"/>
      <c r="C33" s="57"/>
      <c r="D33" s="58"/>
      <c r="E33" s="59"/>
      <c r="G33" s="57"/>
      <c r="H33" s="58"/>
      <c r="I33" s="59"/>
    </row>
    <row r="34" spans="2:9" ht="15" hidden="1" customHeight="1">
      <c r="B34" s="56"/>
      <c r="C34" s="57"/>
      <c r="D34" s="58"/>
      <c r="E34" s="59"/>
      <c r="G34" s="57"/>
      <c r="H34" s="58"/>
      <c r="I34" s="59"/>
    </row>
    <row r="35" spans="2:9" ht="15.75" hidden="1" customHeight="1">
      <c r="B35" s="55">
        <v>40057</v>
      </c>
      <c r="C35" s="84" t="s">
        <v>11</v>
      </c>
      <c r="D35" s="84"/>
      <c r="E35" s="84"/>
      <c r="G35" s="84"/>
      <c r="H35" s="84"/>
      <c r="I35" s="84"/>
    </row>
    <row r="36" spans="2:9" ht="15" hidden="1" customHeight="1">
      <c r="B36" s="56"/>
      <c r="C36" s="8" t="s">
        <v>0</v>
      </c>
      <c r="D36" s="9" t="s">
        <v>1</v>
      </c>
      <c r="E36" s="10" t="s">
        <v>2</v>
      </c>
      <c r="G36" s="8"/>
      <c r="H36" s="9"/>
      <c r="I36" s="10"/>
    </row>
    <row r="37" spans="2:9" ht="15" hidden="1" customHeight="1">
      <c r="B37" s="56" t="s">
        <v>3</v>
      </c>
      <c r="C37" s="57">
        <f>+C32</f>
        <v>40684</v>
      </c>
      <c r="D37" s="58">
        <f>+D32</f>
        <v>701880</v>
      </c>
      <c r="E37" s="59">
        <f>IF(D37=0,0,D37/C37)</f>
        <v>17.251990954675058</v>
      </c>
      <c r="G37" s="57"/>
      <c r="H37" s="58"/>
      <c r="I37" s="59"/>
    </row>
    <row r="38" spans="2:9" ht="15" hidden="1" customHeight="1">
      <c r="B38" s="56"/>
      <c r="C38" s="57"/>
      <c r="D38" s="58"/>
      <c r="E38" s="59"/>
      <c r="G38" s="57"/>
      <c r="H38" s="58"/>
      <c r="I38" s="59"/>
    </row>
    <row r="39" spans="2:9" ht="15" hidden="1" customHeight="1">
      <c r="B39" s="56" t="s">
        <v>4</v>
      </c>
      <c r="C39" s="60">
        <v>0</v>
      </c>
      <c r="D39" s="61">
        <v>0</v>
      </c>
      <c r="E39" s="62">
        <f>IF(D39=0,0,D39/C39)</f>
        <v>0</v>
      </c>
      <c r="G39" s="60"/>
      <c r="H39" s="61"/>
      <c r="I39" s="62"/>
    </row>
    <row r="40" spans="2:9" ht="15" hidden="1" customHeight="1">
      <c r="B40" s="56"/>
      <c r="C40" s="57"/>
      <c r="D40" s="58"/>
      <c r="E40" s="59"/>
      <c r="G40" s="57"/>
      <c r="H40" s="58"/>
      <c r="I40" s="59"/>
    </row>
    <row r="41" spans="2:9" ht="15" hidden="1" customHeight="1">
      <c r="B41" s="56" t="s">
        <v>5</v>
      </c>
      <c r="C41" s="63">
        <f>SUM(C37:C39)</f>
        <v>40684</v>
      </c>
      <c r="D41" s="63">
        <f>SUM(D37:D39)</f>
        <v>701880</v>
      </c>
      <c r="E41" s="65">
        <f>IF(D41=0,0,D41/C41)</f>
        <v>17.251990954675058</v>
      </c>
      <c r="G41" s="63"/>
      <c r="H41" s="63"/>
      <c r="I41" s="65"/>
    </row>
    <row r="42" spans="2:9" ht="15" hidden="1" customHeight="1">
      <c r="B42" s="56"/>
      <c r="C42" s="63"/>
      <c r="D42" s="64"/>
      <c r="E42" s="65"/>
      <c r="G42" s="63"/>
      <c r="H42" s="64"/>
      <c r="I42" s="65"/>
    </row>
    <row r="43" spans="2:9" ht="15" hidden="1" customHeight="1">
      <c r="B43" s="56" t="s">
        <v>6</v>
      </c>
      <c r="C43" s="63">
        <v>0</v>
      </c>
      <c r="D43" s="64">
        <v>0</v>
      </c>
      <c r="E43" s="65">
        <v>0</v>
      </c>
      <c r="G43" s="63"/>
      <c r="H43" s="64"/>
      <c r="I43" s="65"/>
    </row>
    <row r="44" spans="2:9" ht="15" hidden="1" customHeight="1">
      <c r="B44" s="56"/>
      <c r="C44" s="57"/>
      <c r="D44" s="58"/>
      <c r="E44" s="59"/>
      <c r="G44" s="57"/>
      <c r="H44" s="58"/>
      <c r="I44" s="59"/>
    </row>
    <row r="45" spans="2:9" ht="15" hidden="1" customHeight="1">
      <c r="B45" s="56" t="s">
        <v>10</v>
      </c>
      <c r="C45" s="60">
        <v>0</v>
      </c>
      <c r="D45" s="61">
        <v>0</v>
      </c>
      <c r="E45" s="62">
        <f>IF(D45=0,0,D45/C45)</f>
        <v>0</v>
      </c>
      <c r="G45" s="60"/>
      <c r="H45" s="61"/>
      <c r="I45" s="62"/>
    </row>
    <row r="46" spans="2:9" ht="15" hidden="1" customHeight="1">
      <c r="B46" s="56"/>
      <c r="C46" s="57"/>
      <c r="D46" s="58"/>
      <c r="E46" s="59"/>
      <c r="G46" s="57"/>
      <c r="H46" s="58"/>
      <c r="I46" s="59"/>
    </row>
    <row r="47" spans="2:9" ht="15.75" hidden="1" customHeight="1" thickBot="1">
      <c r="B47" s="56" t="s">
        <v>8</v>
      </c>
      <c r="C47" s="66">
        <f>SUM(C41:C45)</f>
        <v>40684</v>
      </c>
      <c r="D47" s="66">
        <f>SUM(D41:D45)</f>
        <v>701880</v>
      </c>
      <c r="E47" s="67">
        <f>IF(D47=0,0,D47/C47)</f>
        <v>17.251990954675058</v>
      </c>
      <c r="G47" s="66"/>
      <c r="H47" s="66"/>
      <c r="I47" s="67"/>
    </row>
    <row r="48" spans="2:9" ht="15.75" hidden="1" customHeight="1" thickTop="1">
      <c r="B48" s="56"/>
      <c r="C48" s="57"/>
      <c r="D48" s="58"/>
      <c r="E48" s="59"/>
      <c r="G48" s="57"/>
      <c r="H48" s="58"/>
      <c r="I48" s="59"/>
    </row>
    <row r="49" spans="2:9" ht="15" hidden="1" customHeight="1">
      <c r="B49" s="56"/>
      <c r="C49" s="57"/>
      <c r="D49" s="58"/>
      <c r="E49" s="59"/>
      <c r="G49" s="57"/>
      <c r="H49" s="58"/>
      <c r="I49" s="59"/>
    </row>
    <row r="50" spans="2:9" ht="15.75" hidden="1" customHeight="1">
      <c r="B50" s="55">
        <v>40087</v>
      </c>
      <c r="C50" s="84" t="s">
        <v>11</v>
      </c>
      <c r="D50" s="84"/>
      <c r="E50" s="84"/>
      <c r="G50" s="84"/>
      <c r="H50" s="84"/>
      <c r="I50" s="84"/>
    </row>
    <row r="51" spans="2:9" ht="15" hidden="1" customHeight="1">
      <c r="B51" s="56"/>
      <c r="C51" s="8" t="s">
        <v>0</v>
      </c>
      <c r="D51" s="9" t="s">
        <v>1</v>
      </c>
      <c r="E51" s="10" t="s">
        <v>2</v>
      </c>
      <c r="G51" s="8"/>
      <c r="H51" s="9"/>
      <c r="I51" s="10"/>
    </row>
    <row r="52" spans="2:9" ht="15" hidden="1" customHeight="1">
      <c r="B52" s="56" t="s">
        <v>3</v>
      </c>
      <c r="C52" s="57">
        <f>+C47</f>
        <v>40684</v>
      </c>
      <c r="D52" s="58">
        <f>+D47</f>
        <v>701880</v>
      </c>
      <c r="E52" s="59">
        <f>IF(D52=0,0,D52/C52)</f>
        <v>17.251990954675058</v>
      </c>
      <c r="G52" s="57"/>
      <c r="H52" s="58"/>
      <c r="I52" s="59"/>
    </row>
    <row r="53" spans="2:9" ht="15" hidden="1" customHeight="1">
      <c r="B53" s="56"/>
      <c r="C53" s="57"/>
      <c r="D53" s="58"/>
      <c r="E53" s="59"/>
      <c r="G53" s="57"/>
      <c r="H53" s="58"/>
      <c r="I53" s="59"/>
    </row>
    <row r="54" spans="2:9" ht="15" hidden="1" customHeight="1">
      <c r="B54" s="56" t="s">
        <v>4</v>
      </c>
      <c r="C54" s="60">
        <v>0</v>
      </c>
      <c r="D54" s="61">
        <v>0</v>
      </c>
      <c r="E54" s="62">
        <f>IF(D54=0,0,D54/C54)</f>
        <v>0</v>
      </c>
      <c r="G54" s="60"/>
      <c r="H54" s="61"/>
      <c r="I54" s="62"/>
    </row>
    <row r="55" spans="2:9" ht="15" hidden="1" customHeight="1">
      <c r="B55" s="56"/>
      <c r="C55" s="57"/>
      <c r="D55" s="58"/>
      <c r="E55" s="59"/>
      <c r="G55" s="57"/>
      <c r="H55" s="58"/>
      <c r="I55" s="59"/>
    </row>
    <row r="56" spans="2:9" ht="15" hidden="1" customHeight="1">
      <c r="B56" s="56" t="s">
        <v>5</v>
      </c>
      <c r="C56" s="63">
        <f>SUM(C52:C54)</f>
        <v>40684</v>
      </c>
      <c r="D56" s="64">
        <f>SUM(D52:D54)</f>
        <v>701880</v>
      </c>
      <c r="E56" s="65">
        <f>IF(D56=0,0,D56/C56)</f>
        <v>17.251990954675058</v>
      </c>
      <c r="G56" s="63"/>
      <c r="H56" s="64"/>
      <c r="I56" s="65"/>
    </row>
    <row r="57" spans="2:9" ht="15" hidden="1" customHeight="1">
      <c r="B57" s="56"/>
      <c r="C57" s="57"/>
      <c r="D57" s="58"/>
      <c r="E57" s="59"/>
      <c r="G57" s="57"/>
      <c r="H57" s="58"/>
      <c r="I57" s="59"/>
    </row>
    <row r="58" spans="2:9" ht="15" hidden="1" customHeight="1">
      <c r="B58" s="56" t="s">
        <v>6</v>
      </c>
      <c r="C58" s="57">
        <v>0</v>
      </c>
      <c r="D58" s="58">
        <v>0</v>
      </c>
      <c r="E58" s="59">
        <v>0</v>
      </c>
      <c r="G58" s="57"/>
      <c r="H58" s="58"/>
      <c r="I58" s="59"/>
    </row>
    <row r="59" spans="2:9" ht="15" hidden="1" customHeight="1">
      <c r="B59" s="56"/>
      <c r="C59" s="57">
        <v>0</v>
      </c>
      <c r="D59" s="58"/>
      <c r="E59" s="59"/>
      <c r="G59" s="57"/>
      <c r="H59" s="58"/>
      <c r="I59" s="59"/>
    </row>
    <row r="60" spans="2:9" ht="15" hidden="1" customHeight="1">
      <c r="B60" s="56" t="s">
        <v>10</v>
      </c>
      <c r="C60" s="60">
        <v>0</v>
      </c>
      <c r="D60" s="61">
        <v>0</v>
      </c>
      <c r="E60" s="62">
        <f>IF(D60=0,0,D60/C60)</f>
        <v>0</v>
      </c>
      <c r="G60" s="60"/>
      <c r="H60" s="61"/>
      <c r="I60" s="62"/>
    </row>
    <row r="61" spans="2:9" ht="15" hidden="1" customHeight="1">
      <c r="B61" s="56"/>
      <c r="C61" s="57"/>
      <c r="D61" s="58"/>
      <c r="E61" s="59"/>
      <c r="G61" s="57"/>
      <c r="H61" s="58"/>
      <c r="I61" s="59"/>
    </row>
    <row r="62" spans="2:9" ht="15.75" hidden="1" customHeight="1" thickBot="1">
      <c r="B62" s="56" t="s">
        <v>8</v>
      </c>
      <c r="C62" s="66">
        <f>SUM(C56:C60)</f>
        <v>40684</v>
      </c>
      <c r="D62" s="66">
        <f>SUM(D56:D60)</f>
        <v>701880</v>
      </c>
      <c r="E62" s="67">
        <f>IF(D62=0,0,D62/C62)</f>
        <v>17.251990954675058</v>
      </c>
      <c r="G62" s="66"/>
      <c r="H62" s="66"/>
      <c r="I62" s="67"/>
    </row>
    <row r="63" spans="2:9" ht="15.75" hidden="1" customHeight="1" thickTop="1"/>
    <row r="64" spans="2:9" ht="15" hidden="1" customHeight="1"/>
    <row r="65" spans="2:9" ht="15.75" hidden="1" customHeight="1">
      <c r="B65" s="55">
        <v>40118</v>
      </c>
      <c r="C65" s="84" t="s">
        <v>11</v>
      </c>
      <c r="D65" s="84"/>
      <c r="E65" s="84"/>
      <c r="G65" s="84"/>
      <c r="H65" s="84"/>
      <c r="I65" s="84"/>
    </row>
    <row r="66" spans="2:9" ht="15" hidden="1" customHeight="1">
      <c r="B66" s="56"/>
      <c r="C66" s="8" t="s">
        <v>0</v>
      </c>
      <c r="D66" s="9" t="s">
        <v>1</v>
      </c>
      <c r="E66" s="10" t="s">
        <v>2</v>
      </c>
      <c r="G66" s="8"/>
      <c r="H66" s="9"/>
      <c r="I66" s="10"/>
    </row>
    <row r="67" spans="2:9" ht="15" hidden="1" customHeight="1">
      <c r="B67" s="56" t="s">
        <v>3</v>
      </c>
      <c r="C67" s="57">
        <f>+C62</f>
        <v>40684</v>
      </c>
      <c r="D67" s="58">
        <f>+D62</f>
        <v>701880</v>
      </c>
      <c r="E67" s="59">
        <f>IF(D67=0,0,D67/C67)</f>
        <v>17.251990954675058</v>
      </c>
      <c r="G67" s="57"/>
      <c r="H67" s="58"/>
      <c r="I67" s="59"/>
    </row>
    <row r="68" spans="2:9" ht="15" hidden="1" customHeight="1">
      <c r="B68" s="56"/>
      <c r="C68" s="57"/>
      <c r="D68" s="58"/>
      <c r="E68" s="59"/>
      <c r="G68" s="57"/>
      <c r="H68" s="58"/>
      <c r="I68" s="59"/>
    </row>
    <row r="69" spans="2:9" ht="15" hidden="1" customHeight="1">
      <c r="B69" s="56" t="s">
        <v>4</v>
      </c>
      <c r="C69" s="60">
        <v>0</v>
      </c>
      <c r="D69" s="61">
        <v>0</v>
      </c>
      <c r="E69" s="62">
        <f>IF(D69=0,0,D69/C69)</f>
        <v>0</v>
      </c>
      <c r="G69" s="60"/>
      <c r="H69" s="61"/>
      <c r="I69" s="62"/>
    </row>
    <row r="70" spans="2:9" ht="15" hidden="1" customHeight="1">
      <c r="B70" s="56"/>
      <c r="C70" s="57"/>
      <c r="D70" s="58"/>
      <c r="E70" s="59"/>
      <c r="G70" s="57"/>
      <c r="H70" s="58"/>
      <c r="I70" s="59"/>
    </row>
    <row r="71" spans="2:9" ht="15" hidden="1" customHeight="1">
      <c r="B71" s="56" t="s">
        <v>5</v>
      </c>
      <c r="C71" s="63">
        <f>SUM(C67:C69)</f>
        <v>40684</v>
      </c>
      <c r="D71" s="64">
        <f>SUM(D67:D69)</f>
        <v>701880</v>
      </c>
      <c r="E71" s="65">
        <f>IF(D71=0,0,D71/C71)</f>
        <v>17.251990954675058</v>
      </c>
      <c r="G71" s="63"/>
      <c r="H71" s="64"/>
      <c r="I71" s="65"/>
    </row>
    <row r="72" spans="2:9" ht="15" hidden="1" customHeight="1">
      <c r="B72" s="56"/>
      <c r="C72" s="57"/>
      <c r="D72" s="58"/>
      <c r="E72" s="59"/>
      <c r="G72" s="57"/>
      <c r="H72" s="58"/>
      <c r="I72" s="59"/>
    </row>
    <row r="73" spans="2:9" ht="15" hidden="1" customHeight="1">
      <c r="B73" s="56" t="s">
        <v>6</v>
      </c>
      <c r="C73" s="57">
        <v>0</v>
      </c>
      <c r="D73" s="58">
        <v>0</v>
      </c>
      <c r="E73" s="59">
        <v>0</v>
      </c>
      <c r="G73" s="57"/>
      <c r="H73" s="58"/>
      <c r="I73" s="59"/>
    </row>
    <row r="74" spans="2:9" ht="15" hidden="1" customHeight="1">
      <c r="B74" s="56"/>
      <c r="C74" s="57">
        <v>0</v>
      </c>
      <c r="D74" s="58"/>
      <c r="E74" s="59"/>
      <c r="G74" s="57"/>
      <c r="H74" s="58"/>
      <c r="I74" s="59"/>
    </row>
    <row r="75" spans="2:9" ht="15" hidden="1" customHeight="1">
      <c r="B75" s="56" t="s">
        <v>10</v>
      </c>
      <c r="C75" s="60">
        <v>0</v>
      </c>
      <c r="D75" s="61">
        <v>0</v>
      </c>
      <c r="E75" s="62">
        <f>IF(D75=0,0,D75/C75)</f>
        <v>0</v>
      </c>
      <c r="G75" s="60"/>
      <c r="H75" s="61"/>
      <c r="I75" s="62"/>
    </row>
    <row r="76" spans="2:9" ht="15" hidden="1" customHeight="1">
      <c r="B76" s="56"/>
      <c r="C76" s="57"/>
      <c r="D76" s="58"/>
      <c r="E76" s="59"/>
      <c r="G76" s="57"/>
      <c r="H76" s="58"/>
      <c r="I76" s="59"/>
    </row>
    <row r="77" spans="2:9" ht="15.75" hidden="1" customHeight="1" thickBot="1">
      <c r="B77" s="56" t="s">
        <v>8</v>
      </c>
      <c r="C77" s="66">
        <f>SUM(C71:C75)</f>
        <v>40684</v>
      </c>
      <c r="D77" s="66">
        <f>SUM(D71:D75)</f>
        <v>701880</v>
      </c>
      <c r="E77" s="67">
        <f>IF(D77=0,0,D77/C77)</f>
        <v>17.251990954675058</v>
      </c>
      <c r="G77" s="66"/>
      <c r="H77" s="66"/>
      <c r="I77" s="67"/>
    </row>
    <row r="78" spans="2:9" ht="15.75" hidden="1" customHeight="1" thickTop="1"/>
    <row r="79" spans="2:9" ht="15" hidden="1" customHeight="1"/>
    <row r="80" spans="2:9" ht="15.75" hidden="1" customHeight="1">
      <c r="B80" s="55">
        <v>40148</v>
      </c>
      <c r="C80" s="84" t="s">
        <v>11</v>
      </c>
      <c r="D80" s="84"/>
      <c r="E80" s="84"/>
      <c r="G80" s="84"/>
      <c r="H80" s="84"/>
      <c r="I80" s="84"/>
    </row>
    <row r="81" spans="2:9" ht="15" hidden="1" customHeight="1">
      <c r="B81" s="56"/>
      <c r="C81" s="8" t="s">
        <v>0</v>
      </c>
      <c r="D81" s="9" t="s">
        <v>1</v>
      </c>
      <c r="E81" s="10" t="s">
        <v>2</v>
      </c>
      <c r="G81" s="8"/>
      <c r="H81" s="9"/>
      <c r="I81" s="10"/>
    </row>
    <row r="82" spans="2:9" ht="15" hidden="1" customHeight="1">
      <c r="B82" s="56" t="s">
        <v>3</v>
      </c>
      <c r="C82" s="57">
        <f>+C77</f>
        <v>40684</v>
      </c>
      <c r="D82" s="58">
        <f>+D77</f>
        <v>701880</v>
      </c>
      <c r="E82" s="59">
        <f>IF(D82=0,0,D82/C82)</f>
        <v>17.251990954675058</v>
      </c>
      <c r="G82" s="57"/>
      <c r="H82" s="58"/>
      <c r="I82" s="59"/>
    </row>
    <row r="83" spans="2:9" ht="15" hidden="1" customHeight="1">
      <c r="B83" s="56"/>
      <c r="C83" s="57"/>
      <c r="D83" s="58"/>
      <c r="E83" s="59"/>
      <c r="G83" s="57"/>
      <c r="H83" s="58"/>
      <c r="I83" s="59"/>
    </row>
    <row r="84" spans="2:9" ht="15" hidden="1" customHeight="1">
      <c r="B84" s="56" t="s">
        <v>4</v>
      </c>
      <c r="C84" s="60"/>
      <c r="D84" s="61"/>
      <c r="E84" s="62">
        <f>IF(D84=0,0,D84/C84)</f>
        <v>0</v>
      </c>
      <c r="G84" s="60"/>
      <c r="H84" s="61"/>
      <c r="I84" s="62"/>
    </row>
    <row r="85" spans="2:9" ht="15" hidden="1" customHeight="1">
      <c r="B85" s="56"/>
      <c r="C85" s="57"/>
      <c r="D85" s="58"/>
      <c r="E85" s="59"/>
      <c r="G85" s="57"/>
      <c r="H85" s="58"/>
      <c r="I85" s="59"/>
    </row>
    <row r="86" spans="2:9" ht="15" hidden="1" customHeight="1">
      <c r="B86" s="56" t="s">
        <v>5</v>
      </c>
      <c r="C86" s="63">
        <f>+C82+C84</f>
        <v>40684</v>
      </c>
      <c r="D86" s="64">
        <f>+D82+D84</f>
        <v>701880</v>
      </c>
      <c r="E86" s="65">
        <f>IF(D86=0,0,D86/C86)</f>
        <v>17.251990954675058</v>
      </c>
      <c r="G86" s="63"/>
      <c r="H86" s="64"/>
      <c r="I86" s="65"/>
    </row>
    <row r="87" spans="2:9" ht="15" hidden="1" customHeight="1">
      <c r="B87" s="56"/>
      <c r="C87" s="63"/>
      <c r="D87" s="64"/>
      <c r="E87" s="65"/>
      <c r="G87" s="63"/>
      <c r="H87" s="64"/>
      <c r="I87" s="65"/>
    </row>
    <row r="88" spans="2:9" ht="15" hidden="1" customHeight="1">
      <c r="B88" s="56" t="s">
        <v>6</v>
      </c>
      <c r="C88" s="63">
        <v>0</v>
      </c>
      <c r="D88" s="64">
        <v>0</v>
      </c>
      <c r="E88" s="59">
        <f>IF(D88=0,0,D88/C88)</f>
        <v>0</v>
      </c>
      <c r="G88" s="63"/>
      <c r="H88" s="64"/>
      <c r="I88" s="59"/>
    </row>
    <row r="89" spans="2:9" ht="15" hidden="1" customHeight="1">
      <c r="B89" s="56"/>
      <c r="C89" s="63"/>
      <c r="D89" s="64"/>
      <c r="E89" s="59"/>
      <c r="G89" s="63"/>
      <c r="H89" s="64"/>
      <c r="I89" s="59"/>
    </row>
    <row r="90" spans="2:9" ht="15" hidden="1" customHeight="1">
      <c r="B90" s="56" t="s">
        <v>7</v>
      </c>
      <c r="C90" s="60">
        <v>0</v>
      </c>
      <c r="D90" s="61">
        <v>0</v>
      </c>
      <c r="E90" s="62">
        <f>IF(D90=0,0,D90/C90)</f>
        <v>0</v>
      </c>
      <c r="G90" s="60"/>
      <c r="H90" s="61"/>
      <c r="I90" s="62"/>
    </row>
    <row r="91" spans="2:9" ht="15" hidden="1" customHeight="1">
      <c r="B91" s="56"/>
      <c r="C91" s="63"/>
      <c r="D91" s="64"/>
      <c r="E91" s="65"/>
      <c r="G91" s="63"/>
      <c r="H91" s="64"/>
      <c r="I91" s="65"/>
    </row>
    <row r="92" spans="2:9" ht="15.75" hidden="1" customHeight="1" thickBot="1">
      <c r="B92" s="56" t="s">
        <v>8</v>
      </c>
      <c r="C92" s="66">
        <f>SUM(C86:C90)</f>
        <v>40684</v>
      </c>
      <c r="D92" s="66">
        <f>SUM(D86:D90)</f>
        <v>701880</v>
      </c>
      <c r="E92" s="67">
        <f>IF(D92=0,0,D92/C92)</f>
        <v>17.251990954675058</v>
      </c>
      <c r="G92" s="66"/>
      <c r="H92" s="66"/>
      <c r="I92" s="67"/>
    </row>
    <row r="93" spans="2:9" ht="15.75" hidden="1" customHeight="1" thickTop="1">
      <c r="B93" s="56"/>
      <c r="C93" s="63"/>
      <c r="D93" s="64"/>
      <c r="E93" s="65"/>
      <c r="G93" s="63"/>
      <c r="H93" s="64"/>
      <c r="I93" s="65"/>
    </row>
    <row r="94" spans="2:9" ht="15" hidden="1" customHeight="1">
      <c r="B94" s="56"/>
      <c r="C94" s="57"/>
      <c r="D94" s="58"/>
      <c r="E94" s="59"/>
      <c r="G94" s="57"/>
      <c r="H94" s="58"/>
      <c r="I94" s="59"/>
    </row>
    <row r="95" spans="2:9" ht="15.75" hidden="1" customHeight="1">
      <c r="B95" s="55">
        <v>40179</v>
      </c>
      <c r="C95" s="84" t="s">
        <v>11</v>
      </c>
      <c r="D95" s="84"/>
      <c r="E95" s="84"/>
      <c r="G95" s="84"/>
      <c r="H95" s="84"/>
      <c r="I95" s="84"/>
    </row>
    <row r="96" spans="2:9" ht="15" hidden="1" customHeight="1">
      <c r="B96" s="56"/>
      <c r="C96" s="8" t="s">
        <v>0</v>
      </c>
      <c r="D96" s="9" t="s">
        <v>1</v>
      </c>
      <c r="E96" s="10" t="s">
        <v>2</v>
      </c>
      <c r="G96" s="8"/>
      <c r="H96" s="9"/>
      <c r="I96" s="10"/>
    </row>
    <row r="97" spans="2:9" ht="15" hidden="1" customHeight="1">
      <c r="B97" s="56" t="s">
        <v>3</v>
      </c>
      <c r="C97" s="57">
        <f>+C92</f>
        <v>40684</v>
      </c>
      <c r="D97" s="58">
        <f>+D92</f>
        <v>701880</v>
      </c>
      <c r="E97" s="59">
        <f>IF(D97=0,0,D97/C97)</f>
        <v>17.251990954675058</v>
      </c>
      <c r="G97" s="57"/>
      <c r="H97" s="58"/>
      <c r="I97" s="59"/>
    </row>
    <row r="98" spans="2:9" ht="15" hidden="1" customHeight="1">
      <c r="B98" s="56"/>
      <c r="C98" s="57"/>
      <c r="D98" s="58"/>
      <c r="E98" s="59"/>
      <c r="G98" s="57"/>
      <c r="H98" s="58"/>
      <c r="I98" s="59"/>
    </row>
    <row r="99" spans="2:9" ht="30" hidden="1" customHeight="1">
      <c r="B99" s="69" t="s">
        <v>9</v>
      </c>
      <c r="C99" s="57">
        <v>0</v>
      </c>
      <c r="D99" s="58">
        <v>0</v>
      </c>
      <c r="E99" s="59"/>
      <c r="G99" s="57"/>
      <c r="H99" s="58"/>
      <c r="I99" s="59"/>
    </row>
    <row r="100" spans="2:9" ht="15" hidden="1" customHeight="1">
      <c r="B100" s="56"/>
      <c r="C100" s="57"/>
      <c r="D100" s="58"/>
      <c r="E100" s="59"/>
      <c r="G100" s="57"/>
      <c r="H100" s="58"/>
      <c r="I100" s="59"/>
    </row>
    <row r="101" spans="2:9" ht="15" hidden="1" customHeight="1">
      <c r="B101" s="56" t="s">
        <v>4</v>
      </c>
      <c r="C101" s="60">
        <v>0</v>
      </c>
      <c r="D101" s="61">
        <v>0</v>
      </c>
      <c r="E101" s="62">
        <f>IF(D101=0,0,D101/C101)</f>
        <v>0</v>
      </c>
      <c r="G101" s="60"/>
      <c r="H101" s="61"/>
      <c r="I101" s="62"/>
    </row>
    <row r="102" spans="2:9" ht="15" hidden="1" customHeight="1">
      <c r="B102" s="56"/>
      <c r="C102" s="57"/>
      <c r="D102" s="58"/>
      <c r="E102" s="59"/>
      <c r="G102" s="57"/>
      <c r="H102" s="58"/>
      <c r="I102" s="59"/>
    </row>
    <row r="103" spans="2:9" ht="15" hidden="1" customHeight="1">
      <c r="B103" s="56" t="s">
        <v>5</v>
      </c>
      <c r="C103" s="63">
        <f>SUM(C97:C101)</f>
        <v>40684</v>
      </c>
      <c r="D103" s="64">
        <f>SUM(D97:D101)</f>
        <v>701880</v>
      </c>
      <c r="E103" s="65">
        <f>IF(D103=0,0,D103/C103)</f>
        <v>17.251990954675058</v>
      </c>
      <c r="G103" s="63"/>
      <c r="H103" s="64"/>
      <c r="I103" s="65"/>
    </row>
    <row r="104" spans="2:9" ht="15" hidden="1" customHeight="1">
      <c r="B104" s="56"/>
      <c r="C104" s="57"/>
      <c r="D104" s="58"/>
      <c r="E104" s="59"/>
      <c r="G104" s="57"/>
      <c r="H104" s="58"/>
      <c r="I104" s="59"/>
    </row>
    <row r="105" spans="2:9" ht="15" hidden="1" customHeight="1">
      <c r="B105" s="56" t="s">
        <v>6</v>
      </c>
      <c r="C105" s="57">
        <v>0</v>
      </c>
      <c r="D105" s="58">
        <v>0</v>
      </c>
      <c r="E105" s="59">
        <v>0</v>
      </c>
      <c r="G105" s="57"/>
      <c r="H105" s="58"/>
      <c r="I105" s="59"/>
    </row>
    <row r="106" spans="2:9" ht="15" hidden="1" customHeight="1">
      <c r="B106" s="56"/>
      <c r="C106" s="57"/>
      <c r="D106" s="58"/>
      <c r="E106" s="59"/>
      <c r="G106" s="57"/>
      <c r="H106" s="58"/>
      <c r="I106" s="59"/>
    </row>
    <row r="107" spans="2:9" ht="15" hidden="1" customHeight="1">
      <c r="B107" s="56" t="s">
        <v>10</v>
      </c>
      <c r="C107" s="60">
        <v>-7140</v>
      </c>
      <c r="D107" s="61">
        <f>+C107*E103</f>
        <v>-123179.21541637991</v>
      </c>
      <c r="E107" s="62">
        <f>IF(D107=0,0,D107/C107)</f>
        <v>17.251990954675058</v>
      </c>
      <c r="G107" s="60"/>
      <c r="H107" s="61"/>
      <c r="I107" s="62"/>
    </row>
    <row r="108" spans="2:9" ht="15" hidden="1" customHeight="1">
      <c r="B108" s="56"/>
      <c r="C108" s="57"/>
      <c r="D108" s="58"/>
      <c r="E108" s="59"/>
      <c r="G108" s="57"/>
      <c r="H108" s="58"/>
      <c r="I108" s="59"/>
    </row>
    <row r="109" spans="2:9" ht="15.75" hidden="1" customHeight="1" thickBot="1">
      <c r="B109" s="56" t="s">
        <v>8</v>
      </c>
      <c r="C109" s="66">
        <f>SUM(C103:C107)</f>
        <v>33544</v>
      </c>
      <c r="D109" s="68">
        <f>SUM(D103:D107)</f>
        <v>578700.78458362003</v>
      </c>
      <c r="E109" s="67">
        <f>IF(D109=0,0,D109/C109)</f>
        <v>17.251990954675055</v>
      </c>
      <c r="G109" s="66"/>
      <c r="H109" s="68"/>
      <c r="I109" s="67"/>
    </row>
    <row r="110" spans="2:9" ht="15.75" hidden="1" customHeight="1" thickTop="1"/>
    <row r="111" spans="2:9" ht="15" hidden="1" customHeight="1"/>
    <row r="112" spans="2:9" ht="15.75" hidden="1" customHeight="1">
      <c r="B112" s="55">
        <v>40210</v>
      </c>
      <c r="C112" s="84" t="s">
        <v>11</v>
      </c>
      <c r="D112" s="84"/>
      <c r="E112" s="84"/>
      <c r="G112" s="84"/>
      <c r="H112" s="84"/>
      <c r="I112" s="84"/>
    </row>
    <row r="113" spans="2:9" ht="15" hidden="1" customHeight="1">
      <c r="B113" s="56"/>
      <c r="C113" s="8" t="s">
        <v>0</v>
      </c>
      <c r="D113" s="9" t="s">
        <v>1</v>
      </c>
      <c r="E113" s="10" t="s">
        <v>2</v>
      </c>
      <c r="G113" s="8"/>
      <c r="H113" s="9"/>
      <c r="I113" s="10"/>
    </row>
    <row r="114" spans="2:9" ht="15" hidden="1" customHeight="1">
      <c r="B114" s="56" t="s">
        <v>3</v>
      </c>
      <c r="C114" s="57">
        <f>+C109</f>
        <v>33544</v>
      </c>
      <c r="D114" s="58">
        <f>+D109</f>
        <v>578700.78458362003</v>
      </c>
      <c r="E114" s="59">
        <f>IF(D114=0,0,D114/C114)</f>
        <v>17.251990954675055</v>
      </c>
      <c r="G114" s="57"/>
      <c r="H114" s="58"/>
      <c r="I114" s="59"/>
    </row>
    <row r="115" spans="2:9" ht="15" hidden="1" customHeight="1">
      <c r="B115" s="56"/>
      <c r="C115" s="57"/>
      <c r="D115" s="58"/>
      <c r="E115" s="59"/>
      <c r="G115" s="57"/>
      <c r="H115" s="58"/>
      <c r="I115" s="59"/>
    </row>
    <row r="116" spans="2:9" ht="30" hidden="1" customHeight="1">
      <c r="B116" s="69" t="s">
        <v>9</v>
      </c>
      <c r="C116" s="57">
        <v>0</v>
      </c>
      <c r="D116" s="58">
        <v>0</v>
      </c>
      <c r="E116" s="59"/>
      <c r="G116" s="57"/>
      <c r="H116" s="58"/>
      <c r="I116" s="59"/>
    </row>
    <row r="117" spans="2:9" ht="15" hidden="1" customHeight="1">
      <c r="B117" s="56"/>
      <c r="C117" s="57"/>
      <c r="D117" s="58"/>
      <c r="E117" s="59"/>
      <c r="G117" s="57"/>
      <c r="H117" s="58"/>
      <c r="I117" s="59"/>
    </row>
    <row r="118" spans="2:9" ht="15" hidden="1" customHeight="1">
      <c r="B118" s="56" t="s">
        <v>4</v>
      </c>
      <c r="C118" s="60">
        <v>0</v>
      </c>
      <c r="D118" s="61">
        <v>0</v>
      </c>
      <c r="E118" s="62">
        <f>IF(D118=0,0,D118/C118)</f>
        <v>0</v>
      </c>
      <c r="G118" s="60"/>
      <c r="H118" s="61"/>
      <c r="I118" s="62"/>
    </row>
    <row r="119" spans="2:9" ht="15" hidden="1" customHeight="1">
      <c r="B119" s="56"/>
      <c r="C119" s="57"/>
      <c r="D119" s="58"/>
      <c r="E119" s="59"/>
      <c r="G119" s="57"/>
      <c r="H119" s="58"/>
      <c r="I119" s="59"/>
    </row>
    <row r="120" spans="2:9" ht="15" hidden="1" customHeight="1">
      <c r="B120" s="56" t="s">
        <v>5</v>
      </c>
      <c r="C120" s="63">
        <f>SUM(C114:C118)</f>
        <v>33544</v>
      </c>
      <c r="D120" s="64">
        <f>SUM(D114:D118)</f>
        <v>578700.78458362003</v>
      </c>
      <c r="E120" s="65">
        <f>IF(D120=0,0,D120/C120)</f>
        <v>17.251990954675055</v>
      </c>
      <c r="G120" s="63"/>
      <c r="H120" s="64"/>
      <c r="I120" s="65"/>
    </row>
    <row r="121" spans="2:9" ht="15" hidden="1" customHeight="1">
      <c r="B121" s="56"/>
      <c r="C121" s="57"/>
      <c r="D121" s="58"/>
      <c r="E121" s="59"/>
      <c r="G121" s="57"/>
      <c r="H121" s="58"/>
      <c r="I121" s="59"/>
    </row>
    <row r="122" spans="2:9" ht="15" hidden="1" customHeight="1">
      <c r="B122" s="56" t="s">
        <v>6</v>
      </c>
      <c r="C122" s="57">
        <v>0</v>
      </c>
      <c r="D122" s="58">
        <v>0</v>
      </c>
      <c r="E122" s="59">
        <v>0</v>
      </c>
      <c r="G122" s="57"/>
      <c r="H122" s="58"/>
      <c r="I122" s="59"/>
    </row>
    <row r="123" spans="2:9" ht="15" hidden="1" customHeight="1">
      <c r="B123" s="56"/>
      <c r="C123" s="57"/>
      <c r="D123" s="58"/>
      <c r="E123" s="59"/>
      <c r="G123" s="57"/>
      <c r="H123" s="58"/>
      <c r="I123" s="59"/>
    </row>
    <row r="124" spans="2:9" ht="15" hidden="1" customHeight="1">
      <c r="B124" s="56" t="s">
        <v>10</v>
      </c>
      <c r="C124" s="60">
        <v>-7140</v>
      </c>
      <c r="D124" s="61">
        <f>+C124*E120</f>
        <v>-123179.21541637988</v>
      </c>
      <c r="E124" s="62">
        <f>IF(D124=0,0,D124/C124)</f>
        <v>17.251990954675055</v>
      </c>
      <c r="G124" s="60"/>
      <c r="H124" s="61"/>
      <c r="I124" s="62"/>
    </row>
    <row r="125" spans="2:9" ht="15" hidden="1" customHeight="1">
      <c r="B125" s="56"/>
      <c r="C125" s="57"/>
      <c r="D125" s="58"/>
      <c r="E125" s="59"/>
      <c r="G125" s="57"/>
      <c r="H125" s="58"/>
      <c r="I125" s="59"/>
    </row>
    <row r="126" spans="2:9" ht="15.75" hidden="1" customHeight="1" thickBot="1">
      <c r="B126" s="56" t="s">
        <v>8</v>
      </c>
      <c r="C126" s="66">
        <f>SUM(C120:C124)</f>
        <v>26404</v>
      </c>
      <c r="D126" s="68">
        <f>SUM(D120:D124)</f>
        <v>455521.56916724017</v>
      </c>
      <c r="E126" s="67">
        <f>IF(D126=0,0,D126/C126)</f>
        <v>17.251990954675055</v>
      </c>
      <c r="G126" s="66"/>
      <c r="H126" s="68"/>
      <c r="I126" s="67"/>
    </row>
    <row r="127" spans="2:9" ht="15.75" hidden="1" customHeight="1" thickTop="1"/>
    <row r="128" spans="2:9" ht="15" hidden="1" customHeight="1"/>
    <row r="129" spans="2:9" ht="15.75" hidden="1" customHeight="1">
      <c r="B129" s="55">
        <v>40238</v>
      </c>
      <c r="C129" s="84" t="s">
        <v>11</v>
      </c>
      <c r="D129" s="84"/>
      <c r="E129" s="84"/>
      <c r="G129" s="84"/>
      <c r="H129" s="84"/>
      <c r="I129" s="84"/>
    </row>
    <row r="130" spans="2:9" ht="15" hidden="1" customHeight="1">
      <c r="B130" s="56"/>
      <c r="C130" s="8" t="s">
        <v>0</v>
      </c>
      <c r="D130" s="9" t="s">
        <v>1</v>
      </c>
      <c r="E130" s="10" t="s">
        <v>2</v>
      </c>
      <c r="G130" s="8"/>
      <c r="H130" s="9"/>
      <c r="I130" s="10"/>
    </row>
    <row r="131" spans="2:9" ht="15" hidden="1" customHeight="1">
      <c r="B131" s="56" t="s">
        <v>3</v>
      </c>
      <c r="C131" s="57">
        <f>+C126</f>
        <v>26404</v>
      </c>
      <c r="D131" s="58">
        <f>+D126</f>
        <v>455521.56916724017</v>
      </c>
      <c r="E131" s="59">
        <f>IF(D131=0,0,D131/C131)</f>
        <v>17.251990954675055</v>
      </c>
      <c r="G131" s="57"/>
      <c r="H131" s="58"/>
      <c r="I131" s="59"/>
    </row>
    <row r="132" spans="2:9" ht="15" hidden="1" customHeight="1">
      <c r="B132" s="56"/>
      <c r="C132" s="57"/>
      <c r="D132" s="58"/>
      <c r="E132" s="59"/>
      <c r="G132" s="57"/>
      <c r="H132" s="58"/>
      <c r="I132" s="59"/>
    </row>
    <row r="133" spans="2:9" ht="15" hidden="1" customHeight="1">
      <c r="B133" s="56" t="s">
        <v>4</v>
      </c>
      <c r="C133" s="60">
        <v>0</v>
      </c>
      <c r="D133" s="61">
        <v>0</v>
      </c>
      <c r="E133" s="62">
        <f>IF(D133=0,0,D133/C133)</f>
        <v>0</v>
      </c>
      <c r="G133" s="60"/>
      <c r="H133" s="61"/>
      <c r="I133" s="62"/>
    </row>
    <row r="134" spans="2:9" ht="15" hidden="1" customHeight="1">
      <c r="B134" s="56"/>
      <c r="C134" s="57"/>
      <c r="D134" s="58"/>
      <c r="E134" s="59"/>
      <c r="G134" s="57"/>
      <c r="H134" s="58"/>
      <c r="I134" s="59"/>
    </row>
    <row r="135" spans="2:9" ht="15" hidden="1" customHeight="1">
      <c r="B135" s="56" t="s">
        <v>5</v>
      </c>
      <c r="C135" s="63">
        <f>SUM(C131:C133)</f>
        <v>26404</v>
      </c>
      <c r="D135" s="64">
        <f>SUM(D131:D133)</f>
        <v>455521.56916724017</v>
      </c>
      <c r="E135" s="65">
        <f>IF(D135=0,0,D135/C135)</f>
        <v>17.251990954675055</v>
      </c>
      <c r="G135" s="63"/>
      <c r="H135" s="64"/>
      <c r="I135" s="65"/>
    </row>
    <row r="136" spans="2:9" ht="15" hidden="1" customHeight="1">
      <c r="B136" s="56"/>
      <c r="C136" s="57"/>
      <c r="D136" s="58"/>
      <c r="E136" s="59"/>
      <c r="G136" s="57"/>
      <c r="H136" s="58"/>
      <c r="I136" s="59"/>
    </row>
    <row r="137" spans="2:9" ht="15" hidden="1" customHeight="1">
      <c r="B137" s="56" t="s">
        <v>6</v>
      </c>
      <c r="C137" s="57">
        <v>0</v>
      </c>
      <c r="D137" s="58">
        <v>0</v>
      </c>
      <c r="E137" s="59">
        <v>0</v>
      </c>
      <c r="G137" s="57"/>
      <c r="H137" s="58"/>
      <c r="I137" s="59"/>
    </row>
    <row r="138" spans="2:9" ht="15" hidden="1" customHeight="1">
      <c r="B138" s="56"/>
      <c r="C138" s="57">
        <v>0</v>
      </c>
      <c r="D138" s="58"/>
      <c r="E138" s="59"/>
      <c r="G138" s="57"/>
      <c r="H138" s="58"/>
      <c r="I138" s="59"/>
    </row>
    <row r="139" spans="2:9" ht="15" hidden="1" customHeight="1">
      <c r="B139" s="56" t="s">
        <v>10</v>
      </c>
      <c r="C139" s="60">
        <v>-7140</v>
      </c>
      <c r="D139" s="61">
        <f>+C139*E135</f>
        <v>-123179.21541637988</v>
      </c>
      <c r="E139" s="62">
        <f>IF(D139=0,0,D139/C139)</f>
        <v>17.251990954675055</v>
      </c>
      <c r="G139" s="60"/>
      <c r="H139" s="61"/>
      <c r="I139" s="62"/>
    </row>
    <row r="140" spans="2:9" ht="15" hidden="1" customHeight="1">
      <c r="B140" s="56"/>
      <c r="C140" s="57"/>
      <c r="D140" s="58"/>
      <c r="E140" s="59"/>
      <c r="G140" s="57"/>
      <c r="H140" s="58"/>
      <c r="I140" s="59"/>
    </row>
    <row r="141" spans="2:9" ht="15.75" hidden="1" customHeight="1" thickBot="1">
      <c r="B141" s="56" t="s">
        <v>8</v>
      </c>
      <c r="C141" s="66">
        <f>SUM(C135:C139)</f>
        <v>19264</v>
      </c>
      <c r="D141" s="66">
        <f>SUM(D135:D139)</f>
        <v>332342.35375086032</v>
      </c>
      <c r="E141" s="67">
        <f>IF(D141=0,0,D141/C141)</f>
        <v>17.251990954675058</v>
      </c>
      <c r="G141" s="66"/>
      <c r="H141" s="66"/>
      <c r="I141" s="67"/>
    </row>
    <row r="142" spans="2:9" ht="15.75" hidden="1" customHeight="1" thickTop="1"/>
    <row r="143" spans="2:9" ht="15" hidden="1" customHeight="1"/>
    <row r="144" spans="2:9" ht="15.75" hidden="1" customHeight="1">
      <c r="B144" s="55">
        <v>40269</v>
      </c>
      <c r="C144" s="84" t="s">
        <v>11</v>
      </c>
      <c r="D144" s="84"/>
      <c r="E144" s="84"/>
      <c r="G144" s="84"/>
      <c r="H144" s="84"/>
      <c r="I144" s="84"/>
    </row>
    <row r="145" spans="2:9" ht="15" hidden="1" customHeight="1">
      <c r="B145" s="56"/>
      <c r="C145" s="8" t="s">
        <v>0</v>
      </c>
      <c r="D145" s="9" t="s">
        <v>1</v>
      </c>
      <c r="E145" s="10" t="s">
        <v>2</v>
      </c>
      <c r="G145" s="8"/>
      <c r="H145" s="9"/>
      <c r="I145" s="10"/>
    </row>
    <row r="146" spans="2:9" ht="15" hidden="1" customHeight="1">
      <c r="B146" s="56" t="s">
        <v>3</v>
      </c>
      <c r="C146" s="57">
        <f>+C141</f>
        <v>19264</v>
      </c>
      <c r="D146" s="58">
        <f>+D141</f>
        <v>332342.35375086032</v>
      </c>
      <c r="E146" s="59">
        <f>IF(D146=0,0,D146/C146)</f>
        <v>17.251990954675058</v>
      </c>
      <c r="G146" s="57"/>
      <c r="H146" s="58"/>
      <c r="I146" s="59"/>
    </row>
    <row r="147" spans="2:9" ht="15" hidden="1" customHeight="1">
      <c r="B147" s="56"/>
      <c r="C147" s="57"/>
      <c r="D147" s="58"/>
      <c r="E147" s="59"/>
      <c r="G147" s="57"/>
      <c r="H147" s="58"/>
      <c r="I147" s="59"/>
    </row>
    <row r="148" spans="2:9" ht="15" hidden="1" customHeight="1">
      <c r="B148" s="56" t="s">
        <v>4</v>
      </c>
      <c r="C148" s="60">
        <v>0</v>
      </c>
      <c r="D148" s="61">
        <v>0</v>
      </c>
      <c r="E148" s="62">
        <f>IF(D148=0,0,D148/C148)</f>
        <v>0</v>
      </c>
      <c r="G148" s="60"/>
      <c r="H148" s="61"/>
      <c r="I148" s="62"/>
    </row>
    <row r="149" spans="2:9" ht="15" hidden="1" customHeight="1">
      <c r="B149" s="56"/>
      <c r="C149" s="57"/>
      <c r="D149" s="58"/>
      <c r="E149" s="59"/>
      <c r="G149" s="57"/>
      <c r="H149" s="58"/>
      <c r="I149" s="59"/>
    </row>
    <row r="150" spans="2:9" ht="15" hidden="1" customHeight="1">
      <c r="B150" s="56" t="s">
        <v>5</v>
      </c>
      <c r="C150" s="63">
        <f>SUM(C146:C148)</f>
        <v>19264</v>
      </c>
      <c r="D150" s="64">
        <f>SUM(D146:D148)</f>
        <v>332342.35375086032</v>
      </c>
      <c r="E150" s="65">
        <f>IF(D150=0,0,D150/C150)</f>
        <v>17.251990954675058</v>
      </c>
      <c r="G150" s="63"/>
      <c r="H150" s="64"/>
      <c r="I150" s="65"/>
    </row>
    <row r="151" spans="2:9" ht="15" hidden="1" customHeight="1">
      <c r="B151" s="56"/>
      <c r="C151" s="57"/>
      <c r="D151" s="58"/>
      <c r="E151" s="59"/>
      <c r="G151" s="57"/>
      <c r="H151" s="58"/>
      <c r="I151" s="59"/>
    </row>
    <row r="152" spans="2:9" ht="15" hidden="1" customHeight="1">
      <c r="B152" s="56" t="s">
        <v>6</v>
      </c>
      <c r="C152" s="57">
        <v>0</v>
      </c>
      <c r="D152" s="58">
        <v>0</v>
      </c>
      <c r="E152" s="59">
        <v>0</v>
      </c>
      <c r="G152" s="57"/>
      <c r="H152" s="58"/>
      <c r="I152" s="59"/>
    </row>
    <row r="153" spans="2:9" ht="15" hidden="1" customHeight="1">
      <c r="B153" s="56"/>
      <c r="C153" s="57">
        <v>0</v>
      </c>
      <c r="D153" s="58"/>
      <c r="E153" s="59"/>
      <c r="G153" s="57"/>
      <c r="H153" s="58"/>
      <c r="I153" s="59"/>
    </row>
    <row r="154" spans="2:9" ht="15" hidden="1" customHeight="1">
      <c r="B154" s="56" t="s">
        <v>10</v>
      </c>
      <c r="C154" s="60">
        <v>-7070</v>
      </c>
      <c r="D154" s="61">
        <f>+C154*E150</f>
        <v>-121971.57604955266</v>
      </c>
      <c r="E154" s="62">
        <f>IF(D154=0,0,D154/C154)</f>
        <v>17.251990954675058</v>
      </c>
      <c r="G154" s="60"/>
      <c r="H154" s="61"/>
      <c r="I154" s="62"/>
    </row>
    <row r="155" spans="2:9" ht="15" hidden="1" customHeight="1">
      <c r="B155" s="56"/>
      <c r="C155" s="57"/>
      <c r="D155" s="58"/>
      <c r="E155" s="59"/>
      <c r="G155" s="57"/>
      <c r="H155" s="58"/>
      <c r="I155" s="59"/>
    </row>
    <row r="156" spans="2:9" ht="15.75" hidden="1" customHeight="1" thickBot="1">
      <c r="B156" s="56" t="s">
        <v>8</v>
      </c>
      <c r="C156" s="66">
        <f>SUM(C150:C154)</f>
        <v>12194</v>
      </c>
      <c r="D156" s="66">
        <f>SUM(D150:D154)</f>
        <v>210370.77770130767</v>
      </c>
      <c r="E156" s="67">
        <f>IF(D156=0,0,D156/C156)</f>
        <v>17.251990954675058</v>
      </c>
      <c r="G156" s="66"/>
      <c r="H156" s="66"/>
      <c r="I156" s="67"/>
    </row>
    <row r="157" spans="2:9" ht="15.75" hidden="1" customHeight="1" thickTop="1"/>
    <row r="158" spans="2:9" ht="15" hidden="1" customHeight="1"/>
    <row r="159" spans="2:9" ht="15.75" hidden="1" customHeight="1">
      <c r="B159" s="55">
        <v>40299</v>
      </c>
      <c r="C159" s="84" t="s">
        <v>11</v>
      </c>
      <c r="D159" s="84"/>
      <c r="E159" s="84"/>
      <c r="G159" s="84"/>
      <c r="H159" s="84"/>
      <c r="I159" s="84"/>
    </row>
    <row r="160" spans="2:9" ht="15" hidden="1" customHeight="1">
      <c r="B160" s="56"/>
      <c r="C160" s="8" t="s">
        <v>0</v>
      </c>
      <c r="D160" s="9" t="s">
        <v>1</v>
      </c>
      <c r="E160" s="10" t="s">
        <v>2</v>
      </c>
      <c r="G160" s="8"/>
      <c r="H160" s="9"/>
      <c r="I160" s="10"/>
    </row>
    <row r="161" spans="2:9" ht="15" hidden="1" customHeight="1">
      <c r="B161" s="56" t="s">
        <v>3</v>
      </c>
      <c r="C161" s="57">
        <f>+C156</f>
        <v>12194</v>
      </c>
      <c r="D161" s="58">
        <f>+D156</f>
        <v>210370.77770130767</v>
      </c>
      <c r="E161" s="59">
        <f>IF(D161=0,0,D161/C161)</f>
        <v>17.251990954675058</v>
      </c>
      <c r="G161" s="57"/>
      <c r="H161" s="58"/>
      <c r="I161" s="59"/>
    </row>
    <row r="162" spans="2:9" ht="15" hidden="1" customHeight="1">
      <c r="B162" s="56"/>
      <c r="C162" s="57"/>
      <c r="D162" s="58"/>
      <c r="E162" s="59"/>
      <c r="G162" s="57"/>
      <c r="H162" s="58"/>
      <c r="I162" s="59"/>
    </row>
    <row r="163" spans="2:9" ht="15" hidden="1" customHeight="1">
      <c r="B163" s="56" t="s">
        <v>4</v>
      </c>
      <c r="C163" s="60">
        <v>0</v>
      </c>
      <c r="D163" s="61">
        <v>0</v>
      </c>
      <c r="E163" s="62">
        <f>IF(D163=0,0,D163/C163)</f>
        <v>0</v>
      </c>
      <c r="G163" s="60"/>
      <c r="H163" s="61"/>
      <c r="I163" s="62"/>
    </row>
    <row r="164" spans="2:9" ht="15" hidden="1" customHeight="1">
      <c r="B164" s="56"/>
      <c r="C164" s="57"/>
      <c r="D164" s="58"/>
      <c r="E164" s="59"/>
      <c r="G164" s="57"/>
      <c r="H164" s="58"/>
      <c r="I164" s="59"/>
    </row>
    <row r="165" spans="2:9" ht="15" hidden="1" customHeight="1">
      <c r="B165" s="56" t="s">
        <v>5</v>
      </c>
      <c r="C165" s="63">
        <f>SUM(C161:C163)</f>
        <v>12194</v>
      </c>
      <c r="D165" s="64">
        <f>SUM(D161:D163)</f>
        <v>210370.77770130767</v>
      </c>
      <c r="E165" s="65">
        <f>IF(D165=0,0,D165/C165)</f>
        <v>17.251990954675058</v>
      </c>
      <c r="G165" s="63"/>
      <c r="H165" s="64"/>
      <c r="I165" s="65"/>
    </row>
    <row r="166" spans="2:9" ht="15" hidden="1" customHeight="1">
      <c r="B166" s="56"/>
      <c r="C166" s="57"/>
      <c r="D166" s="58"/>
      <c r="E166" s="59"/>
      <c r="G166" s="57"/>
      <c r="H166" s="58"/>
      <c r="I166" s="59"/>
    </row>
    <row r="167" spans="2:9" ht="15" hidden="1" customHeight="1">
      <c r="B167" s="56" t="s">
        <v>6</v>
      </c>
      <c r="C167" s="57">
        <v>0</v>
      </c>
      <c r="D167" s="58">
        <v>0</v>
      </c>
      <c r="E167" s="59">
        <v>0</v>
      </c>
      <c r="G167" s="57"/>
      <c r="H167" s="58"/>
      <c r="I167" s="59"/>
    </row>
    <row r="168" spans="2:9" ht="15" hidden="1" customHeight="1">
      <c r="B168" s="56"/>
      <c r="C168" s="57">
        <v>0</v>
      </c>
      <c r="D168" s="58"/>
      <c r="E168" s="59"/>
      <c r="G168" s="57"/>
      <c r="H168" s="58"/>
      <c r="I168" s="59"/>
    </row>
    <row r="169" spans="2:9" ht="15" hidden="1" customHeight="1">
      <c r="B169" s="56" t="s">
        <v>10</v>
      </c>
      <c r="C169" s="60">
        <v>-3802</v>
      </c>
      <c r="D169" s="61">
        <f>+C169*E165</f>
        <v>-65592.069609674567</v>
      </c>
      <c r="E169" s="62">
        <f>IF(D169=0,0,D169/C169)</f>
        <v>17.251990954675058</v>
      </c>
      <c r="G169" s="60"/>
      <c r="H169" s="61"/>
      <c r="I169" s="62"/>
    </row>
    <row r="170" spans="2:9" ht="15" hidden="1" customHeight="1">
      <c r="B170" s="56"/>
      <c r="C170" s="57"/>
      <c r="D170" s="58"/>
      <c r="E170" s="59"/>
      <c r="G170" s="57"/>
      <c r="H170" s="58"/>
      <c r="I170" s="59"/>
    </row>
    <row r="171" spans="2:9" ht="15.75" hidden="1" customHeight="1" thickBot="1">
      <c r="B171" s="56" t="s">
        <v>8</v>
      </c>
      <c r="C171" s="66">
        <f>SUM(C165:C169)</f>
        <v>8392</v>
      </c>
      <c r="D171" s="66">
        <f>SUM(D165:D169)</f>
        <v>144778.7080916331</v>
      </c>
      <c r="E171" s="67">
        <f>IF(D171=0,0,D171/C171)</f>
        <v>17.251990954675058</v>
      </c>
      <c r="G171" s="66"/>
      <c r="H171" s="66"/>
      <c r="I171" s="67"/>
    </row>
    <row r="172" spans="2:9" ht="15.75" hidden="1" customHeight="1" thickTop="1"/>
    <row r="173" spans="2:9" ht="15" hidden="1" customHeight="1"/>
    <row r="174" spans="2:9" ht="15.75" hidden="1" customHeight="1">
      <c r="B174" s="55">
        <v>40330</v>
      </c>
      <c r="C174" s="84" t="s">
        <v>11</v>
      </c>
      <c r="D174" s="84"/>
      <c r="E174" s="84"/>
      <c r="G174" s="84"/>
      <c r="H174" s="84"/>
      <c r="I174" s="84"/>
    </row>
    <row r="175" spans="2:9" ht="15" hidden="1" customHeight="1">
      <c r="B175" s="56"/>
      <c r="C175" s="8" t="s">
        <v>0</v>
      </c>
      <c r="D175" s="9" t="s">
        <v>1</v>
      </c>
      <c r="E175" s="10" t="s">
        <v>2</v>
      </c>
      <c r="G175" s="8"/>
      <c r="H175" s="9"/>
      <c r="I175" s="10"/>
    </row>
    <row r="176" spans="2:9" ht="15" hidden="1" customHeight="1">
      <c r="B176" s="56" t="s">
        <v>3</v>
      </c>
      <c r="C176" s="57">
        <f>+C171</f>
        <v>8392</v>
      </c>
      <c r="D176" s="58">
        <f>+D171</f>
        <v>144778.7080916331</v>
      </c>
      <c r="E176" s="59">
        <f>IF(D176=0,0,D176/C176)</f>
        <v>17.251990954675058</v>
      </c>
      <c r="G176" s="57"/>
      <c r="H176" s="58"/>
      <c r="I176" s="59"/>
    </row>
    <row r="177" spans="2:9" ht="15" hidden="1" customHeight="1">
      <c r="B177" s="56"/>
      <c r="C177" s="57"/>
      <c r="D177" s="58"/>
      <c r="E177" s="59"/>
      <c r="G177" s="57"/>
      <c r="H177" s="58"/>
      <c r="I177" s="59"/>
    </row>
    <row r="178" spans="2:9" ht="15" hidden="1" customHeight="1">
      <c r="B178" s="56" t="s">
        <v>4</v>
      </c>
      <c r="C178" s="60">
        <v>0</v>
      </c>
      <c r="D178" s="61">
        <v>0</v>
      </c>
      <c r="E178" s="62">
        <f>IF(D178=0,0,D178/C178)</f>
        <v>0</v>
      </c>
      <c r="G178" s="60"/>
      <c r="H178" s="61"/>
      <c r="I178" s="62"/>
    </row>
    <row r="179" spans="2:9" ht="15" hidden="1" customHeight="1">
      <c r="B179" s="56"/>
      <c r="C179" s="57"/>
      <c r="D179" s="58"/>
      <c r="E179" s="59"/>
      <c r="G179" s="57"/>
      <c r="H179" s="58"/>
      <c r="I179" s="59"/>
    </row>
    <row r="180" spans="2:9" ht="15" hidden="1" customHeight="1">
      <c r="B180" s="56" t="s">
        <v>5</v>
      </c>
      <c r="C180" s="63">
        <f>SUM(C176:C178)</f>
        <v>8392</v>
      </c>
      <c r="D180" s="64">
        <f>SUM(D176:D178)</f>
        <v>144778.7080916331</v>
      </c>
      <c r="E180" s="65">
        <f>IF(D180=0,0,D180/C180)</f>
        <v>17.251990954675058</v>
      </c>
      <c r="G180" s="63"/>
      <c r="H180" s="64"/>
      <c r="I180" s="65"/>
    </row>
    <row r="181" spans="2:9" ht="15" hidden="1" customHeight="1">
      <c r="B181" s="56"/>
      <c r="C181" s="57"/>
      <c r="D181" s="58"/>
      <c r="E181" s="59"/>
      <c r="G181" s="57"/>
      <c r="H181" s="58"/>
      <c r="I181" s="59"/>
    </row>
    <row r="182" spans="2:9" ht="15" hidden="1" customHeight="1">
      <c r="B182" s="56" t="s">
        <v>6</v>
      </c>
      <c r="C182" s="57">
        <v>0</v>
      </c>
      <c r="D182" s="58">
        <v>0</v>
      </c>
      <c r="E182" s="59">
        <v>0</v>
      </c>
      <c r="G182" s="57"/>
      <c r="H182" s="58"/>
      <c r="I182" s="59"/>
    </row>
    <row r="183" spans="2:9" ht="15" hidden="1" customHeight="1">
      <c r="B183" s="56"/>
      <c r="C183" s="57">
        <v>0</v>
      </c>
      <c r="D183" s="58"/>
      <c r="E183" s="59"/>
      <c r="G183" s="57"/>
      <c r="H183" s="58"/>
      <c r="I183" s="59"/>
    </row>
    <row r="184" spans="2:9" ht="15" hidden="1" customHeight="1">
      <c r="B184" s="56" t="s">
        <v>10</v>
      </c>
      <c r="C184" s="60">
        <v>-6790</v>
      </c>
      <c r="D184" s="61">
        <f>+C184*E180</f>
        <v>-117141.01858224365</v>
      </c>
      <c r="E184" s="62">
        <f>IF(D184=0,0,D184/C184)</f>
        <v>17.251990954675058</v>
      </c>
      <c r="G184" s="60"/>
      <c r="H184" s="61"/>
      <c r="I184" s="62"/>
    </row>
    <row r="185" spans="2:9" ht="15" hidden="1" customHeight="1">
      <c r="B185" s="56"/>
      <c r="C185" s="57"/>
      <c r="D185" s="58"/>
      <c r="E185" s="59"/>
      <c r="G185" s="57"/>
      <c r="H185" s="58"/>
      <c r="I185" s="59"/>
    </row>
    <row r="186" spans="2:9" ht="15.75" hidden="1" customHeight="1" thickBot="1">
      <c r="B186" s="56" t="s">
        <v>8</v>
      </c>
      <c r="C186" s="66">
        <f>SUM(C180:C184)</f>
        <v>1602</v>
      </c>
      <c r="D186" s="66">
        <f>SUM(D180:D184)</f>
        <v>27637.689509389456</v>
      </c>
      <c r="E186" s="67">
        <f>IF(D186=0,0,D186/C186)</f>
        <v>17.251990954675065</v>
      </c>
      <c r="G186" s="66"/>
      <c r="H186" s="66"/>
      <c r="I186" s="67"/>
    </row>
    <row r="187" spans="2:9" ht="15.75" hidden="1" customHeight="1" thickTop="1"/>
    <row r="188" spans="2:9" ht="15" hidden="1" customHeight="1"/>
    <row r="189" spans="2:9" ht="15.75" hidden="1" customHeight="1">
      <c r="B189" s="55">
        <v>40360</v>
      </c>
      <c r="C189" s="84" t="s">
        <v>11</v>
      </c>
      <c r="D189" s="84"/>
      <c r="E189" s="84"/>
      <c r="G189" s="84"/>
      <c r="H189" s="84"/>
      <c r="I189" s="84"/>
    </row>
    <row r="190" spans="2:9" ht="15" hidden="1" customHeight="1">
      <c r="B190" s="56"/>
      <c r="C190" s="8" t="s">
        <v>0</v>
      </c>
      <c r="D190" s="9" t="s">
        <v>1</v>
      </c>
      <c r="E190" s="10" t="s">
        <v>2</v>
      </c>
      <c r="G190" s="8"/>
      <c r="H190" s="9"/>
      <c r="I190" s="10"/>
    </row>
    <row r="191" spans="2:9" ht="15" hidden="1" customHeight="1">
      <c r="B191" s="56" t="s">
        <v>3</v>
      </c>
      <c r="C191" s="57">
        <f>+C186</f>
        <v>1602</v>
      </c>
      <c r="D191" s="58">
        <f>+D186</f>
        <v>27637.689509389456</v>
      </c>
      <c r="E191" s="59">
        <f>IF(D191=0,0,D191/C191)</f>
        <v>17.251990954675065</v>
      </c>
      <c r="G191" s="57"/>
      <c r="H191" s="58"/>
      <c r="I191" s="59"/>
    </row>
    <row r="192" spans="2:9" ht="15" hidden="1" customHeight="1">
      <c r="B192" s="56"/>
      <c r="C192" s="57"/>
      <c r="D192" s="58"/>
      <c r="E192" s="59"/>
      <c r="G192" s="57"/>
      <c r="H192" s="58"/>
      <c r="I192" s="59"/>
    </row>
    <row r="193" spans="2:9" ht="15" hidden="1" customHeight="1">
      <c r="B193" s="56" t="s">
        <v>4</v>
      </c>
      <c r="C193" s="60">
        <v>0</v>
      </c>
      <c r="D193" s="61">
        <v>0</v>
      </c>
      <c r="E193" s="62">
        <f>IF(D193=0,0,D193/C193)</f>
        <v>0</v>
      </c>
      <c r="G193" s="60"/>
      <c r="H193" s="61"/>
      <c r="I193" s="62"/>
    </row>
    <row r="194" spans="2:9" ht="15" hidden="1" customHeight="1">
      <c r="B194" s="56"/>
      <c r="C194" s="57"/>
      <c r="D194" s="58"/>
      <c r="E194" s="59"/>
      <c r="G194" s="57"/>
      <c r="H194" s="58"/>
      <c r="I194" s="59"/>
    </row>
    <row r="195" spans="2:9" ht="15" hidden="1" customHeight="1">
      <c r="B195" s="56" t="s">
        <v>5</v>
      </c>
      <c r="C195" s="63">
        <f>SUM(C191:C193)</f>
        <v>1602</v>
      </c>
      <c r="D195" s="64">
        <f>SUM(D191:D193)</f>
        <v>27637.689509389456</v>
      </c>
      <c r="E195" s="65">
        <f>IF(D195=0,0,D195/C195)</f>
        <v>17.251990954675065</v>
      </c>
      <c r="G195" s="63"/>
      <c r="H195" s="64"/>
      <c r="I195" s="65"/>
    </row>
    <row r="196" spans="2:9" ht="15" hidden="1" customHeight="1">
      <c r="B196" s="56"/>
      <c r="C196" s="57"/>
      <c r="D196" s="58"/>
      <c r="E196" s="59"/>
      <c r="G196" s="57"/>
      <c r="H196" s="58"/>
      <c r="I196" s="59"/>
    </row>
    <row r="197" spans="2:9" ht="15" hidden="1" customHeight="1">
      <c r="B197" s="56" t="s">
        <v>6</v>
      </c>
      <c r="C197" s="57">
        <v>0</v>
      </c>
      <c r="D197" s="58">
        <v>0</v>
      </c>
      <c r="E197" s="59">
        <v>0</v>
      </c>
      <c r="G197" s="57"/>
      <c r="H197" s="58"/>
      <c r="I197" s="59"/>
    </row>
    <row r="198" spans="2:9" ht="15" hidden="1" customHeight="1">
      <c r="B198" s="56"/>
      <c r="C198" s="57">
        <v>0</v>
      </c>
      <c r="D198" s="58"/>
      <c r="E198" s="59"/>
      <c r="G198" s="57"/>
      <c r="H198" s="58"/>
      <c r="I198" s="59"/>
    </row>
    <row r="199" spans="2:9" ht="15" hidden="1" customHeight="1">
      <c r="B199" s="56" t="s">
        <v>10</v>
      </c>
      <c r="C199" s="60">
        <v>0</v>
      </c>
      <c r="D199" s="61">
        <v>0</v>
      </c>
      <c r="E199" s="62">
        <f>IF(D199=0,0,D199/C199)</f>
        <v>0</v>
      </c>
      <c r="G199" s="60"/>
      <c r="H199" s="61"/>
      <c r="I199" s="62"/>
    </row>
    <row r="200" spans="2:9" ht="15" hidden="1" customHeight="1">
      <c r="B200" s="56"/>
      <c r="C200" s="57"/>
      <c r="D200" s="58"/>
      <c r="E200" s="59"/>
      <c r="G200" s="57"/>
      <c r="H200" s="58"/>
      <c r="I200" s="59"/>
    </row>
    <row r="201" spans="2:9" ht="15.75" hidden="1" customHeight="1" thickBot="1">
      <c r="B201" s="56" t="s">
        <v>8</v>
      </c>
      <c r="C201" s="66">
        <f>SUM(C195:C199)</f>
        <v>1602</v>
      </c>
      <c r="D201" s="66">
        <f>SUM(D195:D199)</f>
        <v>27637.689509389456</v>
      </c>
      <c r="E201" s="67">
        <f>IF(D201=0,0,D201/C201)</f>
        <v>17.251990954675065</v>
      </c>
      <c r="G201" s="66"/>
      <c r="H201" s="66"/>
      <c r="I201" s="67"/>
    </row>
    <row r="202" spans="2:9" ht="15.75" hidden="1" customHeight="1" thickTop="1"/>
    <row r="203" spans="2:9" ht="15" hidden="1" customHeight="1"/>
    <row r="204" spans="2:9" ht="15.75" hidden="1" customHeight="1">
      <c r="B204" s="55">
        <v>40391</v>
      </c>
      <c r="C204" s="84" t="s">
        <v>11</v>
      </c>
      <c r="D204" s="84"/>
      <c r="E204" s="84"/>
      <c r="G204" s="84"/>
      <c r="H204" s="84"/>
      <c r="I204" s="84"/>
    </row>
    <row r="205" spans="2:9" ht="15" hidden="1" customHeight="1">
      <c r="B205" s="56"/>
      <c r="C205" s="8" t="s">
        <v>0</v>
      </c>
      <c r="D205" s="9" t="s">
        <v>1</v>
      </c>
      <c r="E205" s="10" t="s">
        <v>2</v>
      </c>
      <c r="G205" s="8"/>
      <c r="H205" s="9"/>
      <c r="I205" s="10"/>
    </row>
    <row r="206" spans="2:9" ht="15" hidden="1" customHeight="1">
      <c r="B206" s="56" t="s">
        <v>3</v>
      </c>
      <c r="C206" s="57">
        <f>+C201</f>
        <v>1602</v>
      </c>
      <c r="D206" s="58">
        <f>+D201</f>
        <v>27637.689509389456</v>
      </c>
      <c r="E206" s="59">
        <f>IF(D206=0,0,D206/C206)</f>
        <v>17.251990954675065</v>
      </c>
      <c r="G206" s="57"/>
      <c r="H206" s="58"/>
      <c r="I206" s="59"/>
    </row>
    <row r="207" spans="2:9" ht="15" hidden="1" customHeight="1">
      <c r="B207" s="56"/>
      <c r="C207" s="57"/>
      <c r="D207" s="58"/>
      <c r="E207" s="59"/>
      <c r="G207" s="57"/>
      <c r="H207" s="58"/>
      <c r="I207" s="59"/>
    </row>
    <row r="208" spans="2:9" ht="15" hidden="1" customHeight="1">
      <c r="B208" s="56" t="s">
        <v>12</v>
      </c>
      <c r="C208" s="57">
        <v>0</v>
      </c>
      <c r="D208" s="58">
        <v>0</v>
      </c>
      <c r="E208" s="59">
        <v>0</v>
      </c>
      <c r="G208" s="57"/>
      <c r="H208" s="58"/>
      <c r="I208" s="59"/>
    </row>
    <row r="209" spans="2:9" ht="15" hidden="1" customHeight="1">
      <c r="B209" s="56"/>
      <c r="C209" s="57"/>
      <c r="D209" s="58"/>
      <c r="E209" s="59"/>
      <c r="G209" s="57"/>
      <c r="H209" s="58"/>
      <c r="I209" s="59"/>
    </row>
    <row r="210" spans="2:9" ht="15" hidden="1" customHeight="1">
      <c r="B210" s="56" t="s">
        <v>4</v>
      </c>
      <c r="C210" s="60">
        <v>0</v>
      </c>
      <c r="D210" s="61">
        <v>0</v>
      </c>
      <c r="E210" s="62">
        <f>IF(D210=0,0,D210/C210)</f>
        <v>0</v>
      </c>
      <c r="G210" s="60"/>
      <c r="H210" s="61"/>
      <c r="I210" s="62"/>
    </row>
    <row r="211" spans="2:9" ht="15" hidden="1" customHeight="1">
      <c r="B211" s="56"/>
      <c r="C211" s="57"/>
      <c r="D211" s="58"/>
      <c r="E211" s="59"/>
      <c r="G211" s="57"/>
      <c r="H211" s="58"/>
      <c r="I211" s="59"/>
    </row>
    <row r="212" spans="2:9" ht="15" hidden="1" customHeight="1">
      <c r="B212" s="56" t="s">
        <v>5</v>
      </c>
      <c r="C212" s="63">
        <f>SUM(C206:C210)</f>
        <v>1602</v>
      </c>
      <c r="D212" s="64">
        <f>SUM(D206:D210)</f>
        <v>27637.689509389456</v>
      </c>
      <c r="E212" s="65">
        <f>IF(D212=0,0,D212/C212)</f>
        <v>17.251990954675065</v>
      </c>
      <c r="G212" s="63"/>
      <c r="H212" s="64"/>
      <c r="I212" s="65"/>
    </row>
    <row r="213" spans="2:9" ht="15" hidden="1" customHeight="1">
      <c r="B213" s="56"/>
      <c r="C213" s="57"/>
      <c r="D213" s="58"/>
      <c r="E213" s="59"/>
      <c r="G213" s="57"/>
      <c r="H213" s="58"/>
      <c r="I213" s="59"/>
    </row>
    <row r="214" spans="2:9" ht="15" hidden="1" customHeight="1">
      <c r="B214" s="56" t="s">
        <v>6</v>
      </c>
      <c r="C214" s="57">
        <v>0</v>
      </c>
      <c r="D214" s="58">
        <v>0</v>
      </c>
      <c r="E214" s="59">
        <v>0</v>
      </c>
      <c r="G214" s="57"/>
      <c r="H214" s="58"/>
      <c r="I214" s="59"/>
    </row>
    <row r="215" spans="2:9" ht="15" hidden="1" customHeight="1">
      <c r="B215" s="56"/>
      <c r="C215" s="57">
        <v>0</v>
      </c>
      <c r="D215" s="58"/>
      <c r="E215" s="59"/>
      <c r="G215" s="57"/>
      <c r="H215" s="58"/>
      <c r="I215" s="59"/>
    </row>
    <row r="216" spans="2:9" ht="15" hidden="1" customHeight="1">
      <c r="B216" s="56" t="s">
        <v>10</v>
      </c>
      <c r="C216" s="60">
        <v>31942</v>
      </c>
      <c r="D216" s="61">
        <v>551063</v>
      </c>
      <c r="E216" s="62">
        <f>IF(D216=0,0,D216/C216)</f>
        <v>17.251987978210508</v>
      </c>
      <c r="G216" s="60"/>
      <c r="H216" s="61"/>
      <c r="I216" s="62"/>
    </row>
    <row r="217" spans="2:9" ht="15" hidden="1" customHeight="1">
      <c r="B217" s="56"/>
      <c r="C217" s="57"/>
      <c r="D217" s="58"/>
      <c r="E217" s="59"/>
      <c r="G217" s="57"/>
      <c r="H217" s="58"/>
      <c r="I217" s="59"/>
    </row>
    <row r="218" spans="2:9" ht="15.75" hidden="1" customHeight="1" thickBot="1">
      <c r="B218" s="56" t="s">
        <v>8</v>
      </c>
      <c r="C218" s="66">
        <f>SUM(C212:C216)</f>
        <v>33544</v>
      </c>
      <c r="D218" s="66">
        <f>SUM(D212:D216)</f>
        <v>578700.68950938946</v>
      </c>
      <c r="E218" s="67">
        <f>IF(D218=0,0,D218/C218)</f>
        <v>17.251988120361002</v>
      </c>
      <c r="G218" s="66"/>
      <c r="H218" s="66"/>
      <c r="I218" s="67"/>
    </row>
    <row r="219" spans="2:9" ht="15.75" hidden="1" customHeight="1" thickTop="1"/>
    <row r="220" spans="2:9" ht="15" hidden="1" customHeight="1"/>
    <row r="221" spans="2:9" ht="15.75" hidden="1" customHeight="1">
      <c r="B221" s="55">
        <v>40422</v>
      </c>
      <c r="C221" s="84" t="s">
        <v>11</v>
      </c>
      <c r="D221" s="84"/>
      <c r="E221" s="84"/>
      <c r="G221" s="84"/>
      <c r="H221" s="84"/>
      <c r="I221" s="84"/>
    </row>
    <row r="222" spans="2:9" ht="15" hidden="1" customHeight="1">
      <c r="B222" s="56"/>
      <c r="C222" s="8" t="s">
        <v>0</v>
      </c>
      <c r="D222" s="9" t="s">
        <v>1</v>
      </c>
      <c r="E222" s="10" t="s">
        <v>2</v>
      </c>
      <c r="G222" s="8"/>
      <c r="H222" s="9"/>
      <c r="I222" s="10"/>
    </row>
    <row r="223" spans="2:9" ht="15" hidden="1" customHeight="1">
      <c r="B223" s="56" t="s">
        <v>3</v>
      </c>
      <c r="C223" s="57">
        <f>+C218</f>
        <v>33544</v>
      </c>
      <c r="D223" s="58">
        <f>+D218</f>
        <v>578700.68950938946</v>
      </c>
      <c r="E223" s="59">
        <f>IF(D223=0,0,D223/C223)</f>
        <v>17.251988120361002</v>
      </c>
      <c r="G223" s="57"/>
      <c r="H223" s="58"/>
      <c r="I223" s="59"/>
    </row>
    <row r="224" spans="2:9" ht="15" hidden="1" customHeight="1">
      <c r="B224" s="56"/>
      <c r="C224" s="57"/>
      <c r="D224" s="58"/>
      <c r="E224" s="59"/>
      <c r="G224" s="57"/>
      <c r="H224" s="58"/>
      <c r="I224" s="59"/>
    </row>
    <row r="225" spans="2:9" ht="15" hidden="1" customHeight="1">
      <c r="B225" s="56" t="s">
        <v>4</v>
      </c>
      <c r="C225" s="60">
        <v>0</v>
      </c>
      <c r="D225" s="61">
        <v>0</v>
      </c>
      <c r="E225" s="62">
        <f>IF(D225=0,0,D225/C225)</f>
        <v>0</v>
      </c>
      <c r="G225" s="60"/>
      <c r="H225" s="61"/>
      <c r="I225" s="62"/>
    </row>
    <row r="226" spans="2:9" ht="15" hidden="1" customHeight="1">
      <c r="B226" s="56"/>
      <c r="C226" s="57"/>
      <c r="D226" s="58"/>
      <c r="E226" s="59"/>
      <c r="G226" s="57"/>
      <c r="H226" s="58"/>
      <c r="I226" s="59"/>
    </row>
    <row r="227" spans="2:9" ht="15" hidden="1" customHeight="1">
      <c r="B227" s="56" t="s">
        <v>5</v>
      </c>
      <c r="C227" s="63">
        <f>SUM(C223:C225)</f>
        <v>33544</v>
      </c>
      <c r="D227" s="64">
        <f>SUM(D223:D225)</f>
        <v>578700.68950938946</v>
      </c>
      <c r="E227" s="65">
        <f>IF(D227=0,0,D227/C227)</f>
        <v>17.251988120361002</v>
      </c>
      <c r="G227" s="63"/>
      <c r="H227" s="64"/>
      <c r="I227" s="65"/>
    </row>
    <row r="228" spans="2:9" ht="15" hidden="1" customHeight="1">
      <c r="B228" s="56"/>
      <c r="C228" s="57"/>
      <c r="D228" s="58"/>
      <c r="E228" s="59"/>
      <c r="G228" s="57"/>
      <c r="H228" s="58"/>
      <c r="I228" s="59"/>
    </row>
    <row r="229" spans="2:9" ht="15" hidden="1" customHeight="1">
      <c r="B229" s="56" t="s">
        <v>6</v>
      </c>
      <c r="C229" s="57">
        <v>0</v>
      </c>
      <c r="D229" s="58">
        <v>0</v>
      </c>
      <c r="E229" s="59">
        <v>0</v>
      </c>
      <c r="G229" s="57"/>
      <c r="H229" s="58"/>
      <c r="I229" s="59"/>
    </row>
    <row r="230" spans="2:9" ht="15" hidden="1" customHeight="1">
      <c r="B230" s="56"/>
      <c r="C230" s="57">
        <v>0</v>
      </c>
      <c r="D230" s="58"/>
      <c r="E230" s="59"/>
      <c r="G230" s="57"/>
      <c r="H230" s="58"/>
      <c r="I230" s="59"/>
    </row>
    <row r="231" spans="2:9" ht="15" hidden="1" customHeight="1">
      <c r="B231" s="56" t="s">
        <v>10</v>
      </c>
      <c r="C231" s="60">
        <v>0</v>
      </c>
      <c r="D231" s="61">
        <v>0</v>
      </c>
      <c r="E231" s="62">
        <f>IF(D231=0,0,D231/C231)</f>
        <v>0</v>
      </c>
      <c r="G231" s="60"/>
      <c r="H231" s="61"/>
      <c r="I231" s="62"/>
    </row>
    <row r="232" spans="2:9" ht="15" hidden="1" customHeight="1">
      <c r="B232" s="56"/>
      <c r="C232" s="57"/>
      <c r="D232" s="58"/>
      <c r="E232" s="59"/>
      <c r="G232" s="57"/>
      <c r="H232" s="58"/>
      <c r="I232" s="59"/>
    </row>
    <row r="233" spans="2:9" ht="15.75" hidden="1" customHeight="1" thickBot="1">
      <c r="B233" s="56" t="s">
        <v>8</v>
      </c>
      <c r="C233" s="66">
        <f>SUM(C227:C231)</f>
        <v>33544</v>
      </c>
      <c r="D233" s="66">
        <f>SUM(D227:D231)</f>
        <v>578700.68950938946</v>
      </c>
      <c r="E233" s="67">
        <f>IF(D233=0,0,D233/C233)</f>
        <v>17.251988120361002</v>
      </c>
      <c r="G233" s="66"/>
      <c r="H233" s="66"/>
      <c r="I233" s="67"/>
    </row>
    <row r="234" spans="2:9" ht="15.75" hidden="1" customHeight="1" thickTop="1"/>
    <row r="235" spans="2:9" ht="15" hidden="1" customHeight="1"/>
    <row r="236" spans="2:9" ht="15.75" hidden="1" customHeight="1">
      <c r="B236" s="55">
        <v>40452</v>
      </c>
      <c r="C236" s="84" t="s">
        <v>11</v>
      </c>
      <c r="D236" s="84"/>
      <c r="E236" s="84"/>
      <c r="G236" s="84"/>
      <c r="H236" s="84"/>
      <c r="I236" s="84"/>
    </row>
    <row r="237" spans="2:9" ht="15" hidden="1" customHeight="1">
      <c r="B237" s="56"/>
      <c r="C237" s="8" t="s">
        <v>0</v>
      </c>
      <c r="D237" s="9" t="s">
        <v>1</v>
      </c>
      <c r="E237" s="10" t="s">
        <v>2</v>
      </c>
      <c r="G237" s="8"/>
      <c r="H237" s="9"/>
      <c r="I237" s="10"/>
    </row>
    <row r="238" spans="2:9" ht="15" hidden="1" customHeight="1">
      <c r="B238" s="56" t="s">
        <v>3</v>
      </c>
      <c r="C238" s="57">
        <f>+C233</f>
        <v>33544</v>
      </c>
      <c r="D238" s="58">
        <f>+D233</f>
        <v>578700.68950938946</v>
      </c>
      <c r="E238" s="59">
        <f>IF(D238=0,0,D238/C238)</f>
        <v>17.251988120361002</v>
      </c>
      <c r="G238" s="57"/>
      <c r="H238" s="58"/>
      <c r="I238" s="59"/>
    </row>
    <row r="239" spans="2:9" ht="15" hidden="1" customHeight="1">
      <c r="B239" s="56"/>
      <c r="C239" s="57"/>
      <c r="D239" s="58"/>
      <c r="E239" s="59"/>
      <c r="G239" s="57"/>
      <c r="H239" s="58"/>
      <c r="I239" s="59"/>
    </row>
    <row r="240" spans="2:9" ht="15" hidden="1" customHeight="1">
      <c r="B240" s="56" t="s">
        <v>4</v>
      </c>
      <c r="C240" s="60">
        <v>0</v>
      </c>
      <c r="D240" s="61">
        <v>0</v>
      </c>
      <c r="E240" s="62">
        <f>IF(D240=0,0,D240/C240)</f>
        <v>0</v>
      </c>
      <c r="G240" s="60"/>
      <c r="H240" s="61"/>
      <c r="I240" s="62"/>
    </row>
    <row r="241" spans="2:9" ht="15" hidden="1" customHeight="1">
      <c r="B241" s="56"/>
      <c r="C241" s="57"/>
      <c r="D241" s="58"/>
      <c r="E241" s="59"/>
      <c r="G241" s="57"/>
      <c r="H241" s="58"/>
      <c r="I241" s="59"/>
    </row>
    <row r="242" spans="2:9" ht="15" hidden="1" customHeight="1">
      <c r="B242" s="56" t="s">
        <v>5</v>
      </c>
      <c r="C242" s="63">
        <f>SUM(C238:C240)</f>
        <v>33544</v>
      </c>
      <c r="D242" s="64">
        <f>SUM(D238:D240)</f>
        <v>578700.68950938946</v>
      </c>
      <c r="E242" s="65">
        <f>IF(D242=0,0,D242/C242)</f>
        <v>17.251988120361002</v>
      </c>
      <c r="G242" s="63"/>
      <c r="H242" s="64"/>
      <c r="I242" s="65"/>
    </row>
    <row r="243" spans="2:9" ht="15" hidden="1" customHeight="1">
      <c r="B243" s="56"/>
      <c r="C243" s="57"/>
      <c r="D243" s="58"/>
      <c r="E243" s="59"/>
      <c r="G243" s="57"/>
      <c r="H243" s="58"/>
      <c r="I243" s="59"/>
    </row>
    <row r="244" spans="2:9" ht="15" hidden="1" customHeight="1">
      <c r="B244" s="56" t="s">
        <v>6</v>
      </c>
      <c r="C244" s="57">
        <v>0</v>
      </c>
      <c r="D244" s="58">
        <v>0</v>
      </c>
      <c r="E244" s="59">
        <v>0</v>
      </c>
      <c r="G244" s="57"/>
      <c r="H244" s="58"/>
      <c r="I244" s="59"/>
    </row>
    <row r="245" spans="2:9" ht="15" hidden="1" customHeight="1">
      <c r="B245" s="56"/>
      <c r="C245" s="57">
        <v>0</v>
      </c>
      <c r="D245" s="58"/>
      <c r="E245" s="59"/>
      <c r="G245" s="57"/>
      <c r="H245" s="58"/>
      <c r="I245" s="59"/>
    </row>
    <row r="246" spans="2:9" ht="15" hidden="1" customHeight="1">
      <c r="B246" s="56" t="s">
        <v>10</v>
      </c>
      <c r="C246" s="60">
        <v>0</v>
      </c>
      <c r="D246" s="61">
        <v>0</v>
      </c>
      <c r="E246" s="62">
        <f>IF(D246=0,0,D246/C246)</f>
        <v>0</v>
      </c>
      <c r="G246" s="60"/>
      <c r="H246" s="61"/>
      <c r="I246" s="62"/>
    </row>
    <row r="247" spans="2:9" ht="15" hidden="1" customHeight="1">
      <c r="B247" s="56"/>
      <c r="C247" s="57"/>
      <c r="D247" s="58"/>
      <c r="E247" s="59"/>
      <c r="G247" s="57"/>
      <c r="H247" s="58"/>
      <c r="I247" s="59"/>
    </row>
    <row r="248" spans="2:9" ht="15.75" hidden="1" customHeight="1" thickBot="1">
      <c r="B248" s="56" t="s">
        <v>8</v>
      </c>
      <c r="C248" s="66">
        <f>SUM(C242:C246)</f>
        <v>33544</v>
      </c>
      <c r="D248" s="66">
        <f>SUM(D242:D246)</f>
        <v>578700.68950938946</v>
      </c>
      <c r="E248" s="67">
        <f>IF(D248=0,0,D248/C248)</f>
        <v>17.251988120361002</v>
      </c>
      <c r="G248" s="66"/>
      <c r="H248" s="66"/>
      <c r="I248" s="67"/>
    </row>
    <row r="249" spans="2:9" ht="15.75" hidden="1" customHeight="1" thickTop="1"/>
    <row r="250" spans="2:9" ht="15.75" hidden="1" customHeight="1">
      <c r="B250" s="55">
        <v>40483</v>
      </c>
      <c r="C250" s="84" t="s">
        <v>11</v>
      </c>
      <c r="D250" s="84"/>
      <c r="E250" s="84"/>
      <c r="G250" s="84"/>
      <c r="H250" s="84"/>
      <c r="I250" s="84"/>
    </row>
    <row r="251" spans="2:9" ht="15" hidden="1" customHeight="1">
      <c r="B251" s="56"/>
      <c r="C251" s="8" t="s">
        <v>0</v>
      </c>
      <c r="D251" s="9" t="s">
        <v>1</v>
      </c>
      <c r="E251" s="10" t="s">
        <v>2</v>
      </c>
      <c r="G251" s="8"/>
      <c r="H251" s="9"/>
      <c r="I251" s="10"/>
    </row>
    <row r="252" spans="2:9" ht="15" hidden="1" customHeight="1">
      <c r="B252" s="56" t="s">
        <v>3</v>
      </c>
      <c r="C252" s="57">
        <f>+C248</f>
        <v>33544</v>
      </c>
      <c r="D252" s="58">
        <f>+D248</f>
        <v>578700.68950938946</v>
      </c>
      <c r="E252" s="59">
        <f>IF(D252=0,0,D252/C252)</f>
        <v>17.251988120361002</v>
      </c>
      <c r="G252" s="57"/>
      <c r="H252" s="58"/>
      <c r="I252" s="59"/>
    </row>
    <row r="253" spans="2:9" ht="15" hidden="1" customHeight="1">
      <c r="B253" s="56"/>
      <c r="C253" s="57"/>
      <c r="D253" s="58"/>
      <c r="E253" s="59"/>
      <c r="G253" s="57"/>
      <c r="H253" s="58"/>
      <c r="I253" s="59"/>
    </row>
    <row r="254" spans="2:9" ht="15" hidden="1" customHeight="1">
      <c r="B254" s="56" t="s">
        <v>4</v>
      </c>
      <c r="C254" s="60">
        <v>0</v>
      </c>
      <c r="D254" s="61">
        <v>0</v>
      </c>
      <c r="E254" s="62">
        <f>IF(D254=0,0,D254/C254)</f>
        <v>0</v>
      </c>
      <c r="G254" s="60"/>
      <c r="H254" s="61"/>
      <c r="I254" s="62"/>
    </row>
    <row r="255" spans="2:9" ht="15" hidden="1" customHeight="1">
      <c r="B255" s="56"/>
      <c r="C255" s="57"/>
      <c r="D255" s="58"/>
      <c r="E255" s="59"/>
      <c r="G255" s="57"/>
      <c r="H255" s="58"/>
      <c r="I255" s="59"/>
    </row>
    <row r="256" spans="2:9" ht="15" hidden="1" customHeight="1">
      <c r="B256" s="56" t="s">
        <v>5</v>
      </c>
      <c r="C256" s="63">
        <f>SUM(C252:C254)</f>
        <v>33544</v>
      </c>
      <c r="D256" s="64">
        <f>SUM(D252:D254)</f>
        <v>578700.68950938946</v>
      </c>
      <c r="E256" s="65">
        <f>IF(D256=0,0,D256/C256)</f>
        <v>17.251988120361002</v>
      </c>
      <c r="G256" s="63"/>
      <c r="H256" s="64"/>
      <c r="I256" s="65"/>
    </row>
    <row r="257" spans="2:9" ht="15" hidden="1" customHeight="1">
      <c r="B257" s="56"/>
      <c r="C257" s="57"/>
      <c r="D257" s="58"/>
      <c r="E257" s="59"/>
      <c r="G257" s="57"/>
      <c r="H257" s="58"/>
      <c r="I257" s="59"/>
    </row>
    <row r="258" spans="2:9" ht="15" hidden="1" customHeight="1">
      <c r="B258" s="56" t="s">
        <v>6</v>
      </c>
      <c r="C258" s="57">
        <v>0</v>
      </c>
      <c r="D258" s="58">
        <v>0</v>
      </c>
      <c r="E258" s="59">
        <v>0</v>
      </c>
      <c r="G258" s="57"/>
      <c r="H258" s="58"/>
      <c r="I258" s="59"/>
    </row>
    <row r="259" spans="2:9" ht="15" hidden="1" customHeight="1">
      <c r="B259" s="56"/>
      <c r="C259" s="57">
        <v>0</v>
      </c>
      <c r="D259" s="58"/>
      <c r="E259" s="59"/>
      <c r="G259" s="57"/>
      <c r="H259" s="58"/>
      <c r="I259" s="59"/>
    </row>
    <row r="260" spans="2:9" ht="15" hidden="1" customHeight="1">
      <c r="B260" s="56" t="s">
        <v>10</v>
      </c>
      <c r="C260" s="60">
        <v>0</v>
      </c>
      <c r="D260" s="61">
        <v>0</v>
      </c>
      <c r="E260" s="62">
        <f>IF(D260=0,0,D260/C260)</f>
        <v>0</v>
      </c>
      <c r="G260" s="60"/>
      <c r="H260" s="61"/>
      <c r="I260" s="62"/>
    </row>
    <row r="261" spans="2:9" ht="15" hidden="1" customHeight="1">
      <c r="B261" s="56"/>
      <c r="C261" s="57"/>
      <c r="D261" s="58"/>
      <c r="E261" s="59"/>
      <c r="G261" s="57"/>
      <c r="H261" s="58"/>
      <c r="I261" s="59"/>
    </row>
    <row r="262" spans="2:9" ht="15.75" hidden="1" customHeight="1" thickBot="1">
      <c r="B262" s="56" t="s">
        <v>8</v>
      </c>
      <c r="C262" s="66">
        <f>SUM(C256:C260)</f>
        <v>33544</v>
      </c>
      <c r="D262" s="66">
        <f>SUM(D256:D260)</f>
        <v>578700.68950938946</v>
      </c>
      <c r="E262" s="67">
        <f>IF(D262=0,0,D262/C262)</f>
        <v>17.251988120361002</v>
      </c>
      <c r="G262" s="66"/>
      <c r="H262" s="66"/>
      <c r="I262" s="67"/>
    </row>
    <row r="263" spans="2:9" ht="15.75" hidden="1" customHeight="1" thickTop="1"/>
    <row r="264" spans="2:9" ht="15" hidden="1" customHeight="1"/>
    <row r="265" spans="2:9" ht="15.75" hidden="1" customHeight="1">
      <c r="B265" s="55">
        <v>40513</v>
      </c>
      <c r="C265" s="84" t="s">
        <v>11</v>
      </c>
      <c r="D265" s="84"/>
      <c r="E265" s="84"/>
      <c r="G265" s="84"/>
      <c r="H265" s="84"/>
      <c r="I265" s="84"/>
    </row>
    <row r="266" spans="2:9" ht="15" hidden="1" customHeight="1">
      <c r="B266" s="56"/>
      <c r="C266" s="8" t="s">
        <v>0</v>
      </c>
      <c r="D266" s="9" t="s">
        <v>1</v>
      </c>
      <c r="E266" s="10" t="s">
        <v>2</v>
      </c>
      <c r="G266" s="8"/>
      <c r="H266" s="9"/>
      <c r="I266" s="10"/>
    </row>
    <row r="267" spans="2:9" ht="15" hidden="1" customHeight="1">
      <c r="B267" s="56" t="s">
        <v>3</v>
      </c>
      <c r="C267" s="57">
        <f>+C262</f>
        <v>33544</v>
      </c>
      <c r="D267" s="58">
        <f>+D262</f>
        <v>578700.68950938946</v>
      </c>
      <c r="E267" s="59">
        <f>IF(D267=0,0,D267/C267)</f>
        <v>17.251988120361002</v>
      </c>
      <c r="G267" s="57"/>
      <c r="H267" s="58"/>
      <c r="I267" s="59"/>
    </row>
    <row r="268" spans="2:9" ht="15" hidden="1" customHeight="1">
      <c r="B268" s="56"/>
      <c r="C268" s="57"/>
      <c r="D268" s="58"/>
      <c r="E268" s="59"/>
      <c r="G268" s="57"/>
      <c r="H268" s="58"/>
      <c r="I268" s="59"/>
    </row>
    <row r="269" spans="2:9" ht="15" hidden="1" customHeight="1">
      <c r="B269" s="56" t="s">
        <v>4</v>
      </c>
      <c r="C269" s="60">
        <v>9627</v>
      </c>
      <c r="D269" s="61">
        <v>0</v>
      </c>
      <c r="E269" s="62">
        <f>IF(D269=0,0,D269/C269)</f>
        <v>0</v>
      </c>
      <c r="G269" s="60"/>
      <c r="H269" s="61"/>
      <c r="I269" s="62"/>
    </row>
    <row r="270" spans="2:9" ht="15" hidden="1" customHeight="1">
      <c r="B270" s="56"/>
      <c r="C270" s="57"/>
      <c r="D270" s="58"/>
      <c r="E270" s="59"/>
      <c r="G270" s="57"/>
      <c r="H270" s="58"/>
      <c r="I270" s="59"/>
    </row>
    <row r="271" spans="2:9" ht="15" hidden="1" customHeight="1">
      <c r="B271" s="56" t="s">
        <v>5</v>
      </c>
      <c r="C271" s="63">
        <f>+C267+C269</f>
        <v>43171</v>
      </c>
      <c r="D271" s="64">
        <f>+D267+D269</f>
        <v>578700.68950938946</v>
      </c>
      <c r="E271" s="65">
        <f>IF(D271=0,0,D271/C271)</f>
        <v>13.404847918959243</v>
      </c>
      <c r="G271" s="63"/>
      <c r="H271" s="64"/>
      <c r="I271" s="65"/>
    </row>
    <row r="272" spans="2:9" ht="15" hidden="1" customHeight="1">
      <c r="B272" s="56"/>
      <c r="C272" s="63"/>
      <c r="D272" s="64"/>
      <c r="E272" s="65"/>
      <c r="G272" s="63"/>
      <c r="H272" s="64"/>
      <c r="I272" s="65"/>
    </row>
    <row r="273" spans="2:9" ht="15" hidden="1" customHeight="1">
      <c r="B273" s="56" t="s">
        <v>6</v>
      </c>
      <c r="C273" s="63">
        <v>-7297</v>
      </c>
      <c r="D273" s="64">
        <f>+C273*E271</f>
        <v>-97815.175264645601</v>
      </c>
      <c r="E273" s="59">
        <f>IF(D273=0,0,D273/C273)</f>
        <v>13.404847918959243</v>
      </c>
      <c r="G273" s="63"/>
      <c r="H273" s="64"/>
      <c r="I273" s="59"/>
    </row>
    <row r="274" spans="2:9" ht="15" hidden="1" customHeight="1">
      <c r="B274" s="56"/>
      <c r="C274" s="63"/>
      <c r="D274" s="64"/>
      <c r="E274" s="59"/>
      <c r="G274" s="63"/>
      <c r="H274" s="64"/>
      <c r="I274" s="59"/>
    </row>
    <row r="275" spans="2:9" ht="15" hidden="1" customHeight="1">
      <c r="B275" s="56" t="s">
        <v>7</v>
      </c>
      <c r="C275" s="63">
        <v>-1088</v>
      </c>
      <c r="D275" s="64">
        <f>+C275*E273</f>
        <v>-14584.474535827656</v>
      </c>
      <c r="E275" s="65">
        <f>IF(D275=0,0,D275/C275)</f>
        <v>13.404847918959243</v>
      </c>
      <c r="G275" s="63"/>
      <c r="H275" s="64"/>
      <c r="I275" s="65"/>
    </row>
    <row r="276" spans="2:9" ht="15" hidden="1" customHeight="1">
      <c r="B276" s="56"/>
      <c r="C276" s="63"/>
      <c r="D276" s="64"/>
      <c r="E276" s="65"/>
      <c r="G276" s="63"/>
      <c r="H276" s="64"/>
      <c r="I276" s="65"/>
    </row>
    <row r="277" spans="2:9" ht="15" hidden="1" customHeight="1">
      <c r="B277" s="56" t="s">
        <v>13</v>
      </c>
      <c r="C277" s="60">
        <v>43808</v>
      </c>
      <c r="D277" s="61">
        <v>1114634</v>
      </c>
      <c r="E277" s="62"/>
      <c r="G277" s="60"/>
      <c r="H277" s="61"/>
      <c r="I277" s="62"/>
    </row>
    <row r="278" spans="2:9" ht="15" hidden="1" customHeight="1">
      <c r="B278" s="56"/>
      <c r="C278" s="63"/>
      <c r="D278" s="64"/>
      <c r="E278" s="65"/>
      <c r="G278" s="63"/>
      <c r="H278" s="64"/>
      <c r="I278" s="65"/>
    </row>
    <row r="279" spans="2:9" ht="15.75" hidden="1" customHeight="1" thickBot="1">
      <c r="B279" s="56" t="s">
        <v>8</v>
      </c>
      <c r="C279" s="66">
        <f>SUM(C271:C277)</f>
        <v>78594</v>
      </c>
      <c r="D279" s="66">
        <f>SUM(D271:D277)</f>
        <v>1580935.0397089161</v>
      </c>
      <c r="E279" s="67">
        <f>IF(D279=0,0,D279/C279)</f>
        <v>20.115212862418456</v>
      </c>
      <c r="G279" s="66"/>
      <c r="H279" s="66"/>
      <c r="I279" s="67"/>
    </row>
    <row r="280" spans="2:9" ht="15.75" hidden="1" customHeight="1" thickTop="1">
      <c r="B280" s="56"/>
      <c r="C280" s="63"/>
      <c r="D280" s="64"/>
      <c r="E280" s="65"/>
      <c r="G280" s="63"/>
      <c r="H280" s="64"/>
      <c r="I280" s="65"/>
    </row>
    <row r="281" spans="2:9" ht="15" hidden="1" customHeight="1">
      <c r="B281" s="56"/>
      <c r="C281" s="57"/>
      <c r="D281" s="58"/>
      <c r="E281" s="59"/>
      <c r="G281" s="57"/>
      <c r="H281" s="58"/>
      <c r="I281" s="59"/>
    </row>
    <row r="282" spans="2:9" ht="15.75" hidden="1" customHeight="1">
      <c r="B282" s="55">
        <v>40544</v>
      </c>
      <c r="C282" s="84" t="s">
        <v>14</v>
      </c>
      <c r="D282" s="84"/>
      <c r="E282" s="84"/>
      <c r="G282" s="84"/>
      <c r="H282" s="84"/>
      <c r="I282" s="84"/>
    </row>
    <row r="283" spans="2:9" ht="15" hidden="1" customHeight="1">
      <c r="B283" s="56"/>
      <c r="C283" s="8" t="s">
        <v>0</v>
      </c>
      <c r="D283" s="9" t="s">
        <v>1</v>
      </c>
      <c r="E283" s="10" t="s">
        <v>2</v>
      </c>
      <c r="G283" s="8"/>
      <c r="H283" s="9"/>
      <c r="I283" s="10"/>
    </row>
    <row r="284" spans="2:9" ht="15" hidden="1" customHeight="1">
      <c r="B284" s="56" t="s">
        <v>3</v>
      </c>
      <c r="C284" s="57">
        <f>+C279</f>
        <v>78594</v>
      </c>
      <c r="D284" s="58">
        <f>+D279</f>
        <v>1580935.0397089161</v>
      </c>
      <c r="E284" s="59">
        <f>IF(D284=0,0,D284/C284)</f>
        <v>20.115212862418456</v>
      </c>
      <c r="G284" s="57"/>
      <c r="H284" s="58"/>
      <c r="I284" s="59"/>
    </row>
    <row r="285" spans="2:9" ht="15" hidden="1" customHeight="1">
      <c r="B285" s="56"/>
      <c r="C285" s="57"/>
      <c r="D285" s="58"/>
      <c r="E285" s="59"/>
      <c r="G285" s="57"/>
      <c r="H285" s="58"/>
      <c r="I285" s="59"/>
    </row>
    <row r="286" spans="2:9" ht="30" hidden="1" customHeight="1">
      <c r="B286" s="69" t="s">
        <v>9</v>
      </c>
      <c r="C286" s="57">
        <v>8228</v>
      </c>
      <c r="D286" s="58">
        <v>110295</v>
      </c>
      <c r="E286" s="59"/>
      <c r="G286" s="57"/>
      <c r="H286" s="58"/>
      <c r="I286" s="59"/>
    </row>
    <row r="287" spans="2:9" ht="15" hidden="1" customHeight="1">
      <c r="B287" s="56"/>
      <c r="C287" s="57"/>
      <c r="D287" s="58"/>
      <c r="E287" s="59"/>
      <c r="G287" s="57"/>
      <c r="H287" s="58"/>
      <c r="I287" s="59"/>
    </row>
    <row r="288" spans="2:9" ht="15" hidden="1" customHeight="1">
      <c r="B288" s="56" t="s">
        <v>4</v>
      </c>
      <c r="C288" s="60">
        <v>0</v>
      </c>
      <c r="D288" s="61">
        <v>0</v>
      </c>
      <c r="E288" s="62">
        <f>IF(D288=0,0,D288/C288)</f>
        <v>0</v>
      </c>
      <c r="G288" s="60"/>
      <c r="H288" s="61"/>
      <c r="I288" s="62"/>
    </row>
    <row r="289" spans="2:9" ht="15" hidden="1" customHeight="1">
      <c r="B289" s="56"/>
      <c r="C289" s="57"/>
      <c r="D289" s="58"/>
      <c r="E289" s="59"/>
      <c r="G289" s="57"/>
      <c r="H289" s="58"/>
      <c r="I289" s="59"/>
    </row>
    <row r="290" spans="2:9" ht="15" hidden="1" customHeight="1">
      <c r="B290" s="56" t="s">
        <v>5</v>
      </c>
      <c r="C290" s="63">
        <f>SUM(C284:C288)</f>
        <v>86822</v>
      </c>
      <c r="D290" s="64">
        <f>SUM(D284:D288)</f>
        <v>1691230.0397089161</v>
      </c>
      <c r="E290" s="65">
        <f>IF(D290=0,0,D290/C290)</f>
        <v>19.479279902661954</v>
      </c>
      <c r="G290" s="63"/>
      <c r="H290" s="64"/>
      <c r="I290" s="65"/>
    </row>
    <row r="291" spans="2:9" ht="15" hidden="1" customHeight="1">
      <c r="B291" s="56"/>
      <c r="C291" s="57"/>
      <c r="D291" s="58"/>
      <c r="E291" s="59"/>
      <c r="G291" s="57"/>
      <c r="H291" s="58"/>
      <c r="I291" s="59"/>
    </row>
    <row r="292" spans="2:9" ht="15" hidden="1" customHeight="1">
      <c r="B292" s="56" t="s">
        <v>6</v>
      </c>
      <c r="C292" s="57">
        <v>0</v>
      </c>
      <c r="D292" s="58">
        <v>0</v>
      </c>
      <c r="E292" s="59">
        <v>0</v>
      </c>
      <c r="G292" s="57"/>
      <c r="H292" s="58"/>
      <c r="I292" s="59"/>
    </row>
    <row r="293" spans="2:9" ht="15" hidden="1" customHeight="1">
      <c r="B293" s="56"/>
      <c r="C293" s="57"/>
      <c r="D293" s="58"/>
      <c r="E293" s="59"/>
      <c r="G293" s="57"/>
      <c r="H293" s="58"/>
      <c r="I293" s="59"/>
    </row>
    <row r="294" spans="2:9" ht="15" hidden="1" customHeight="1">
      <c r="B294" s="56" t="s">
        <v>10</v>
      </c>
      <c r="C294" s="60">
        <v>-9052</v>
      </c>
      <c r="D294" s="61">
        <f>+C294*E290</f>
        <v>-176326.44167889602</v>
      </c>
      <c r="E294" s="62">
        <f>IF(D294=0,0,D294/C294)</f>
        <v>19.479279902661954</v>
      </c>
      <c r="G294" s="60"/>
      <c r="H294" s="61"/>
      <c r="I294" s="62"/>
    </row>
    <row r="295" spans="2:9" ht="15" hidden="1" customHeight="1">
      <c r="B295" s="56"/>
      <c r="C295" s="57"/>
      <c r="D295" s="58"/>
      <c r="E295" s="59"/>
      <c r="G295" s="57"/>
      <c r="H295" s="58"/>
      <c r="I295" s="59"/>
    </row>
    <row r="296" spans="2:9" ht="15.75" hidden="1" customHeight="1" thickBot="1">
      <c r="B296" s="56" t="s">
        <v>8</v>
      </c>
      <c r="C296" s="66">
        <f>SUM(C290:C294)</f>
        <v>77770</v>
      </c>
      <c r="D296" s="68">
        <f>SUM(D290:D294)</f>
        <v>1514903.59803002</v>
      </c>
      <c r="E296" s="67">
        <f>IF(D296=0,0,D296/C296)</f>
        <v>19.479279902661951</v>
      </c>
      <c r="G296" s="66"/>
      <c r="H296" s="68"/>
      <c r="I296" s="67"/>
    </row>
    <row r="297" spans="2:9" ht="15.75" hidden="1" customHeight="1" thickTop="1"/>
    <row r="298" spans="2:9" ht="15" hidden="1" customHeight="1"/>
    <row r="299" spans="2:9" ht="15.75" hidden="1" customHeight="1">
      <c r="B299" s="55">
        <v>40575</v>
      </c>
      <c r="C299" s="84" t="s">
        <v>14</v>
      </c>
      <c r="D299" s="84"/>
      <c r="E299" s="84"/>
      <c r="G299" s="84"/>
      <c r="H299" s="84"/>
      <c r="I299" s="84"/>
    </row>
    <row r="300" spans="2:9" ht="15" hidden="1" customHeight="1">
      <c r="B300" s="56"/>
      <c r="C300" s="8" t="s">
        <v>0</v>
      </c>
      <c r="D300" s="9" t="s">
        <v>1</v>
      </c>
      <c r="E300" s="10" t="s">
        <v>2</v>
      </c>
      <c r="G300" s="8"/>
      <c r="H300" s="9"/>
      <c r="I300" s="10"/>
    </row>
    <row r="301" spans="2:9" ht="15" hidden="1" customHeight="1">
      <c r="B301" s="56" t="s">
        <v>3</v>
      </c>
      <c r="C301" s="57">
        <f>+C296</f>
        <v>77770</v>
      </c>
      <c r="D301" s="58">
        <f>+D296</f>
        <v>1514903.59803002</v>
      </c>
      <c r="E301" s="59">
        <f>IF(D301=0,0,D301/C301)</f>
        <v>19.479279902661951</v>
      </c>
      <c r="G301" s="57"/>
      <c r="H301" s="58"/>
      <c r="I301" s="59"/>
    </row>
    <row r="302" spans="2:9" ht="15" hidden="1" customHeight="1">
      <c r="B302" s="56"/>
      <c r="C302" s="57"/>
      <c r="D302" s="58"/>
      <c r="E302" s="59"/>
      <c r="G302" s="57"/>
      <c r="H302" s="58"/>
      <c r="I302" s="59"/>
    </row>
    <row r="303" spans="2:9" ht="15" hidden="1" customHeight="1">
      <c r="B303" s="56" t="s">
        <v>4</v>
      </c>
      <c r="C303" s="60">
        <v>-14</v>
      </c>
      <c r="D303" s="61">
        <v>-188</v>
      </c>
      <c r="E303" s="62">
        <f>IF(D303=0,0,D303/C303)</f>
        <v>13.428571428571429</v>
      </c>
      <c r="G303" s="60"/>
      <c r="H303" s="61"/>
      <c r="I303" s="62"/>
    </row>
    <row r="304" spans="2:9" ht="15" hidden="1" customHeight="1">
      <c r="B304" s="56"/>
      <c r="C304" s="57"/>
      <c r="D304" s="58"/>
      <c r="E304" s="59"/>
      <c r="G304" s="57"/>
      <c r="H304" s="58"/>
      <c r="I304" s="59"/>
    </row>
    <row r="305" spans="2:9" ht="15" hidden="1" customHeight="1">
      <c r="B305" s="56" t="s">
        <v>5</v>
      </c>
      <c r="C305" s="63">
        <f>SUM(C301:C303)</f>
        <v>77756</v>
      </c>
      <c r="D305" s="64">
        <f>SUM(D301:D303)</f>
        <v>1514715.59803002</v>
      </c>
      <c r="E305" s="65">
        <f>IF(D305=0,0,D305/C305)</f>
        <v>19.480369335228406</v>
      </c>
      <c r="G305" s="63"/>
      <c r="H305" s="64"/>
      <c r="I305" s="65"/>
    </row>
    <row r="306" spans="2:9" ht="15" hidden="1" customHeight="1">
      <c r="B306" s="56"/>
      <c r="C306" s="57"/>
      <c r="D306" s="58"/>
      <c r="E306" s="59"/>
      <c r="G306" s="57"/>
      <c r="H306" s="58"/>
      <c r="I306" s="59"/>
    </row>
    <row r="307" spans="2:9" ht="15" hidden="1" customHeight="1">
      <c r="B307" s="56" t="s">
        <v>6</v>
      </c>
      <c r="C307" s="57">
        <v>0</v>
      </c>
      <c r="D307" s="58">
        <v>0</v>
      </c>
      <c r="E307" s="59">
        <v>0</v>
      </c>
      <c r="G307" s="57"/>
      <c r="H307" s="58"/>
      <c r="I307" s="59"/>
    </row>
    <row r="308" spans="2:9" ht="15" hidden="1" customHeight="1">
      <c r="B308" s="56"/>
      <c r="C308" s="57">
        <v>0</v>
      </c>
      <c r="D308" s="58"/>
      <c r="E308" s="59"/>
      <c r="G308" s="57"/>
      <c r="H308" s="58"/>
      <c r="I308" s="59"/>
    </row>
    <row r="309" spans="2:9" ht="15" hidden="1" customHeight="1">
      <c r="B309" s="56" t="s">
        <v>10</v>
      </c>
      <c r="C309" s="60">
        <v>0</v>
      </c>
      <c r="D309" s="61">
        <v>0</v>
      </c>
      <c r="E309" s="62">
        <f>IF(D309=0,0,D309/C309)</f>
        <v>0</v>
      </c>
      <c r="G309" s="60"/>
      <c r="H309" s="61"/>
      <c r="I309" s="62"/>
    </row>
    <row r="310" spans="2:9" ht="15" hidden="1" customHeight="1">
      <c r="B310" s="56"/>
      <c r="C310" s="57"/>
      <c r="D310" s="58"/>
      <c r="E310" s="59"/>
      <c r="G310" s="57"/>
      <c r="H310" s="58"/>
      <c r="I310" s="59"/>
    </row>
    <row r="311" spans="2:9" ht="15.75" hidden="1" customHeight="1" thickBot="1">
      <c r="B311" s="56" t="s">
        <v>8</v>
      </c>
      <c r="C311" s="66">
        <f>SUM(C305:C309)</f>
        <v>77756</v>
      </c>
      <c r="D311" s="66">
        <f>SUM(D305:D309)</f>
        <v>1514715.59803002</v>
      </c>
      <c r="E311" s="67">
        <f>IF(D311=0,0,D311/C311)</f>
        <v>19.480369335228406</v>
      </c>
      <c r="G311" s="66"/>
      <c r="H311" s="66"/>
      <c r="I311" s="67"/>
    </row>
    <row r="312" spans="2:9" ht="15.75" hidden="1" customHeight="1" thickTop="1"/>
    <row r="313" spans="2:9" ht="15" hidden="1" customHeight="1"/>
    <row r="314" spans="2:9" ht="15.75" hidden="1" customHeight="1">
      <c r="B314" s="55">
        <v>40603</v>
      </c>
      <c r="C314" s="84" t="s">
        <v>14</v>
      </c>
      <c r="D314" s="84"/>
      <c r="E314" s="84"/>
      <c r="G314" s="84"/>
      <c r="H314" s="84"/>
      <c r="I314" s="84"/>
    </row>
    <row r="315" spans="2:9" ht="15" hidden="1" customHeight="1">
      <c r="B315" s="56"/>
      <c r="C315" s="8" t="s">
        <v>0</v>
      </c>
      <c r="D315" s="9" t="s">
        <v>1</v>
      </c>
      <c r="E315" s="10" t="s">
        <v>2</v>
      </c>
      <c r="G315" s="8"/>
      <c r="H315" s="9"/>
      <c r="I315" s="10"/>
    </row>
    <row r="316" spans="2:9" ht="15" hidden="1" customHeight="1">
      <c r="B316" s="56" t="s">
        <v>3</v>
      </c>
      <c r="C316" s="57">
        <f>+C311</f>
        <v>77756</v>
      </c>
      <c r="D316" s="58">
        <f>+D311</f>
        <v>1514715.59803002</v>
      </c>
      <c r="E316" s="59">
        <f>IF(D316=0,0,D316/C316)</f>
        <v>19.480369335228406</v>
      </c>
      <c r="G316" s="57"/>
      <c r="H316" s="58"/>
      <c r="I316" s="59"/>
    </row>
    <row r="317" spans="2:9" ht="15" hidden="1" customHeight="1">
      <c r="B317" s="56"/>
      <c r="C317" s="57"/>
      <c r="D317" s="58"/>
      <c r="E317" s="59"/>
      <c r="G317" s="57"/>
      <c r="H317" s="58"/>
      <c r="I317" s="59"/>
    </row>
    <row r="318" spans="2:9" ht="15" hidden="1" customHeight="1">
      <c r="B318" s="56" t="s">
        <v>4</v>
      </c>
      <c r="C318" s="60">
        <v>0</v>
      </c>
      <c r="D318" s="61">
        <v>0</v>
      </c>
      <c r="E318" s="62">
        <f>IF(D318=0,0,D318/C318)</f>
        <v>0</v>
      </c>
      <c r="G318" s="60"/>
      <c r="H318" s="61"/>
      <c r="I318" s="62"/>
    </row>
    <row r="319" spans="2:9" ht="15" hidden="1" customHeight="1">
      <c r="B319" s="56"/>
      <c r="C319" s="57"/>
      <c r="D319" s="58"/>
      <c r="E319" s="59"/>
      <c r="G319" s="57"/>
      <c r="H319" s="58"/>
      <c r="I319" s="59"/>
    </row>
    <row r="320" spans="2:9" ht="15" hidden="1" customHeight="1">
      <c r="B320" s="56" t="s">
        <v>5</v>
      </c>
      <c r="C320" s="63">
        <f>SUM(C316:C318)</f>
        <v>77756</v>
      </c>
      <c r="D320" s="64">
        <f>SUM(D316:D318)</f>
        <v>1514715.59803002</v>
      </c>
      <c r="E320" s="65">
        <f>IF(D320=0,0,D320/C320)</f>
        <v>19.480369335228406</v>
      </c>
      <c r="G320" s="63"/>
      <c r="H320" s="64"/>
      <c r="I320" s="65"/>
    </row>
    <row r="321" spans="2:9" ht="15" hidden="1" customHeight="1">
      <c r="B321" s="56"/>
      <c r="C321" s="57"/>
      <c r="D321" s="58"/>
      <c r="E321" s="59"/>
      <c r="G321" s="57"/>
      <c r="H321" s="58"/>
      <c r="I321" s="59"/>
    </row>
    <row r="322" spans="2:9" ht="15" hidden="1" customHeight="1">
      <c r="B322" s="56" t="s">
        <v>6</v>
      </c>
      <c r="C322" s="57">
        <v>0</v>
      </c>
      <c r="D322" s="58">
        <v>0</v>
      </c>
      <c r="E322" s="59">
        <v>0</v>
      </c>
      <c r="G322" s="57"/>
      <c r="H322" s="58"/>
      <c r="I322" s="59"/>
    </row>
    <row r="323" spans="2:9" ht="15" hidden="1" customHeight="1">
      <c r="B323" s="56"/>
      <c r="C323" s="57">
        <v>0</v>
      </c>
      <c r="D323" s="58"/>
      <c r="E323" s="59"/>
      <c r="G323" s="57"/>
      <c r="H323" s="58"/>
      <c r="I323" s="59"/>
    </row>
    <row r="324" spans="2:9" ht="15" hidden="1" customHeight="1">
      <c r="B324" s="56" t="s">
        <v>10</v>
      </c>
      <c r="C324" s="60">
        <v>0</v>
      </c>
      <c r="D324" s="61">
        <v>0</v>
      </c>
      <c r="E324" s="62">
        <f>IF(D324=0,0,D324/C324)</f>
        <v>0</v>
      </c>
      <c r="G324" s="60"/>
      <c r="H324" s="61"/>
      <c r="I324" s="62"/>
    </row>
    <row r="325" spans="2:9" ht="15" hidden="1" customHeight="1">
      <c r="B325" s="56"/>
      <c r="C325" s="57"/>
      <c r="D325" s="58"/>
      <c r="E325" s="59"/>
      <c r="G325" s="57"/>
      <c r="H325" s="58"/>
      <c r="I325" s="59"/>
    </row>
    <row r="326" spans="2:9" ht="15.75" hidden="1" customHeight="1" thickBot="1">
      <c r="B326" s="56" t="s">
        <v>8</v>
      </c>
      <c r="C326" s="66">
        <f>SUM(C320:C324)</f>
        <v>77756</v>
      </c>
      <c r="D326" s="66">
        <f>SUM(D320:D324)</f>
        <v>1514715.59803002</v>
      </c>
      <c r="E326" s="67">
        <f>IF(D326=0,0,D326/C326)</f>
        <v>19.480369335228406</v>
      </c>
      <c r="G326" s="66"/>
      <c r="H326" s="66"/>
      <c r="I326" s="67"/>
    </row>
    <row r="327" spans="2:9" ht="15.75" hidden="1" customHeight="1" thickTop="1"/>
    <row r="328" spans="2:9" ht="15" hidden="1" customHeight="1"/>
    <row r="329" spans="2:9" ht="15.75" hidden="1" customHeight="1">
      <c r="B329" s="55">
        <v>40634</v>
      </c>
      <c r="C329" s="84" t="s">
        <v>14</v>
      </c>
      <c r="D329" s="84"/>
      <c r="E329" s="84"/>
      <c r="G329" s="84"/>
      <c r="H329" s="84"/>
      <c r="I329" s="84"/>
    </row>
    <row r="330" spans="2:9" ht="15" hidden="1" customHeight="1">
      <c r="B330" s="56"/>
      <c r="C330" s="8" t="s">
        <v>0</v>
      </c>
      <c r="D330" s="9" t="s">
        <v>1</v>
      </c>
      <c r="E330" s="10" t="s">
        <v>2</v>
      </c>
      <c r="G330" s="8"/>
      <c r="H330" s="9"/>
      <c r="I330" s="10"/>
    </row>
    <row r="331" spans="2:9" ht="15" hidden="1" customHeight="1">
      <c r="B331" s="56" t="s">
        <v>3</v>
      </c>
      <c r="C331" s="57">
        <f>+C326</f>
        <v>77756</v>
      </c>
      <c r="D331" s="58">
        <f>+D326</f>
        <v>1514715.59803002</v>
      </c>
      <c r="E331" s="59">
        <f>IF(D331=0,0,D331/C331)</f>
        <v>19.480369335228406</v>
      </c>
      <c r="G331" s="57"/>
      <c r="H331" s="58"/>
      <c r="I331" s="59"/>
    </row>
    <row r="332" spans="2:9" ht="15" hidden="1" customHeight="1">
      <c r="B332" s="56"/>
      <c r="C332" s="57"/>
      <c r="D332" s="58"/>
      <c r="E332" s="59"/>
      <c r="G332" s="57"/>
      <c r="H332" s="58"/>
      <c r="I332" s="59"/>
    </row>
    <row r="333" spans="2:9" ht="15" hidden="1" customHeight="1">
      <c r="B333" s="56" t="s">
        <v>4</v>
      </c>
      <c r="C333" s="60">
        <v>0</v>
      </c>
      <c r="D333" s="61">
        <v>0</v>
      </c>
      <c r="E333" s="62">
        <f>IF(D333=0,0,D333/C333)</f>
        <v>0</v>
      </c>
      <c r="G333" s="60"/>
      <c r="H333" s="61"/>
      <c r="I333" s="62"/>
    </row>
    <row r="334" spans="2:9" ht="15" hidden="1" customHeight="1">
      <c r="B334" s="56"/>
      <c r="C334" s="57"/>
      <c r="D334" s="58"/>
      <c r="E334" s="59"/>
      <c r="G334" s="57"/>
      <c r="H334" s="58"/>
      <c r="I334" s="59"/>
    </row>
    <row r="335" spans="2:9" ht="15" hidden="1" customHeight="1">
      <c r="B335" s="56" t="s">
        <v>5</v>
      </c>
      <c r="C335" s="63">
        <f>SUM(C331:C333)</f>
        <v>77756</v>
      </c>
      <c r="D335" s="64">
        <f>SUM(D331:D333)</f>
        <v>1514715.59803002</v>
      </c>
      <c r="E335" s="65">
        <f>IF(D335=0,0,D335/C335)</f>
        <v>19.480369335228406</v>
      </c>
      <c r="G335" s="63"/>
      <c r="H335" s="64"/>
      <c r="I335" s="65"/>
    </row>
    <row r="336" spans="2:9" ht="15" hidden="1" customHeight="1">
      <c r="B336" s="56"/>
      <c r="C336" s="57"/>
      <c r="D336" s="58"/>
      <c r="E336" s="59"/>
      <c r="G336" s="57"/>
      <c r="H336" s="58"/>
      <c r="I336" s="59"/>
    </row>
    <row r="337" spans="1:9" ht="15" hidden="1" customHeight="1">
      <c r="B337" s="56" t="s">
        <v>6</v>
      </c>
      <c r="C337" s="57">
        <v>0</v>
      </c>
      <c r="D337" s="58">
        <v>0</v>
      </c>
      <c r="E337" s="59">
        <v>0</v>
      </c>
      <c r="G337" s="57"/>
      <c r="H337" s="58"/>
      <c r="I337" s="59"/>
    </row>
    <row r="338" spans="1:9" ht="15" hidden="1" customHeight="1">
      <c r="B338" s="56"/>
      <c r="C338" s="57">
        <v>0</v>
      </c>
      <c r="D338" s="58"/>
      <c r="E338" s="59"/>
      <c r="G338" s="57"/>
      <c r="H338" s="58"/>
      <c r="I338" s="59"/>
    </row>
    <row r="339" spans="1:9" ht="15" hidden="1" customHeight="1">
      <c r="B339" s="56" t="s">
        <v>10</v>
      </c>
      <c r="C339" s="60">
        <v>0</v>
      </c>
      <c r="D339" s="61">
        <v>0</v>
      </c>
      <c r="E339" s="62">
        <f>IF(D339=0,0,D339/C339)</f>
        <v>0</v>
      </c>
      <c r="G339" s="60"/>
      <c r="H339" s="61"/>
      <c r="I339" s="62"/>
    </row>
    <row r="340" spans="1:9" ht="15" hidden="1" customHeight="1">
      <c r="B340" s="56"/>
      <c r="C340" s="57"/>
      <c r="D340" s="58"/>
      <c r="E340" s="59"/>
      <c r="G340" s="57"/>
      <c r="H340" s="58"/>
      <c r="I340" s="59"/>
    </row>
    <row r="341" spans="1:9" ht="15.75" hidden="1" customHeight="1" thickBot="1">
      <c r="B341" s="56" t="s">
        <v>8</v>
      </c>
      <c r="C341" s="66">
        <f>SUM(C335:C339)</f>
        <v>77756</v>
      </c>
      <c r="D341" s="66">
        <f>SUM(D335:D339)</f>
        <v>1514715.59803002</v>
      </c>
      <c r="E341" s="67">
        <f>IF(D341=0,0,D341/C341)</f>
        <v>19.480369335228406</v>
      </c>
      <c r="G341" s="66"/>
      <c r="H341" s="66"/>
      <c r="I341" s="67"/>
    </row>
    <row r="342" spans="1:9" ht="19.5" hidden="1" customHeight="1" thickTop="1">
      <c r="A342" s="53"/>
    </row>
    <row r="343" spans="1:9" ht="15" hidden="1" customHeight="1">
      <c r="F343" s="70" t="s">
        <v>15</v>
      </c>
    </row>
    <row r="344" spans="1:9" ht="15.75" hidden="1" customHeight="1">
      <c r="B344" s="55">
        <v>41395</v>
      </c>
      <c r="C344" s="84" t="s">
        <v>18</v>
      </c>
      <c r="D344" s="84"/>
      <c r="E344" s="84"/>
      <c r="G344" s="84"/>
      <c r="H344" s="84"/>
      <c r="I344" s="84"/>
    </row>
    <row r="345" spans="1:9" ht="15" hidden="1" customHeight="1">
      <c r="B345" s="56"/>
      <c r="C345" s="8" t="s">
        <v>0</v>
      </c>
      <c r="D345" s="9" t="s">
        <v>1</v>
      </c>
      <c r="E345" s="10" t="s">
        <v>2</v>
      </c>
      <c r="G345" s="8"/>
      <c r="H345" s="9"/>
      <c r="I345" s="10"/>
    </row>
    <row r="346" spans="1:9" ht="15" hidden="1" customHeight="1">
      <c r="B346" s="56" t="s">
        <v>3</v>
      </c>
      <c r="C346" s="57">
        <v>94997</v>
      </c>
      <c r="D346" s="58">
        <v>8529352</v>
      </c>
      <c r="E346" s="59">
        <f>IF(D346=0,0,D346/C346)</f>
        <v>89.785487962777765</v>
      </c>
      <c r="G346" s="57"/>
      <c r="H346" s="58"/>
      <c r="I346" s="59"/>
    </row>
    <row r="347" spans="1:9" ht="15" hidden="1" customHeight="1">
      <c r="B347" s="56"/>
      <c r="C347" s="57"/>
      <c r="D347" s="58"/>
      <c r="E347" s="59"/>
      <c r="G347" s="57"/>
      <c r="H347" s="58"/>
      <c r="I347" s="59"/>
    </row>
    <row r="348" spans="1:9" ht="15" hidden="1" customHeight="1">
      <c r="B348" s="56" t="s">
        <v>4</v>
      </c>
      <c r="C348" s="60">
        <v>0</v>
      </c>
      <c r="D348" s="61">
        <v>0</v>
      </c>
      <c r="E348" s="62">
        <f>IF(D348=0,0,D348/C348)</f>
        <v>0</v>
      </c>
      <c r="G348" s="60"/>
      <c r="H348" s="61"/>
      <c r="I348" s="62"/>
    </row>
    <row r="349" spans="1:9" ht="15" hidden="1" customHeight="1">
      <c r="B349" s="56"/>
      <c r="C349" s="57"/>
      <c r="D349" s="58"/>
      <c r="E349" s="59"/>
      <c r="G349" s="57"/>
      <c r="H349" s="58"/>
      <c r="I349" s="59"/>
    </row>
    <row r="350" spans="1:9" ht="15" hidden="1" customHeight="1">
      <c r="B350" s="56" t="s">
        <v>5</v>
      </c>
      <c r="C350" s="63">
        <f>SUM(C346:C348)</f>
        <v>94997</v>
      </c>
      <c r="D350" s="64">
        <f>SUM(D346:D348)</f>
        <v>8529352</v>
      </c>
      <c r="E350" s="65">
        <f>IF(D350=0,0,D350/C350)</f>
        <v>89.785487962777765</v>
      </c>
      <c r="G350" s="63"/>
      <c r="H350" s="64"/>
      <c r="I350" s="65"/>
    </row>
    <row r="351" spans="1:9" ht="15" hidden="1" customHeight="1">
      <c r="B351" s="56"/>
      <c r="C351" s="57"/>
      <c r="D351" s="58"/>
      <c r="E351" s="59"/>
      <c r="G351" s="57"/>
      <c r="H351" s="58"/>
      <c r="I351" s="59"/>
    </row>
    <row r="352" spans="1:9" ht="15" hidden="1" customHeight="1">
      <c r="B352" s="56" t="s">
        <v>6</v>
      </c>
      <c r="C352" s="57">
        <v>0</v>
      </c>
      <c r="D352" s="58">
        <v>0</v>
      </c>
      <c r="E352" s="59">
        <v>0</v>
      </c>
      <c r="G352" s="57"/>
      <c r="H352" s="58"/>
      <c r="I352" s="59"/>
    </row>
    <row r="353" spans="2:9" ht="15" hidden="1" customHeight="1">
      <c r="B353" s="56"/>
      <c r="C353" s="57">
        <v>0</v>
      </c>
      <c r="D353" s="58"/>
      <c r="E353" s="59"/>
      <c r="G353" s="57"/>
      <c r="H353" s="58"/>
      <c r="I353" s="59"/>
    </row>
    <row r="354" spans="2:9" ht="15" hidden="1" customHeight="1">
      <c r="B354" s="56" t="s">
        <v>10</v>
      </c>
      <c r="C354" s="60">
        <v>-2462</v>
      </c>
      <c r="D354" s="61">
        <f>+C354*E350</f>
        <v>-221051.87136435887</v>
      </c>
      <c r="E354" s="62">
        <f>IF(D354=0,0,D354/C354)</f>
        <v>89.785487962777765</v>
      </c>
      <c r="G354" s="60"/>
      <c r="H354" s="61"/>
      <c r="I354" s="62"/>
    </row>
    <row r="355" spans="2:9" ht="15" hidden="1" customHeight="1">
      <c r="B355" s="56"/>
      <c r="C355" s="57"/>
      <c r="D355" s="58"/>
      <c r="E355" s="59"/>
      <c r="G355" s="57"/>
      <c r="H355" s="58"/>
      <c r="I355" s="59"/>
    </row>
    <row r="356" spans="2:9" ht="15.75" hidden="1" customHeight="1" thickBot="1">
      <c r="B356" s="56" t="s">
        <v>8</v>
      </c>
      <c r="C356" s="66">
        <f>SUM(C350:C354)</f>
        <v>92535</v>
      </c>
      <c r="D356" s="66">
        <f>SUM(D350:D354)</f>
        <v>8308300.1286356412</v>
      </c>
      <c r="E356" s="67">
        <f>IF(D356=0,0,D356/C356)</f>
        <v>89.785487962777779</v>
      </c>
      <c r="G356" s="66"/>
      <c r="H356" s="66"/>
      <c r="I356" s="67"/>
    </row>
    <row r="357" spans="2:9" ht="15.75" hidden="1" customHeight="1" thickTop="1"/>
    <row r="358" spans="2:9" ht="15" hidden="1" customHeight="1"/>
    <row r="359" spans="2:9" ht="15.75" hidden="1" customHeight="1">
      <c r="B359" s="55">
        <v>41426</v>
      </c>
      <c r="C359" s="84" t="s">
        <v>18</v>
      </c>
      <c r="D359" s="84"/>
      <c r="E359" s="84"/>
      <c r="G359" s="84"/>
      <c r="H359" s="84"/>
      <c r="I359" s="84"/>
    </row>
    <row r="360" spans="2:9" ht="15" hidden="1" customHeight="1">
      <c r="B360" s="56"/>
      <c r="C360" s="8" t="s">
        <v>0</v>
      </c>
      <c r="D360" s="9" t="s">
        <v>1</v>
      </c>
      <c r="E360" s="10" t="s">
        <v>2</v>
      </c>
      <c r="G360" s="8"/>
      <c r="H360" s="9"/>
      <c r="I360" s="10"/>
    </row>
    <row r="361" spans="2:9" ht="15" hidden="1" customHeight="1">
      <c r="B361" s="56" t="s">
        <v>3</v>
      </c>
      <c r="C361" s="57">
        <f>+C356</f>
        <v>92535</v>
      </c>
      <c r="D361" s="58">
        <f>+D356</f>
        <v>8308300.1286356412</v>
      </c>
      <c r="E361" s="59">
        <f>IF(D361=0,0,D361/C361)</f>
        <v>89.785487962777779</v>
      </c>
      <c r="G361" s="57"/>
      <c r="H361" s="58"/>
      <c r="I361" s="59"/>
    </row>
    <row r="362" spans="2:9" ht="15" hidden="1" customHeight="1">
      <c r="B362" s="56"/>
      <c r="C362" s="57"/>
      <c r="D362" s="58"/>
      <c r="E362" s="59"/>
      <c r="G362" s="57"/>
      <c r="H362" s="58"/>
      <c r="I362" s="59"/>
    </row>
    <row r="363" spans="2:9" ht="15" hidden="1" customHeight="1">
      <c r="B363" s="56" t="s">
        <v>4</v>
      </c>
      <c r="C363" s="60">
        <v>0</v>
      </c>
      <c r="D363" s="61">
        <v>0</v>
      </c>
      <c r="E363" s="62">
        <f>IF(D363=0,0,D363/C363)</f>
        <v>0</v>
      </c>
      <c r="G363" s="60"/>
      <c r="H363" s="61"/>
      <c r="I363" s="62"/>
    </row>
    <row r="364" spans="2:9" ht="15" hidden="1" customHeight="1">
      <c r="B364" s="56"/>
      <c r="C364" s="57"/>
      <c r="D364" s="58"/>
      <c r="E364" s="59"/>
      <c r="G364" s="57"/>
      <c r="H364" s="58"/>
      <c r="I364" s="59"/>
    </row>
    <row r="365" spans="2:9" ht="15" hidden="1" customHeight="1">
      <c r="B365" s="56" t="s">
        <v>5</v>
      </c>
      <c r="C365" s="63">
        <f>SUM(C361:C363)</f>
        <v>92535</v>
      </c>
      <c r="D365" s="64">
        <f>SUM(D361:D363)</f>
        <v>8308300.1286356412</v>
      </c>
      <c r="E365" s="65">
        <f>IF(D365=0,0,D365/C365)</f>
        <v>89.785487962777779</v>
      </c>
      <c r="G365" s="63"/>
      <c r="H365" s="64"/>
      <c r="I365" s="65"/>
    </row>
    <row r="366" spans="2:9" ht="15" hidden="1" customHeight="1">
      <c r="B366" s="56"/>
      <c r="C366" s="57"/>
      <c r="D366" s="58"/>
      <c r="E366" s="59"/>
      <c r="G366" s="57"/>
      <c r="H366" s="58"/>
      <c r="I366" s="59"/>
    </row>
    <row r="367" spans="2:9" ht="15" hidden="1" customHeight="1">
      <c r="B367" s="56" t="s">
        <v>6</v>
      </c>
      <c r="C367" s="57">
        <v>0</v>
      </c>
      <c r="D367" s="58">
        <v>0</v>
      </c>
      <c r="E367" s="59">
        <v>0</v>
      </c>
      <c r="G367" s="57"/>
      <c r="H367" s="58"/>
      <c r="I367" s="59"/>
    </row>
    <row r="368" spans="2:9" ht="15" hidden="1" customHeight="1">
      <c r="B368" s="56"/>
      <c r="C368" s="57">
        <v>0</v>
      </c>
      <c r="D368" s="58"/>
      <c r="E368" s="59"/>
      <c r="G368" s="57"/>
      <c r="H368" s="58"/>
      <c r="I368" s="59"/>
    </row>
    <row r="369" spans="2:9" ht="15" hidden="1" customHeight="1">
      <c r="B369" s="56" t="s">
        <v>10</v>
      </c>
      <c r="C369" s="60">
        <v>-1866</v>
      </c>
      <c r="D369" s="61">
        <f>+C369*E365</f>
        <v>-167539.72053854333</v>
      </c>
      <c r="E369" s="62">
        <f>IF(D369=0,0,D369/C369)</f>
        <v>89.785487962777779</v>
      </c>
      <c r="G369" s="60"/>
      <c r="H369" s="61"/>
      <c r="I369" s="62"/>
    </row>
    <row r="370" spans="2:9" ht="15" hidden="1" customHeight="1">
      <c r="B370" s="56"/>
      <c r="C370" s="57"/>
      <c r="D370" s="58"/>
      <c r="E370" s="59"/>
      <c r="G370" s="57"/>
      <c r="H370" s="58"/>
      <c r="I370" s="59"/>
    </row>
    <row r="371" spans="2:9" ht="15.75" hidden="1" customHeight="1" thickBot="1">
      <c r="B371" s="56" t="s">
        <v>8</v>
      </c>
      <c r="C371" s="66">
        <f>SUM(C365:C369)</f>
        <v>90669</v>
      </c>
      <c r="D371" s="66">
        <f>SUM(D365:D369)</f>
        <v>8140760.4080970977</v>
      </c>
      <c r="E371" s="67">
        <f>IF(D371=0,0,D371/C371)</f>
        <v>89.785487962777765</v>
      </c>
      <c r="G371" s="66"/>
      <c r="H371" s="66"/>
      <c r="I371" s="67"/>
    </row>
    <row r="372" spans="2:9" ht="15.75" hidden="1" customHeight="1" thickTop="1"/>
    <row r="373" spans="2:9" ht="15" hidden="1" customHeight="1"/>
    <row r="374" spans="2:9" ht="15.75" hidden="1" customHeight="1">
      <c r="B374" s="55">
        <v>41456</v>
      </c>
      <c r="C374" s="84" t="s">
        <v>18</v>
      </c>
      <c r="D374" s="84"/>
      <c r="E374" s="84"/>
      <c r="G374" s="84"/>
      <c r="H374" s="84"/>
      <c r="I374" s="84"/>
    </row>
    <row r="375" spans="2:9" ht="15" hidden="1" customHeight="1">
      <c r="B375" s="56"/>
      <c r="C375" s="8" t="s">
        <v>0</v>
      </c>
      <c r="D375" s="9" t="s">
        <v>1</v>
      </c>
      <c r="E375" s="10" t="s">
        <v>2</v>
      </c>
      <c r="G375" s="8"/>
      <c r="H375" s="9"/>
      <c r="I375" s="10"/>
    </row>
    <row r="376" spans="2:9" ht="15" hidden="1" customHeight="1">
      <c r="B376" s="56" t="s">
        <v>3</v>
      </c>
      <c r="C376" s="57">
        <f>+C371</f>
        <v>90669</v>
      </c>
      <c r="D376" s="58">
        <f>+D371</f>
        <v>8140760.4080970977</v>
      </c>
      <c r="E376" s="59">
        <f>IF(D376=0,0,D376/C376)</f>
        <v>89.785487962777765</v>
      </c>
      <c r="G376" s="57"/>
      <c r="H376" s="58"/>
      <c r="I376" s="59"/>
    </row>
    <row r="377" spans="2:9" ht="15" hidden="1" customHeight="1">
      <c r="B377" s="56"/>
      <c r="C377" s="57"/>
      <c r="D377" s="58"/>
      <c r="E377" s="59"/>
      <c r="G377" s="57"/>
      <c r="H377" s="58"/>
      <c r="I377" s="59"/>
    </row>
    <row r="378" spans="2:9" ht="15" hidden="1" customHeight="1">
      <c r="B378" s="56" t="s">
        <v>4</v>
      </c>
      <c r="C378" s="60">
        <v>0</v>
      </c>
      <c r="D378" s="61">
        <v>0</v>
      </c>
      <c r="E378" s="62">
        <f>IF(D378=0,0,D378/C378)</f>
        <v>0</v>
      </c>
      <c r="G378" s="60"/>
      <c r="H378" s="61"/>
      <c r="I378" s="62"/>
    </row>
    <row r="379" spans="2:9" ht="15" hidden="1" customHeight="1">
      <c r="B379" s="56"/>
      <c r="C379" s="57"/>
      <c r="D379" s="58"/>
      <c r="E379" s="59"/>
      <c r="G379" s="57"/>
      <c r="H379" s="58"/>
      <c r="I379" s="59"/>
    </row>
    <row r="380" spans="2:9" ht="15" hidden="1" customHeight="1">
      <c r="B380" s="56" t="s">
        <v>5</v>
      </c>
      <c r="C380" s="63">
        <f>SUM(C376:C378)</f>
        <v>90669</v>
      </c>
      <c r="D380" s="64">
        <f>SUM(D376:D378)</f>
        <v>8140760.4080970977</v>
      </c>
      <c r="E380" s="65">
        <f>IF(D380=0,0,D380/C380)</f>
        <v>89.785487962777765</v>
      </c>
      <c r="G380" s="63"/>
      <c r="H380" s="64"/>
      <c r="I380" s="65"/>
    </row>
    <row r="381" spans="2:9" ht="15" hidden="1" customHeight="1">
      <c r="B381" s="56"/>
      <c r="C381" s="57"/>
      <c r="D381" s="58"/>
      <c r="E381" s="59"/>
      <c r="G381" s="57"/>
      <c r="H381" s="58"/>
      <c r="I381" s="59"/>
    </row>
    <row r="382" spans="2:9" ht="15" hidden="1" customHeight="1">
      <c r="B382" s="56" t="s">
        <v>6</v>
      </c>
      <c r="C382" s="57">
        <v>0</v>
      </c>
      <c r="D382" s="58">
        <v>0</v>
      </c>
      <c r="E382" s="59">
        <v>0</v>
      </c>
      <c r="G382" s="57"/>
      <c r="H382" s="58"/>
      <c r="I382" s="59"/>
    </row>
    <row r="383" spans="2:9" ht="15" hidden="1" customHeight="1">
      <c r="B383" s="56"/>
      <c r="C383" s="57">
        <v>0</v>
      </c>
      <c r="D383" s="58"/>
      <c r="E383" s="59"/>
      <c r="G383" s="57"/>
      <c r="H383" s="58"/>
      <c r="I383" s="59"/>
    </row>
    <row r="384" spans="2:9" ht="15" hidden="1" customHeight="1">
      <c r="B384" s="56" t="s">
        <v>10</v>
      </c>
      <c r="C384" s="60">
        <v>-3542</v>
      </c>
      <c r="D384" s="61">
        <f>+C384*E380</f>
        <v>-318020.19836415886</v>
      </c>
      <c r="E384" s="62">
        <f>IF(D384=0,0,D384/C384)</f>
        <v>89.785487962777765</v>
      </c>
      <c r="G384" s="60"/>
      <c r="H384" s="61"/>
      <c r="I384" s="62"/>
    </row>
    <row r="385" spans="2:9" ht="15" hidden="1" customHeight="1">
      <c r="B385" s="56"/>
      <c r="C385" s="57"/>
      <c r="D385" s="58"/>
      <c r="E385" s="59"/>
      <c r="G385" s="57"/>
      <c r="H385" s="58"/>
      <c r="I385" s="59"/>
    </row>
    <row r="386" spans="2:9" ht="15.75" hidden="1" customHeight="1" thickBot="1">
      <c r="B386" s="56" t="s">
        <v>8</v>
      </c>
      <c r="C386" s="66">
        <f>SUM(C380:C384)</f>
        <v>87127</v>
      </c>
      <c r="D386" s="66">
        <f>SUM(D380:D384)</f>
        <v>7822740.2097329386</v>
      </c>
      <c r="E386" s="67">
        <f>IF(D386=0,0,D386/C386)</f>
        <v>89.785487962777765</v>
      </c>
      <c r="G386" s="66"/>
      <c r="H386" s="66"/>
      <c r="I386" s="67"/>
    </row>
    <row r="387" spans="2:9" ht="15.75" hidden="1" customHeight="1" thickTop="1"/>
    <row r="388" spans="2:9" ht="15" hidden="1" customHeight="1"/>
    <row r="389" spans="2:9" ht="15.75" hidden="1" customHeight="1">
      <c r="B389" s="55">
        <v>41487</v>
      </c>
      <c r="C389" s="84" t="s">
        <v>18</v>
      </c>
      <c r="D389" s="84"/>
      <c r="E389" s="84"/>
      <c r="G389" s="84"/>
      <c r="H389" s="84"/>
      <c r="I389" s="84"/>
    </row>
    <row r="390" spans="2:9" ht="15" hidden="1" customHeight="1">
      <c r="B390" s="56"/>
      <c r="C390" s="8" t="s">
        <v>0</v>
      </c>
      <c r="D390" s="9" t="s">
        <v>1</v>
      </c>
      <c r="E390" s="10" t="s">
        <v>2</v>
      </c>
      <c r="G390" s="8"/>
      <c r="H390" s="9"/>
      <c r="I390" s="10"/>
    </row>
    <row r="391" spans="2:9" ht="15" hidden="1" customHeight="1">
      <c r="B391" s="56" t="s">
        <v>3</v>
      </c>
      <c r="C391" s="57">
        <f>+C386</f>
        <v>87127</v>
      </c>
      <c r="D391" s="58">
        <f>+D386</f>
        <v>7822740.2097329386</v>
      </c>
      <c r="E391" s="59">
        <f>IF(D391=0,0,D391/C391)</f>
        <v>89.785487962777765</v>
      </c>
      <c r="G391" s="57"/>
      <c r="H391" s="58"/>
      <c r="I391" s="59"/>
    </row>
    <row r="392" spans="2:9" ht="15" hidden="1" customHeight="1">
      <c r="B392" s="56"/>
      <c r="C392" s="57"/>
      <c r="D392" s="58"/>
      <c r="E392" s="59"/>
      <c r="G392" s="57"/>
      <c r="H392" s="58"/>
      <c r="I392" s="59"/>
    </row>
    <row r="393" spans="2:9" ht="15" hidden="1" customHeight="1">
      <c r="B393" s="56" t="s">
        <v>4</v>
      </c>
      <c r="C393" s="60">
        <v>0</v>
      </c>
      <c r="D393" s="61">
        <v>0</v>
      </c>
      <c r="E393" s="62">
        <f>IF(D393=0,0,D393/C393)</f>
        <v>0</v>
      </c>
      <c r="G393" s="60"/>
      <c r="H393" s="61"/>
      <c r="I393" s="62"/>
    </row>
    <row r="394" spans="2:9" ht="15" hidden="1" customHeight="1">
      <c r="B394" s="56"/>
      <c r="C394" s="57"/>
      <c r="D394" s="58"/>
      <c r="E394" s="59"/>
      <c r="G394" s="57"/>
      <c r="H394" s="58"/>
      <c r="I394" s="59"/>
    </row>
    <row r="395" spans="2:9" ht="15" hidden="1" customHeight="1">
      <c r="B395" s="56" t="s">
        <v>5</v>
      </c>
      <c r="C395" s="63">
        <f>SUM(C391:C393)</f>
        <v>87127</v>
      </c>
      <c r="D395" s="64">
        <f>SUM(D391:D393)</f>
        <v>7822740.2097329386</v>
      </c>
      <c r="E395" s="65">
        <f>IF(D395=0,0,D395/C395)</f>
        <v>89.785487962777765</v>
      </c>
      <c r="G395" s="63"/>
      <c r="H395" s="64"/>
      <c r="I395" s="65"/>
    </row>
    <row r="396" spans="2:9" ht="15" hidden="1" customHeight="1">
      <c r="B396" s="56"/>
      <c r="C396" s="57"/>
      <c r="D396" s="58"/>
      <c r="E396" s="59"/>
      <c r="G396" s="57"/>
      <c r="H396" s="58"/>
      <c r="I396" s="59"/>
    </row>
    <row r="397" spans="2:9" ht="15" hidden="1" customHeight="1">
      <c r="B397" s="56" t="s">
        <v>6</v>
      </c>
      <c r="C397" s="57">
        <v>0</v>
      </c>
      <c r="D397" s="58">
        <v>0</v>
      </c>
      <c r="E397" s="59">
        <v>0</v>
      </c>
      <c r="G397" s="57"/>
      <c r="H397" s="58"/>
      <c r="I397" s="59"/>
    </row>
    <row r="398" spans="2:9" ht="15" hidden="1" customHeight="1">
      <c r="B398" s="56"/>
      <c r="C398" s="57">
        <v>0</v>
      </c>
      <c r="D398" s="58"/>
      <c r="E398" s="59"/>
      <c r="G398" s="57"/>
      <c r="H398" s="58"/>
      <c r="I398" s="59"/>
    </row>
    <row r="399" spans="2:9" ht="15" hidden="1" customHeight="1">
      <c r="B399" s="56" t="s">
        <v>10</v>
      </c>
      <c r="C399" s="60">
        <v>-3434</v>
      </c>
      <c r="D399" s="61">
        <f>+C399*E395</f>
        <v>-308323.36566417885</v>
      </c>
      <c r="E399" s="62">
        <f>IF(D399=0,0,D399/C399)</f>
        <v>89.785487962777765</v>
      </c>
      <c r="G399" s="60"/>
      <c r="H399" s="61"/>
      <c r="I399" s="62"/>
    </row>
    <row r="400" spans="2:9" ht="15" hidden="1" customHeight="1">
      <c r="B400" s="56"/>
      <c r="C400" s="57"/>
      <c r="D400" s="58"/>
      <c r="E400" s="59"/>
      <c r="G400" s="57"/>
      <c r="H400" s="58"/>
      <c r="I400" s="59"/>
    </row>
    <row r="401" spans="2:9" ht="15.75" hidden="1" customHeight="1" thickBot="1">
      <c r="B401" s="56" t="s">
        <v>8</v>
      </c>
      <c r="C401" s="66">
        <f>SUM(C395:C399)</f>
        <v>83693</v>
      </c>
      <c r="D401" s="66">
        <f>SUM(D395:D399)</f>
        <v>7514416.8440687601</v>
      </c>
      <c r="E401" s="67">
        <f>IF(D401=0,0,D401/C401)</f>
        <v>89.785487962777765</v>
      </c>
      <c r="G401" s="66"/>
      <c r="H401" s="66"/>
      <c r="I401" s="67"/>
    </row>
    <row r="402" spans="2:9" ht="15.75" hidden="1" customHeight="1" thickTop="1"/>
    <row r="403" spans="2:9" ht="15" hidden="1" customHeight="1"/>
    <row r="404" spans="2:9" ht="15.75" hidden="1" customHeight="1">
      <c r="B404" s="55">
        <v>41518</v>
      </c>
      <c r="C404" s="84" t="s">
        <v>18</v>
      </c>
      <c r="D404" s="84"/>
      <c r="E404" s="84"/>
      <c r="G404" s="84"/>
      <c r="H404" s="84"/>
      <c r="I404" s="84"/>
    </row>
    <row r="405" spans="2:9" ht="15" hidden="1" customHeight="1">
      <c r="B405" s="56"/>
      <c r="C405" s="8" t="s">
        <v>0</v>
      </c>
      <c r="D405" s="9" t="s">
        <v>1</v>
      </c>
      <c r="E405" s="10" t="s">
        <v>2</v>
      </c>
      <c r="G405" s="8"/>
      <c r="H405" s="9"/>
      <c r="I405" s="10"/>
    </row>
    <row r="406" spans="2:9" ht="15" hidden="1" customHeight="1">
      <c r="B406" s="56" t="s">
        <v>3</v>
      </c>
      <c r="C406" s="57">
        <f>+C401</f>
        <v>83693</v>
      </c>
      <c r="D406" s="58">
        <f>+D401</f>
        <v>7514416.8440687601</v>
      </c>
      <c r="E406" s="59">
        <f>IF(D406=0,0,D406/C406)</f>
        <v>89.785487962777765</v>
      </c>
      <c r="G406" s="57"/>
      <c r="H406" s="58"/>
      <c r="I406" s="59"/>
    </row>
    <row r="407" spans="2:9" ht="15" hidden="1" customHeight="1">
      <c r="B407" s="56"/>
      <c r="C407" s="57"/>
      <c r="D407" s="58"/>
      <c r="E407" s="59"/>
      <c r="G407" s="57"/>
      <c r="H407" s="58"/>
      <c r="I407" s="59"/>
    </row>
    <row r="408" spans="2:9" ht="15" hidden="1" customHeight="1">
      <c r="B408" s="56" t="s">
        <v>4</v>
      </c>
      <c r="C408" s="60">
        <v>0</v>
      </c>
      <c r="D408" s="61">
        <v>0</v>
      </c>
      <c r="E408" s="62">
        <f>IF(D408=0,0,D408/C408)</f>
        <v>0</v>
      </c>
      <c r="G408" s="60"/>
      <c r="H408" s="61"/>
      <c r="I408" s="62"/>
    </row>
    <row r="409" spans="2:9" ht="15" hidden="1" customHeight="1">
      <c r="B409" s="56"/>
      <c r="C409" s="57"/>
      <c r="D409" s="58"/>
      <c r="E409" s="59"/>
      <c r="G409" s="57"/>
      <c r="H409" s="58"/>
      <c r="I409" s="59"/>
    </row>
    <row r="410" spans="2:9" ht="15" hidden="1" customHeight="1">
      <c r="B410" s="56" t="s">
        <v>5</v>
      </c>
      <c r="C410" s="63">
        <f>SUM(C406:C408)</f>
        <v>83693</v>
      </c>
      <c r="D410" s="64">
        <f>SUM(D406:D408)</f>
        <v>7514416.8440687601</v>
      </c>
      <c r="E410" s="65">
        <f>IF(D410=0,0,D410/C410)</f>
        <v>89.785487962777765</v>
      </c>
      <c r="G410" s="63"/>
      <c r="H410" s="64"/>
      <c r="I410" s="65"/>
    </row>
    <row r="411" spans="2:9" ht="15" hidden="1" customHeight="1">
      <c r="B411" s="56"/>
      <c r="C411" s="57"/>
      <c r="D411" s="58"/>
      <c r="E411" s="59"/>
      <c r="G411" s="57"/>
      <c r="H411" s="58"/>
      <c r="I411" s="59"/>
    </row>
    <row r="412" spans="2:9" ht="15" hidden="1" customHeight="1">
      <c r="B412" s="56" t="s">
        <v>6</v>
      </c>
      <c r="C412" s="57">
        <v>0</v>
      </c>
      <c r="D412" s="58">
        <v>0</v>
      </c>
      <c r="E412" s="59">
        <v>0</v>
      </c>
      <c r="G412" s="57"/>
      <c r="H412" s="58"/>
      <c r="I412" s="59"/>
    </row>
    <row r="413" spans="2:9" ht="15" hidden="1" customHeight="1">
      <c r="B413" s="56"/>
      <c r="C413" s="57">
        <v>0</v>
      </c>
      <c r="D413" s="58"/>
      <c r="E413" s="59"/>
      <c r="G413" s="57"/>
      <c r="H413" s="58"/>
      <c r="I413" s="59"/>
    </row>
    <row r="414" spans="2:9" ht="15" hidden="1" customHeight="1">
      <c r="B414" s="56" t="s">
        <v>10</v>
      </c>
      <c r="C414" s="60">
        <v>-3008</v>
      </c>
      <c r="D414" s="61">
        <f>+C414*E410</f>
        <v>-270074.74779203552</v>
      </c>
      <c r="E414" s="62">
        <f>IF(D414=0,0,D414/C414)</f>
        <v>89.785487962777765</v>
      </c>
      <c r="G414" s="60"/>
      <c r="H414" s="61"/>
      <c r="I414" s="62"/>
    </row>
    <row r="415" spans="2:9" ht="15" hidden="1" customHeight="1">
      <c r="B415" s="56"/>
      <c r="C415" s="57"/>
      <c r="D415" s="58"/>
      <c r="E415" s="59"/>
      <c r="G415" s="57"/>
      <c r="H415" s="58"/>
      <c r="I415" s="59"/>
    </row>
    <row r="416" spans="2:9" ht="15.75" hidden="1" customHeight="1" thickBot="1">
      <c r="B416" s="56" t="s">
        <v>8</v>
      </c>
      <c r="C416" s="66">
        <f>SUM(C410:C414)</f>
        <v>80685</v>
      </c>
      <c r="D416" s="66">
        <f>SUM(D410:D414)</f>
        <v>7244342.0962767247</v>
      </c>
      <c r="E416" s="67">
        <f>IF(D416=0,0,D416/C416)</f>
        <v>89.785487962777779</v>
      </c>
      <c r="G416" s="66"/>
      <c r="H416" s="66"/>
      <c r="I416" s="67"/>
    </row>
    <row r="417" spans="2:9" ht="15.75" hidden="1" customHeight="1" thickTop="1"/>
    <row r="418" spans="2:9" ht="15" hidden="1" customHeight="1"/>
    <row r="419" spans="2:9" ht="15.75" hidden="1" customHeight="1">
      <c r="B419" s="55">
        <v>41548</v>
      </c>
      <c r="C419" s="84" t="s">
        <v>18</v>
      </c>
      <c r="D419" s="84"/>
      <c r="E419" s="84"/>
      <c r="G419" s="84"/>
      <c r="H419" s="84"/>
      <c r="I419" s="84"/>
    </row>
    <row r="420" spans="2:9" ht="15" hidden="1" customHeight="1">
      <c r="B420" s="56"/>
      <c r="C420" s="8" t="s">
        <v>0</v>
      </c>
      <c r="D420" s="9" t="s">
        <v>1</v>
      </c>
      <c r="E420" s="10" t="s">
        <v>2</v>
      </c>
      <c r="G420" s="8"/>
      <c r="H420" s="9"/>
      <c r="I420" s="10"/>
    </row>
    <row r="421" spans="2:9" ht="15" hidden="1" customHeight="1">
      <c r="B421" s="56" t="s">
        <v>3</v>
      </c>
      <c r="C421" s="57">
        <f>+C416</f>
        <v>80685</v>
      </c>
      <c r="D421" s="58">
        <f>+D416</f>
        <v>7244342.0962767247</v>
      </c>
      <c r="E421" s="59">
        <f>IF(D421=0,0,D421/C421)</f>
        <v>89.785487962777779</v>
      </c>
      <c r="G421" s="57"/>
      <c r="H421" s="58"/>
      <c r="I421" s="59"/>
    </row>
    <row r="422" spans="2:9" ht="15" hidden="1" customHeight="1">
      <c r="B422" s="56"/>
      <c r="C422" s="57"/>
      <c r="D422" s="58"/>
      <c r="E422" s="59"/>
      <c r="G422" s="57"/>
      <c r="H422" s="58"/>
      <c r="I422" s="59"/>
    </row>
    <row r="423" spans="2:9" ht="15" hidden="1" customHeight="1">
      <c r="B423" s="56" t="s">
        <v>4</v>
      </c>
      <c r="C423" s="60">
        <v>0</v>
      </c>
      <c r="D423" s="61">
        <v>0</v>
      </c>
      <c r="E423" s="62">
        <f>IF(D423=0,0,D423/C423)</f>
        <v>0</v>
      </c>
      <c r="G423" s="60"/>
      <c r="H423" s="61"/>
      <c r="I423" s="62"/>
    </row>
    <row r="424" spans="2:9" ht="15" hidden="1" customHeight="1">
      <c r="B424" s="56"/>
      <c r="C424" s="57"/>
      <c r="D424" s="58"/>
      <c r="E424" s="59"/>
      <c r="G424" s="57"/>
      <c r="H424" s="58"/>
      <c r="I424" s="59"/>
    </row>
    <row r="425" spans="2:9" ht="15" hidden="1" customHeight="1">
      <c r="B425" s="56" t="s">
        <v>5</v>
      </c>
      <c r="C425" s="63">
        <f>SUM(C421:C423)</f>
        <v>80685</v>
      </c>
      <c r="D425" s="64">
        <f>SUM(D421:D423)</f>
        <v>7244342.0962767247</v>
      </c>
      <c r="E425" s="65">
        <f>IF(D425=0,0,D425/C425)</f>
        <v>89.785487962777779</v>
      </c>
      <c r="G425" s="63"/>
      <c r="H425" s="64"/>
      <c r="I425" s="65"/>
    </row>
    <row r="426" spans="2:9" ht="15" hidden="1" customHeight="1">
      <c r="B426" s="56"/>
      <c r="C426" s="57"/>
      <c r="D426" s="58"/>
      <c r="E426" s="59"/>
      <c r="G426" s="57"/>
      <c r="H426" s="58"/>
      <c r="I426" s="59"/>
    </row>
    <row r="427" spans="2:9" ht="15" hidden="1" customHeight="1">
      <c r="B427" s="56" t="s">
        <v>6</v>
      </c>
      <c r="C427" s="57">
        <v>0</v>
      </c>
      <c r="D427" s="58">
        <v>0</v>
      </c>
      <c r="E427" s="59">
        <v>0</v>
      </c>
      <c r="G427" s="57"/>
      <c r="H427" s="58"/>
      <c r="I427" s="59"/>
    </row>
    <row r="428" spans="2:9" ht="15" hidden="1" customHeight="1">
      <c r="B428" s="56"/>
      <c r="C428" s="57">
        <v>0</v>
      </c>
      <c r="D428" s="58"/>
      <c r="E428" s="59"/>
      <c r="G428" s="57"/>
      <c r="H428" s="58"/>
      <c r="I428" s="59"/>
    </row>
    <row r="429" spans="2:9" ht="15" hidden="1" customHeight="1">
      <c r="B429" s="56" t="s">
        <v>10</v>
      </c>
      <c r="C429" s="60">
        <v>-1660</v>
      </c>
      <c r="D429" s="61">
        <f>+C429*E425</f>
        <v>-149043.91001821111</v>
      </c>
      <c r="E429" s="62">
        <f>IF(D429=0,0,D429/C429)</f>
        <v>89.785487962777779</v>
      </c>
      <c r="G429" s="60"/>
      <c r="H429" s="61"/>
      <c r="I429" s="62"/>
    </row>
    <row r="430" spans="2:9" ht="15" hidden="1" customHeight="1">
      <c r="B430" s="56"/>
      <c r="C430" s="57"/>
      <c r="D430" s="58"/>
      <c r="E430" s="59"/>
      <c r="G430" s="57"/>
      <c r="H430" s="58"/>
      <c r="I430" s="59"/>
    </row>
    <row r="431" spans="2:9" ht="15.75" hidden="1" customHeight="1" thickBot="1">
      <c r="B431" s="56" t="s">
        <v>8</v>
      </c>
      <c r="C431" s="66">
        <f>SUM(C425:C429)</f>
        <v>79025</v>
      </c>
      <c r="D431" s="66">
        <f>SUM(D425:D429)</f>
        <v>7095298.1862585135</v>
      </c>
      <c r="E431" s="67">
        <f>IF(D431=0,0,D431/C431)</f>
        <v>89.785487962777779</v>
      </c>
      <c r="G431" s="66"/>
      <c r="H431" s="66"/>
      <c r="I431" s="67"/>
    </row>
    <row r="432" spans="2:9" ht="15.75" hidden="1" customHeight="1" thickTop="1"/>
    <row r="433" spans="2:9" ht="15" hidden="1" customHeight="1"/>
    <row r="434" spans="2:9" ht="15" hidden="1" customHeight="1"/>
    <row r="435" spans="2:9" ht="15.75" hidden="1" customHeight="1">
      <c r="B435" s="55">
        <v>41579</v>
      </c>
      <c r="C435" s="84" t="s">
        <v>18</v>
      </c>
      <c r="D435" s="84"/>
      <c r="E435" s="84"/>
      <c r="F435" s="70"/>
      <c r="G435" s="84"/>
      <c r="H435" s="84"/>
      <c r="I435" s="84"/>
    </row>
    <row r="436" spans="2:9" ht="15" hidden="1" customHeight="1">
      <c r="B436" s="56"/>
      <c r="C436" s="8" t="s">
        <v>0</v>
      </c>
      <c r="D436" s="9" t="s">
        <v>1</v>
      </c>
      <c r="E436" s="10" t="s">
        <v>2</v>
      </c>
      <c r="G436" s="8"/>
      <c r="H436" s="9"/>
      <c r="I436" s="10"/>
    </row>
    <row r="437" spans="2:9" ht="15" hidden="1" customHeight="1">
      <c r="B437" s="56" t="s">
        <v>3</v>
      </c>
      <c r="C437" s="57">
        <f>+C431</f>
        <v>79025</v>
      </c>
      <c r="D437" s="58">
        <f>+D431</f>
        <v>7095298.1862585135</v>
      </c>
      <c r="E437" s="59">
        <f>IF(D437=0,0,D437/C437)</f>
        <v>89.785487962777779</v>
      </c>
      <c r="G437" s="57"/>
      <c r="H437" s="58"/>
      <c r="I437" s="59"/>
    </row>
    <row r="438" spans="2:9" ht="15" hidden="1" customHeight="1">
      <c r="B438" s="56"/>
      <c r="C438" s="57"/>
      <c r="D438" s="58"/>
      <c r="E438" s="59"/>
      <c r="G438" s="57"/>
      <c r="H438" s="58"/>
      <c r="I438" s="59"/>
    </row>
    <row r="439" spans="2:9" ht="15" hidden="1" customHeight="1">
      <c r="B439" s="56" t="s">
        <v>4</v>
      </c>
      <c r="C439" s="60">
        <v>0</v>
      </c>
      <c r="D439" s="61">
        <v>0</v>
      </c>
      <c r="E439" s="62">
        <f>IF(D439=0,0,D439/C439)</f>
        <v>0</v>
      </c>
      <c r="G439" s="60"/>
      <c r="H439" s="61"/>
      <c r="I439" s="62"/>
    </row>
    <row r="440" spans="2:9" ht="15" hidden="1" customHeight="1">
      <c r="B440" s="56"/>
      <c r="C440" s="57"/>
      <c r="D440" s="58"/>
      <c r="E440" s="59"/>
      <c r="G440" s="57"/>
      <c r="H440" s="58"/>
      <c r="I440" s="59"/>
    </row>
    <row r="441" spans="2:9" ht="15" hidden="1" customHeight="1">
      <c r="B441" s="56" t="s">
        <v>5</v>
      </c>
      <c r="C441" s="63">
        <f>SUM(C437:C439)</f>
        <v>79025</v>
      </c>
      <c r="D441" s="64">
        <f>SUM(D437:D439)</f>
        <v>7095298.1862585135</v>
      </c>
      <c r="E441" s="65">
        <f>IF(D441=0,0,D441/C441)</f>
        <v>89.785487962777779</v>
      </c>
      <c r="G441" s="63"/>
      <c r="H441" s="64"/>
      <c r="I441" s="65"/>
    </row>
    <row r="442" spans="2:9" ht="15" hidden="1" customHeight="1">
      <c r="B442" s="56"/>
      <c r="C442" s="57"/>
      <c r="D442" s="58"/>
      <c r="E442" s="59"/>
      <c r="G442" s="57"/>
      <c r="H442" s="58"/>
      <c r="I442" s="59"/>
    </row>
    <row r="443" spans="2:9" ht="15" hidden="1" customHeight="1">
      <c r="B443" s="56" t="s">
        <v>6</v>
      </c>
      <c r="C443" s="57">
        <v>0</v>
      </c>
      <c r="D443" s="58">
        <v>0</v>
      </c>
      <c r="E443" s="59">
        <v>0</v>
      </c>
      <c r="G443" s="57"/>
      <c r="H443" s="58"/>
      <c r="I443" s="59"/>
    </row>
    <row r="444" spans="2:9" ht="15" hidden="1" customHeight="1">
      <c r="B444" s="56"/>
      <c r="C444" s="57">
        <v>0</v>
      </c>
      <c r="D444" s="58"/>
      <c r="E444" s="59"/>
      <c r="G444" s="57"/>
      <c r="H444" s="58"/>
      <c r="I444" s="59"/>
    </row>
    <row r="445" spans="2:9" ht="15" hidden="1" customHeight="1">
      <c r="B445" s="56" t="s">
        <v>10</v>
      </c>
      <c r="C445" s="60">
        <v>-1946</v>
      </c>
      <c r="D445" s="61">
        <f>+C445*E441</f>
        <v>-174722.55957556557</v>
      </c>
      <c r="E445" s="62">
        <f>IF(D445=0,0,D445/C445)</f>
        <v>89.785487962777779</v>
      </c>
      <c r="G445" s="60"/>
      <c r="H445" s="61"/>
      <c r="I445" s="62"/>
    </row>
    <row r="446" spans="2:9" ht="15" hidden="1" customHeight="1">
      <c r="B446" s="56"/>
      <c r="C446" s="57"/>
      <c r="D446" s="58"/>
      <c r="E446" s="59"/>
      <c r="G446" s="57"/>
      <c r="H446" s="58"/>
      <c r="I446" s="59"/>
    </row>
    <row r="447" spans="2:9" ht="15.75" hidden="1" customHeight="1" thickBot="1">
      <c r="B447" s="56" t="s">
        <v>8</v>
      </c>
      <c r="C447" s="66">
        <f>SUM(C441:C445)</f>
        <v>77079</v>
      </c>
      <c r="D447" s="66">
        <f>SUM(D441:D445)</f>
        <v>6920575.6266829483</v>
      </c>
      <c r="E447" s="67">
        <f>IF(D447=0,0,D447/C447)</f>
        <v>89.785487962777779</v>
      </c>
      <c r="G447" s="66"/>
      <c r="H447" s="66"/>
      <c r="I447" s="67"/>
    </row>
    <row r="448" spans="2:9" ht="15.75" hidden="1" customHeight="1" thickTop="1"/>
    <row r="449" spans="2:9" ht="15" hidden="1" customHeight="1"/>
    <row r="450" spans="2:9" ht="15.75" hidden="1" customHeight="1">
      <c r="B450" s="55">
        <v>41609</v>
      </c>
      <c r="C450" s="84" t="s">
        <v>18</v>
      </c>
      <c r="D450" s="84"/>
      <c r="E450" s="84"/>
      <c r="F450" s="70" t="s">
        <v>15</v>
      </c>
      <c r="G450" s="84"/>
      <c r="H450" s="84"/>
      <c r="I450" s="84"/>
    </row>
    <row r="451" spans="2:9" ht="15" hidden="1" customHeight="1">
      <c r="B451" s="56"/>
      <c r="C451" s="8" t="s">
        <v>0</v>
      </c>
      <c r="D451" s="9" t="s">
        <v>1</v>
      </c>
      <c r="E451" s="10" t="s">
        <v>2</v>
      </c>
      <c r="G451" s="8"/>
      <c r="H451" s="9"/>
      <c r="I451" s="10"/>
    </row>
    <row r="452" spans="2:9" ht="15" hidden="1" customHeight="1">
      <c r="B452" s="56" t="s">
        <v>3</v>
      </c>
      <c r="C452" s="57">
        <f>+C447</f>
        <v>77079</v>
      </c>
      <c r="D452" s="58">
        <f>+D447</f>
        <v>6920575.6266829483</v>
      </c>
      <c r="E452" s="59">
        <f>IF(D452=0,0,D452/C452)</f>
        <v>89.785487962777779</v>
      </c>
      <c r="G452" s="57"/>
      <c r="H452" s="58"/>
      <c r="I452" s="59"/>
    </row>
    <row r="453" spans="2:9" ht="15" hidden="1" customHeight="1">
      <c r="B453" s="56"/>
      <c r="C453" s="57"/>
      <c r="D453" s="58"/>
      <c r="E453" s="59"/>
      <c r="G453" s="57"/>
      <c r="H453" s="58"/>
      <c r="I453" s="59"/>
    </row>
    <row r="454" spans="2:9" ht="15" hidden="1" customHeight="1">
      <c r="B454" s="56" t="s">
        <v>4</v>
      </c>
      <c r="C454" s="60">
        <v>29126</v>
      </c>
      <c r="D454" s="61">
        <v>9047277</v>
      </c>
      <c r="E454" s="62">
        <f>IF(D454=0,0,D454/C454)</f>
        <v>310.62545492000277</v>
      </c>
      <c r="F454" s="54" t="s">
        <v>19</v>
      </c>
      <c r="G454" s="60"/>
      <c r="H454" s="61"/>
      <c r="I454" s="62"/>
    </row>
    <row r="455" spans="2:9" ht="15" hidden="1" customHeight="1">
      <c r="B455" s="56"/>
      <c r="C455" s="57"/>
      <c r="D455" s="58"/>
      <c r="E455" s="59"/>
      <c r="G455" s="57"/>
      <c r="H455" s="58"/>
      <c r="I455" s="59"/>
    </row>
    <row r="456" spans="2:9" ht="15" hidden="1" customHeight="1">
      <c r="B456" s="56" t="s">
        <v>5</v>
      </c>
      <c r="C456" s="63">
        <f>SUM(C452:C454)</f>
        <v>106205</v>
      </c>
      <c r="D456" s="64">
        <f>SUM(D452:D454)</f>
        <v>15967852.626682948</v>
      </c>
      <c r="E456" s="65">
        <f>IF(D456=0,0,D456/C456)</f>
        <v>150.34934915195092</v>
      </c>
      <c r="G456" s="63"/>
      <c r="H456" s="64"/>
      <c r="I456" s="65"/>
    </row>
    <row r="457" spans="2:9" ht="15" hidden="1" customHeight="1">
      <c r="B457" s="56"/>
      <c r="C457" s="57"/>
      <c r="D457" s="58"/>
      <c r="E457" s="59"/>
      <c r="G457" s="57"/>
      <c r="H457" s="58"/>
      <c r="I457" s="59"/>
    </row>
    <row r="458" spans="2:9" ht="15" hidden="1" customHeight="1">
      <c r="B458" s="56" t="s">
        <v>6</v>
      </c>
      <c r="C458" s="57">
        <v>-930</v>
      </c>
      <c r="D458" s="58">
        <f>+C458*E456</f>
        <v>-139824.89471131435</v>
      </c>
      <c r="E458" s="59">
        <v>0</v>
      </c>
      <c r="F458" s="54" t="s">
        <v>19</v>
      </c>
      <c r="G458" s="57"/>
      <c r="H458" s="58"/>
      <c r="I458" s="59"/>
    </row>
    <row r="459" spans="2:9" ht="15" hidden="1" customHeight="1">
      <c r="B459" s="56"/>
      <c r="C459" s="57">
        <v>0</v>
      </c>
      <c r="D459" s="58"/>
      <c r="E459" s="59"/>
      <c r="G459" s="57"/>
      <c r="H459" s="58"/>
      <c r="I459" s="59"/>
    </row>
    <row r="460" spans="2:9" ht="15" hidden="1" customHeight="1">
      <c r="B460" s="56" t="s">
        <v>10</v>
      </c>
      <c r="C460" s="60">
        <v>-6218</v>
      </c>
      <c r="D460" s="61">
        <f>+C460*E456</f>
        <v>-934872.25302683085</v>
      </c>
      <c r="E460" s="62">
        <f>IF(D460=0,0,D460/C460)</f>
        <v>150.34934915195092</v>
      </c>
      <c r="G460" s="60"/>
      <c r="H460" s="61"/>
      <c r="I460" s="62"/>
    </row>
    <row r="461" spans="2:9" ht="15" hidden="1" customHeight="1">
      <c r="B461" s="56"/>
      <c r="C461" s="57"/>
      <c r="D461" s="58"/>
      <c r="E461" s="59"/>
      <c r="G461" s="57"/>
      <c r="H461" s="58"/>
      <c r="I461" s="59"/>
    </row>
    <row r="462" spans="2:9" ht="15.75" hidden="1" customHeight="1" thickBot="1">
      <c r="B462" s="56" t="s">
        <v>8</v>
      </c>
      <c r="C462" s="66">
        <f>SUM(C456:C460)</f>
        <v>99057</v>
      </c>
      <c r="D462" s="66">
        <f>SUM(D456:D460)</f>
        <v>14893155.478944805</v>
      </c>
      <c r="E462" s="67">
        <f>IF(D462=0,0,D462/C462)</f>
        <v>150.34934915195095</v>
      </c>
      <c r="G462" s="66"/>
      <c r="H462" s="66"/>
      <c r="I462" s="67"/>
    </row>
    <row r="463" spans="2:9" ht="15.75" hidden="1" customHeight="1" thickTop="1">
      <c r="B463" s="56"/>
      <c r="C463" s="63"/>
      <c r="D463" s="63"/>
      <c r="E463" s="65"/>
      <c r="G463" s="63"/>
      <c r="H463" s="63"/>
      <c r="I463" s="65"/>
    </row>
    <row r="464" spans="2:9" ht="15" hidden="1" customHeight="1">
      <c r="C464" s="71"/>
      <c r="D464" s="72"/>
      <c r="G464" s="71"/>
      <c r="H464" s="72"/>
    </row>
    <row r="465" spans="2:9" ht="15.75" hidden="1" customHeight="1">
      <c r="B465" s="55">
        <v>41640</v>
      </c>
      <c r="C465" s="84" t="s">
        <v>20</v>
      </c>
      <c r="D465" s="84"/>
      <c r="E465" s="84"/>
      <c r="F465" s="70" t="s">
        <v>15</v>
      </c>
      <c r="G465" s="84"/>
      <c r="H465" s="84"/>
      <c r="I465" s="84"/>
    </row>
    <row r="466" spans="2:9" ht="15" hidden="1" customHeight="1">
      <c r="B466" s="56"/>
      <c r="C466" s="8" t="s">
        <v>0</v>
      </c>
      <c r="D466" s="9" t="s">
        <v>1</v>
      </c>
      <c r="E466" s="10" t="s">
        <v>2</v>
      </c>
      <c r="G466" s="8"/>
      <c r="H466" s="9"/>
      <c r="I466" s="10"/>
    </row>
    <row r="467" spans="2:9" ht="15" hidden="1" customHeight="1">
      <c r="B467" s="56" t="s">
        <v>3</v>
      </c>
      <c r="C467" s="57">
        <v>145620</v>
      </c>
      <c r="D467" s="58">
        <v>17254388</v>
      </c>
      <c r="E467" s="59">
        <f>IF(D467=0,0,D467/C467)</f>
        <v>118.48913610767751</v>
      </c>
      <c r="F467" s="54" t="s">
        <v>22</v>
      </c>
      <c r="G467" s="57"/>
      <c r="H467" s="58"/>
      <c r="I467" s="59"/>
    </row>
    <row r="468" spans="2:9" ht="15" hidden="1" customHeight="1">
      <c r="B468" s="56"/>
      <c r="C468" s="57"/>
      <c r="D468" s="58"/>
      <c r="E468" s="59"/>
      <c r="G468" s="57"/>
      <c r="H468" s="58"/>
      <c r="I468" s="59"/>
    </row>
    <row r="469" spans="2:9" ht="15" hidden="1" customHeight="1">
      <c r="B469" s="56" t="s">
        <v>23</v>
      </c>
      <c r="C469" s="57">
        <v>-52</v>
      </c>
      <c r="D469" s="58">
        <v>-7818</v>
      </c>
      <c r="E469" s="59"/>
      <c r="G469" s="57"/>
      <c r="H469" s="58"/>
      <c r="I469" s="59"/>
    </row>
    <row r="470" spans="2:9" ht="15" hidden="1" customHeight="1">
      <c r="B470" s="56"/>
      <c r="C470" s="57"/>
      <c r="D470" s="58"/>
      <c r="E470" s="59"/>
      <c r="G470" s="57"/>
      <c r="H470" s="58"/>
      <c r="I470" s="59"/>
    </row>
    <row r="471" spans="2:9" ht="15" hidden="1" customHeight="1">
      <c r="B471" s="56" t="s">
        <v>4</v>
      </c>
      <c r="C471" s="60">
        <v>68113</v>
      </c>
      <c r="D471" s="61">
        <v>2938027</v>
      </c>
      <c r="E471" s="62">
        <f>IF(D471=0,0,D471/C471)</f>
        <v>43.134599856121447</v>
      </c>
      <c r="F471" s="54" t="s">
        <v>21</v>
      </c>
      <c r="G471" s="60"/>
      <c r="H471" s="61"/>
      <c r="I471" s="62"/>
    </row>
    <row r="472" spans="2:9" ht="15" hidden="1" customHeight="1">
      <c r="B472" s="56"/>
      <c r="C472" s="57"/>
      <c r="D472" s="58"/>
      <c r="E472" s="59"/>
      <c r="G472" s="57"/>
      <c r="H472" s="58"/>
      <c r="I472" s="59"/>
    </row>
    <row r="473" spans="2:9" ht="15" hidden="1" customHeight="1">
      <c r="B473" s="56" t="s">
        <v>5</v>
      </c>
      <c r="C473" s="63">
        <f>SUM(C467:C471)</f>
        <v>213681</v>
      </c>
      <c r="D473" s="64">
        <f>SUM(D467:D471)</f>
        <v>20184597</v>
      </c>
      <c r="E473" s="65">
        <f>IF(D473=0,0,D473/C473)</f>
        <v>94.461355946480964</v>
      </c>
      <c r="G473" s="63"/>
      <c r="H473" s="64"/>
      <c r="I473" s="65"/>
    </row>
    <row r="474" spans="2:9" ht="15" hidden="1" customHeight="1">
      <c r="B474" s="56"/>
      <c r="C474" s="57"/>
      <c r="D474" s="58"/>
      <c r="E474" s="59"/>
      <c r="G474" s="57"/>
      <c r="H474" s="58"/>
      <c r="I474" s="59"/>
    </row>
    <row r="475" spans="2:9" ht="15" hidden="1" customHeight="1">
      <c r="B475" s="56" t="s">
        <v>6</v>
      </c>
      <c r="C475" s="57">
        <v>0</v>
      </c>
      <c r="D475" s="58">
        <f>+C475*E473</f>
        <v>0</v>
      </c>
      <c r="E475" s="59">
        <v>0</v>
      </c>
      <c r="G475" s="57"/>
      <c r="H475" s="58"/>
      <c r="I475" s="59"/>
    </row>
    <row r="476" spans="2:9" ht="15" hidden="1" customHeight="1">
      <c r="B476" s="56"/>
      <c r="C476" s="57">
        <v>0</v>
      </c>
      <c r="D476" s="58"/>
      <c r="E476" s="59"/>
      <c r="G476" s="57"/>
      <c r="H476" s="58"/>
      <c r="I476" s="59"/>
    </row>
    <row r="477" spans="2:9" ht="15" hidden="1" customHeight="1">
      <c r="B477" s="56" t="s">
        <v>10</v>
      </c>
      <c r="C477" s="60">
        <v>-8856</v>
      </c>
      <c r="D477" s="61">
        <f>+C477*E473</f>
        <v>-836549.76826203545</v>
      </c>
      <c r="E477" s="62">
        <f>IF(D477=0,0,D477/C477)</f>
        <v>94.461355946480964</v>
      </c>
      <c r="G477" s="60"/>
      <c r="H477" s="61"/>
      <c r="I477" s="62"/>
    </row>
    <row r="478" spans="2:9" ht="15" hidden="1" customHeight="1">
      <c r="B478" s="56"/>
      <c r="C478" s="57"/>
      <c r="D478" s="58"/>
      <c r="E478" s="59"/>
      <c r="G478" s="57"/>
      <c r="H478" s="58"/>
      <c r="I478" s="59"/>
    </row>
    <row r="479" spans="2:9" ht="15.75" hidden="1" customHeight="1" thickBot="1">
      <c r="B479" s="56" t="s">
        <v>8</v>
      </c>
      <c r="C479" s="66">
        <f>SUM(C473:C477)</f>
        <v>204825</v>
      </c>
      <c r="D479" s="66">
        <f>SUM(D473:D477)</f>
        <v>19348047.231737964</v>
      </c>
      <c r="E479" s="67">
        <f>IF(D479=0,0,D479/C479)</f>
        <v>94.461355946480964</v>
      </c>
      <c r="G479" s="66"/>
      <c r="H479" s="66"/>
      <c r="I479" s="67"/>
    </row>
    <row r="480" spans="2:9" ht="15.75" hidden="1" customHeight="1" thickTop="1"/>
    <row r="481" spans="2:9" ht="15" hidden="1" customHeight="1"/>
    <row r="482" spans="2:9" ht="15.75" hidden="1" customHeight="1">
      <c r="B482" s="55">
        <v>41671</v>
      </c>
      <c r="C482" s="84" t="s">
        <v>20</v>
      </c>
      <c r="D482" s="84"/>
      <c r="E482" s="84"/>
      <c r="G482" s="84"/>
      <c r="H482" s="84"/>
      <c r="I482" s="84"/>
    </row>
    <row r="483" spans="2:9" ht="15" hidden="1" customHeight="1">
      <c r="B483" s="56"/>
      <c r="C483" s="8" t="s">
        <v>0</v>
      </c>
      <c r="D483" s="9" t="s">
        <v>1</v>
      </c>
      <c r="E483" s="10" t="s">
        <v>2</v>
      </c>
      <c r="G483" s="8"/>
      <c r="H483" s="9"/>
      <c r="I483" s="10"/>
    </row>
    <row r="484" spans="2:9" ht="15" hidden="1" customHeight="1">
      <c r="B484" s="56" t="s">
        <v>3</v>
      </c>
      <c r="C484" s="57">
        <f>+C479</f>
        <v>204825</v>
      </c>
      <c r="D484" s="58">
        <f>+D479</f>
        <v>19348047.231737964</v>
      </c>
      <c r="E484" s="59">
        <f>IF(D484=0,0,D484/C484)</f>
        <v>94.461355946480964</v>
      </c>
      <c r="G484" s="57"/>
      <c r="H484" s="58"/>
      <c r="I484" s="59"/>
    </row>
    <row r="485" spans="2:9" ht="15" hidden="1" customHeight="1">
      <c r="B485" s="56"/>
      <c r="C485" s="57"/>
      <c r="D485" s="58"/>
      <c r="E485" s="59"/>
      <c r="G485" s="57"/>
      <c r="H485" s="58"/>
      <c r="I485" s="59"/>
    </row>
    <row r="486" spans="2:9" ht="15" hidden="1" customHeight="1">
      <c r="B486" s="56" t="s">
        <v>23</v>
      </c>
      <c r="C486" s="57">
        <v>-6</v>
      </c>
      <c r="D486" s="58">
        <v>-902</v>
      </c>
      <c r="E486" s="59"/>
      <c r="G486" s="57"/>
      <c r="H486" s="58"/>
      <c r="I486" s="59"/>
    </row>
    <row r="487" spans="2:9" ht="15" hidden="1" customHeight="1">
      <c r="B487" s="56"/>
      <c r="C487" s="57"/>
      <c r="D487" s="58"/>
      <c r="E487" s="59"/>
      <c r="G487" s="57"/>
      <c r="H487" s="58"/>
      <c r="I487" s="59"/>
    </row>
    <row r="488" spans="2:9" ht="15" hidden="1" customHeight="1">
      <c r="B488" s="56" t="s">
        <v>4</v>
      </c>
      <c r="C488" s="60">
        <v>0</v>
      </c>
      <c r="D488" s="61">
        <v>0</v>
      </c>
      <c r="E488" s="62">
        <f>IF(D488=0,0,D488/C488)</f>
        <v>0</v>
      </c>
      <c r="G488" s="60"/>
      <c r="H488" s="61"/>
      <c r="I488" s="62"/>
    </row>
    <row r="489" spans="2:9" ht="15" hidden="1" customHeight="1">
      <c r="B489" s="56"/>
      <c r="C489" s="57"/>
      <c r="D489" s="58"/>
      <c r="E489" s="59"/>
      <c r="G489" s="57"/>
      <c r="H489" s="58"/>
      <c r="I489" s="59"/>
    </row>
    <row r="490" spans="2:9" ht="15" hidden="1" customHeight="1">
      <c r="B490" s="56" t="s">
        <v>5</v>
      </c>
      <c r="C490" s="63">
        <f>SUM(C484:C488)</f>
        <v>204819</v>
      </c>
      <c r="D490" s="64">
        <f>SUM(D484:D488)</f>
        <v>19347145.231737964</v>
      </c>
      <c r="E490" s="65">
        <f>IF(D490=0,0,D490/C490)</f>
        <v>94.459719223987832</v>
      </c>
      <c r="G490" s="63"/>
      <c r="H490" s="64"/>
      <c r="I490" s="65"/>
    </row>
    <row r="491" spans="2:9" ht="15" hidden="1" customHeight="1">
      <c r="B491" s="56"/>
      <c r="C491" s="57"/>
      <c r="D491" s="58"/>
      <c r="E491" s="59"/>
      <c r="G491" s="57"/>
      <c r="H491" s="58"/>
      <c r="I491" s="59"/>
    </row>
    <row r="492" spans="2:9" ht="15" hidden="1" customHeight="1">
      <c r="B492" s="56" t="s">
        <v>6</v>
      </c>
      <c r="C492" s="57">
        <v>0</v>
      </c>
      <c r="D492" s="58">
        <f>+C492*E490</f>
        <v>0</v>
      </c>
      <c r="E492" s="59">
        <v>0</v>
      </c>
      <c r="G492" s="57"/>
      <c r="H492" s="58"/>
      <c r="I492" s="59"/>
    </row>
    <row r="493" spans="2:9" ht="15" hidden="1" customHeight="1">
      <c r="B493" s="56"/>
      <c r="C493" s="57">
        <v>0</v>
      </c>
      <c r="D493" s="58"/>
      <c r="E493" s="59"/>
      <c r="G493" s="57"/>
      <c r="H493" s="58"/>
      <c r="I493" s="59"/>
    </row>
    <row r="494" spans="2:9" ht="15" hidden="1" customHeight="1">
      <c r="B494" s="56" t="s">
        <v>10</v>
      </c>
      <c r="C494" s="60">
        <v>-9194</v>
      </c>
      <c r="D494" s="61">
        <f>+C494*E490</f>
        <v>-868462.65854534414</v>
      </c>
      <c r="E494" s="62">
        <f>IF(D494=0,0,D494/C494)</f>
        <v>94.459719223987832</v>
      </c>
      <c r="G494" s="60"/>
      <c r="H494" s="61"/>
      <c r="I494" s="62"/>
    </row>
    <row r="495" spans="2:9" ht="15" hidden="1" customHeight="1">
      <c r="B495" s="56"/>
      <c r="C495" s="57"/>
      <c r="D495" s="58"/>
      <c r="E495" s="59"/>
      <c r="G495" s="57"/>
      <c r="H495" s="58"/>
      <c r="I495" s="59"/>
    </row>
    <row r="496" spans="2:9" ht="15.75" hidden="1" customHeight="1" thickBot="1">
      <c r="B496" s="56" t="s">
        <v>8</v>
      </c>
      <c r="C496" s="66">
        <f>SUM(C490:C494)</f>
        <v>195625</v>
      </c>
      <c r="D496" s="66">
        <f>SUM(D490:D494)</f>
        <v>18478682.573192619</v>
      </c>
      <c r="E496" s="67">
        <f>IF(D496=0,0,D496/C496)</f>
        <v>94.459719223987832</v>
      </c>
      <c r="G496" s="66"/>
      <c r="H496" s="66"/>
      <c r="I496" s="67"/>
    </row>
    <row r="497" spans="2:9" ht="15.75" hidden="1" customHeight="1" thickTop="1"/>
    <row r="498" spans="2:9" ht="15" hidden="1" customHeight="1"/>
    <row r="499" spans="2:9" ht="15.75" hidden="1" customHeight="1">
      <c r="B499" s="55">
        <v>41699</v>
      </c>
      <c r="C499" s="84" t="s">
        <v>20</v>
      </c>
      <c r="D499" s="84"/>
      <c r="E499" s="84"/>
      <c r="G499" s="84"/>
      <c r="H499" s="84"/>
      <c r="I499" s="84"/>
    </row>
    <row r="500" spans="2:9" ht="15" hidden="1" customHeight="1">
      <c r="B500" s="56"/>
      <c r="C500" s="8" t="s">
        <v>0</v>
      </c>
      <c r="D500" s="9" t="s">
        <v>1</v>
      </c>
      <c r="E500" s="10" t="s">
        <v>2</v>
      </c>
      <c r="G500" s="8"/>
      <c r="H500" s="9"/>
      <c r="I500" s="10"/>
    </row>
    <row r="501" spans="2:9" ht="15" hidden="1" customHeight="1">
      <c r="B501" s="56" t="s">
        <v>3</v>
      </c>
      <c r="C501" s="57">
        <f>+C496</f>
        <v>195625</v>
      </c>
      <c r="D501" s="58">
        <f>+D496</f>
        <v>18478682.573192619</v>
      </c>
      <c r="E501" s="59">
        <f>IF(D501=0,0,D501/C501)</f>
        <v>94.459719223987832</v>
      </c>
      <c r="G501" s="57"/>
      <c r="H501" s="58"/>
      <c r="I501" s="59"/>
    </row>
    <row r="502" spans="2:9" ht="15" hidden="1" customHeight="1">
      <c r="B502" s="56"/>
      <c r="C502" s="57"/>
      <c r="D502" s="58"/>
      <c r="E502" s="59"/>
      <c r="G502" s="57"/>
      <c r="H502" s="58"/>
      <c r="I502" s="59"/>
    </row>
    <row r="503" spans="2:9" ht="15" hidden="1" customHeight="1">
      <c r="B503" s="56" t="s">
        <v>4</v>
      </c>
      <c r="C503" s="60">
        <v>0</v>
      </c>
      <c r="D503" s="61">
        <v>0</v>
      </c>
      <c r="E503" s="62">
        <f>IF(D503=0,0,D503/C503)</f>
        <v>0</v>
      </c>
      <c r="G503" s="60"/>
      <c r="H503" s="61"/>
      <c r="I503" s="62"/>
    </row>
    <row r="504" spans="2:9" ht="15" hidden="1" customHeight="1">
      <c r="B504" s="56"/>
      <c r="C504" s="57"/>
      <c r="D504" s="58"/>
      <c r="E504" s="59"/>
      <c r="G504" s="57"/>
      <c r="H504" s="58"/>
      <c r="I504" s="59"/>
    </row>
    <row r="505" spans="2:9" ht="15" hidden="1" customHeight="1">
      <c r="B505" s="56" t="s">
        <v>5</v>
      </c>
      <c r="C505" s="63">
        <f>SUM(C501:C503)</f>
        <v>195625</v>
      </c>
      <c r="D505" s="64">
        <f>SUM(D501:D503)</f>
        <v>18478682.573192619</v>
      </c>
      <c r="E505" s="65">
        <f>IF(D505=0,0,D505/C505)</f>
        <v>94.459719223987832</v>
      </c>
      <c r="G505" s="63"/>
      <c r="H505" s="64"/>
      <c r="I505" s="65"/>
    </row>
    <row r="506" spans="2:9" ht="15" hidden="1" customHeight="1">
      <c r="B506" s="56"/>
      <c r="C506" s="57"/>
      <c r="D506" s="58"/>
      <c r="E506" s="59"/>
      <c r="G506" s="57"/>
      <c r="H506" s="58"/>
      <c r="I506" s="59"/>
    </row>
    <row r="507" spans="2:9" ht="15" hidden="1" customHeight="1">
      <c r="B507" s="56" t="s">
        <v>6</v>
      </c>
      <c r="C507" s="57">
        <v>0</v>
      </c>
      <c r="D507" s="58">
        <f>+C507*E505</f>
        <v>0</v>
      </c>
      <c r="E507" s="59">
        <v>0</v>
      </c>
      <c r="G507" s="57"/>
      <c r="H507" s="58"/>
      <c r="I507" s="59"/>
    </row>
    <row r="508" spans="2:9" ht="15" hidden="1" customHeight="1">
      <c r="B508" s="56"/>
      <c r="C508" s="57">
        <v>0</v>
      </c>
      <c r="D508" s="58"/>
      <c r="E508" s="59"/>
      <c r="G508" s="57"/>
      <c r="H508" s="58"/>
      <c r="I508" s="59"/>
    </row>
    <row r="509" spans="2:9" ht="15" hidden="1" customHeight="1">
      <c r="B509" s="56" t="s">
        <v>10</v>
      </c>
      <c r="C509" s="60">
        <v>-7244</v>
      </c>
      <c r="D509" s="61">
        <f>+C509*E505</f>
        <v>-684266.20605856786</v>
      </c>
      <c r="E509" s="62">
        <f>IF(D509=0,0,D509/C509)</f>
        <v>94.459719223987832</v>
      </c>
      <c r="G509" s="60"/>
      <c r="H509" s="61"/>
      <c r="I509" s="62"/>
    </row>
    <row r="510" spans="2:9" ht="15" hidden="1" customHeight="1">
      <c r="B510" s="56"/>
      <c r="C510" s="57"/>
      <c r="D510" s="58"/>
      <c r="E510" s="59"/>
      <c r="G510" s="57"/>
      <c r="H510" s="58"/>
      <c r="I510" s="59"/>
    </row>
    <row r="511" spans="2:9" ht="15.75" hidden="1" customHeight="1" thickBot="1">
      <c r="B511" s="56" t="s">
        <v>8</v>
      </c>
      <c r="C511" s="66">
        <f>SUM(C505:C509)</f>
        <v>188381</v>
      </c>
      <c r="D511" s="66">
        <f>SUM(D505:D509)</f>
        <v>17794416.36713405</v>
      </c>
      <c r="E511" s="67">
        <f>IF(D511=0,0,D511/C511)</f>
        <v>94.459719223987818</v>
      </c>
      <c r="G511" s="66"/>
      <c r="H511" s="66"/>
      <c r="I511" s="67"/>
    </row>
    <row r="512" spans="2:9" ht="15.75" hidden="1" customHeight="1" thickTop="1"/>
    <row r="513" spans="2:9" ht="15" hidden="1" customHeight="1"/>
    <row r="514" spans="2:9" ht="15.75" hidden="1" customHeight="1">
      <c r="B514" s="55">
        <v>41730</v>
      </c>
      <c r="C514" s="84" t="s">
        <v>20</v>
      </c>
      <c r="D514" s="84"/>
      <c r="E514" s="84"/>
      <c r="G514" s="84"/>
      <c r="H514" s="84"/>
      <c r="I514" s="84"/>
    </row>
    <row r="515" spans="2:9" ht="15" hidden="1" customHeight="1">
      <c r="B515" s="56"/>
      <c r="C515" s="8" t="s">
        <v>0</v>
      </c>
      <c r="D515" s="9" t="s">
        <v>1</v>
      </c>
      <c r="E515" s="10" t="s">
        <v>2</v>
      </c>
      <c r="G515" s="8"/>
      <c r="H515" s="9"/>
      <c r="I515" s="10"/>
    </row>
    <row r="516" spans="2:9" ht="15" hidden="1" customHeight="1">
      <c r="B516" s="56" t="s">
        <v>3</v>
      </c>
      <c r="C516" s="57">
        <f>+C511</f>
        <v>188381</v>
      </c>
      <c r="D516" s="58">
        <f>+D511</f>
        <v>17794416.36713405</v>
      </c>
      <c r="E516" s="59">
        <f>IF(D516=0,0,D516/C516)</f>
        <v>94.459719223987818</v>
      </c>
      <c r="G516" s="57"/>
      <c r="H516" s="58"/>
      <c r="I516" s="59"/>
    </row>
    <row r="517" spans="2:9" ht="15" hidden="1" customHeight="1">
      <c r="B517" s="56"/>
      <c r="C517" s="57"/>
      <c r="D517" s="58"/>
      <c r="E517" s="59"/>
      <c r="G517" s="57"/>
      <c r="H517" s="58"/>
      <c r="I517" s="59"/>
    </row>
    <row r="518" spans="2:9" ht="15" hidden="1" customHeight="1">
      <c r="B518" s="56" t="s">
        <v>4</v>
      </c>
      <c r="C518" s="60">
        <v>0</v>
      </c>
      <c r="D518" s="61">
        <v>0</v>
      </c>
      <c r="E518" s="62">
        <f>IF(D518=0,0,D518/C518)</f>
        <v>0</v>
      </c>
      <c r="G518" s="60"/>
      <c r="H518" s="61"/>
      <c r="I518" s="62"/>
    </row>
    <row r="519" spans="2:9" ht="15" hidden="1" customHeight="1">
      <c r="B519" s="56"/>
      <c r="C519" s="57"/>
      <c r="D519" s="58"/>
      <c r="E519" s="59"/>
      <c r="G519" s="57"/>
      <c r="H519" s="58"/>
      <c r="I519" s="59"/>
    </row>
    <row r="520" spans="2:9" ht="15" hidden="1" customHeight="1">
      <c r="B520" s="56" t="s">
        <v>5</v>
      </c>
      <c r="C520" s="63">
        <f>SUM(C516:C518)</f>
        <v>188381</v>
      </c>
      <c r="D520" s="64">
        <f>SUM(D516:D518)</f>
        <v>17794416.36713405</v>
      </c>
      <c r="E520" s="65">
        <f>IF(D520=0,0,D520/C520)</f>
        <v>94.459719223987818</v>
      </c>
      <c r="G520" s="63"/>
      <c r="H520" s="64"/>
      <c r="I520" s="65"/>
    </row>
    <row r="521" spans="2:9" ht="15" hidden="1" customHeight="1">
      <c r="B521" s="56"/>
      <c r="C521" s="57"/>
      <c r="D521" s="58"/>
      <c r="E521" s="59"/>
      <c r="G521" s="57"/>
      <c r="H521" s="58"/>
      <c r="I521" s="59"/>
    </row>
    <row r="522" spans="2:9" ht="15" hidden="1" customHeight="1">
      <c r="B522" s="56" t="s">
        <v>6</v>
      </c>
      <c r="C522" s="57">
        <v>0</v>
      </c>
      <c r="D522" s="58">
        <f>+C522*E520</f>
        <v>0</v>
      </c>
      <c r="E522" s="59">
        <v>0</v>
      </c>
      <c r="G522" s="57"/>
      <c r="H522" s="58"/>
      <c r="I522" s="59"/>
    </row>
    <row r="523" spans="2:9" ht="15" hidden="1" customHeight="1">
      <c r="B523" s="56"/>
      <c r="C523" s="57">
        <v>0</v>
      </c>
      <c r="D523" s="58"/>
      <c r="E523" s="59"/>
      <c r="G523" s="57"/>
      <c r="H523" s="58"/>
      <c r="I523" s="59"/>
    </row>
    <row r="524" spans="2:9" ht="15" hidden="1" customHeight="1">
      <c r="B524" s="56" t="s">
        <v>10</v>
      </c>
      <c r="C524" s="60">
        <v>-9950</v>
      </c>
      <c r="D524" s="61">
        <f>+C524*E520</f>
        <v>-939874.20627867884</v>
      </c>
      <c r="E524" s="62">
        <f>IF(D524=0,0,D524/C524)</f>
        <v>94.459719223987818</v>
      </c>
      <c r="G524" s="60"/>
      <c r="H524" s="61"/>
      <c r="I524" s="62"/>
    </row>
    <row r="525" spans="2:9" ht="15" hidden="1" customHeight="1">
      <c r="B525" s="56"/>
      <c r="C525" s="57"/>
      <c r="D525" s="58"/>
      <c r="E525" s="59"/>
      <c r="G525" s="57"/>
      <c r="H525" s="58"/>
      <c r="I525" s="59"/>
    </row>
    <row r="526" spans="2:9" ht="15.75" hidden="1" customHeight="1" thickBot="1">
      <c r="B526" s="56" t="s">
        <v>8</v>
      </c>
      <c r="C526" s="66">
        <f>SUM(C520:C524)</f>
        <v>178431</v>
      </c>
      <c r="D526" s="66">
        <f>SUM(D520:D524)</f>
        <v>16854542.160855372</v>
      </c>
      <c r="E526" s="67">
        <f>IF(D526=0,0,D526/C526)</f>
        <v>94.459719223987818</v>
      </c>
      <c r="G526" s="66"/>
      <c r="H526" s="66"/>
      <c r="I526" s="67"/>
    </row>
    <row r="527" spans="2:9" ht="15.75" hidden="1" customHeight="1" thickTop="1"/>
    <row r="528" spans="2:9" ht="15" hidden="1" customHeight="1"/>
    <row r="529" spans="2:9" ht="15.75" hidden="1" customHeight="1">
      <c r="B529" s="55">
        <v>41760</v>
      </c>
      <c r="C529" s="84" t="s">
        <v>20</v>
      </c>
      <c r="D529" s="84"/>
      <c r="E529" s="84"/>
      <c r="G529" s="84"/>
      <c r="H529" s="84"/>
      <c r="I529" s="84"/>
    </row>
    <row r="530" spans="2:9" ht="15" hidden="1" customHeight="1">
      <c r="B530" s="56"/>
      <c r="C530" s="8" t="s">
        <v>0</v>
      </c>
      <c r="D530" s="9" t="s">
        <v>1</v>
      </c>
      <c r="E530" s="10" t="s">
        <v>2</v>
      </c>
      <c r="G530" s="8"/>
      <c r="H530" s="9"/>
      <c r="I530" s="10"/>
    </row>
    <row r="531" spans="2:9" ht="15" hidden="1" customHeight="1">
      <c r="B531" s="56" t="s">
        <v>3</v>
      </c>
      <c r="C531" s="57">
        <f>+C526</f>
        <v>178431</v>
      </c>
      <c r="D531" s="58">
        <f>+D526</f>
        <v>16854542.160855372</v>
      </c>
      <c r="E531" s="59">
        <f>IF(D531=0,0,D531/C531)</f>
        <v>94.459719223987818</v>
      </c>
      <c r="G531" s="57"/>
      <c r="H531" s="58"/>
      <c r="I531" s="59"/>
    </row>
    <row r="532" spans="2:9" ht="15" hidden="1" customHeight="1">
      <c r="B532" s="56"/>
      <c r="C532" s="57"/>
      <c r="D532" s="58"/>
      <c r="E532" s="59"/>
      <c r="G532" s="57"/>
      <c r="H532" s="58"/>
      <c r="I532" s="59"/>
    </row>
    <row r="533" spans="2:9" ht="15" hidden="1" customHeight="1">
      <c r="B533" s="56" t="s">
        <v>4</v>
      </c>
      <c r="C533" s="60">
        <v>0</v>
      </c>
      <c r="D533" s="61">
        <v>0</v>
      </c>
      <c r="E533" s="62">
        <f>IF(D533=0,0,D533/C533)</f>
        <v>0</v>
      </c>
      <c r="G533" s="60"/>
      <c r="H533" s="61"/>
      <c r="I533" s="62"/>
    </row>
    <row r="534" spans="2:9" ht="15" hidden="1" customHeight="1">
      <c r="B534" s="56"/>
      <c r="C534" s="57"/>
      <c r="D534" s="58"/>
      <c r="E534" s="59"/>
      <c r="G534" s="57"/>
      <c r="H534" s="58"/>
      <c r="I534" s="59"/>
    </row>
    <row r="535" spans="2:9" ht="15" hidden="1" customHeight="1">
      <c r="B535" s="56" t="s">
        <v>5</v>
      </c>
      <c r="C535" s="63">
        <f>SUM(C531:C533)</f>
        <v>178431</v>
      </c>
      <c r="D535" s="64">
        <f>SUM(D531:D533)</f>
        <v>16854542.160855372</v>
      </c>
      <c r="E535" s="65">
        <f>IF(D535=0,0,D535/C535)</f>
        <v>94.459719223987818</v>
      </c>
      <c r="G535" s="63"/>
      <c r="H535" s="64"/>
      <c r="I535" s="65"/>
    </row>
    <row r="536" spans="2:9" ht="15" hidden="1" customHeight="1">
      <c r="B536" s="56"/>
      <c r="C536" s="57"/>
      <c r="D536" s="58"/>
      <c r="E536" s="59"/>
      <c r="G536" s="57"/>
      <c r="H536" s="58"/>
      <c r="I536" s="59"/>
    </row>
    <row r="537" spans="2:9" ht="15" hidden="1" customHeight="1">
      <c r="B537" s="56" t="s">
        <v>6</v>
      </c>
      <c r="C537" s="57">
        <v>0</v>
      </c>
      <c r="D537" s="58">
        <f>+C537*E535</f>
        <v>0</v>
      </c>
      <c r="E537" s="59">
        <v>0</v>
      </c>
      <c r="G537" s="57"/>
      <c r="H537" s="58"/>
      <c r="I537" s="59"/>
    </row>
    <row r="538" spans="2:9" ht="15" hidden="1" customHeight="1">
      <c r="B538" s="56"/>
      <c r="C538" s="57">
        <v>0</v>
      </c>
      <c r="D538" s="58"/>
      <c r="E538" s="59"/>
      <c r="G538" s="57"/>
      <c r="H538" s="58"/>
      <c r="I538" s="59"/>
    </row>
    <row r="539" spans="2:9" ht="15" hidden="1" customHeight="1">
      <c r="B539" s="56" t="s">
        <v>10</v>
      </c>
      <c r="C539" s="60">
        <v>-6432</v>
      </c>
      <c r="D539" s="61">
        <f>+C539*E535</f>
        <v>-607564.91404868965</v>
      </c>
      <c r="E539" s="62">
        <f>IF(D539=0,0,D539/C539)</f>
        <v>94.459719223987818</v>
      </c>
      <c r="G539" s="60"/>
      <c r="H539" s="61"/>
      <c r="I539" s="62"/>
    </row>
    <row r="540" spans="2:9" ht="15" hidden="1" customHeight="1">
      <c r="B540" s="56"/>
      <c r="C540" s="57"/>
      <c r="D540" s="58"/>
      <c r="E540" s="59"/>
      <c r="G540" s="57"/>
      <c r="H540" s="58"/>
      <c r="I540" s="59"/>
    </row>
    <row r="541" spans="2:9" ht="15.75" hidden="1" customHeight="1" thickBot="1">
      <c r="B541" s="56" t="s">
        <v>8</v>
      </c>
      <c r="C541" s="66">
        <f>SUM(C535:C539)</f>
        <v>171999</v>
      </c>
      <c r="D541" s="66">
        <f>SUM(D535:D539)</f>
        <v>16246977.246806681</v>
      </c>
      <c r="E541" s="67">
        <f>IF(D541=0,0,D541/C541)</f>
        <v>94.459719223987818</v>
      </c>
      <c r="G541" s="66"/>
      <c r="H541" s="66"/>
      <c r="I541" s="67"/>
    </row>
    <row r="542" spans="2:9" ht="15.75" hidden="1" customHeight="1" thickTop="1"/>
    <row r="543" spans="2:9" ht="15" hidden="1" customHeight="1"/>
    <row r="544" spans="2:9" ht="15.75" hidden="1" customHeight="1">
      <c r="B544" s="55">
        <v>41791</v>
      </c>
      <c r="C544" s="84" t="s">
        <v>20</v>
      </c>
      <c r="D544" s="84"/>
      <c r="E544" s="84"/>
      <c r="G544" s="84"/>
      <c r="H544" s="84"/>
      <c r="I544" s="84"/>
    </row>
    <row r="545" spans="2:9" ht="15" hidden="1" customHeight="1">
      <c r="B545" s="56"/>
      <c r="C545" s="8" t="s">
        <v>0</v>
      </c>
      <c r="D545" s="9" t="s">
        <v>1</v>
      </c>
      <c r="E545" s="10" t="s">
        <v>2</v>
      </c>
      <c r="G545" s="8"/>
      <c r="H545" s="9"/>
      <c r="I545" s="10"/>
    </row>
    <row r="546" spans="2:9" ht="15" hidden="1" customHeight="1">
      <c r="B546" s="56" t="s">
        <v>3</v>
      </c>
      <c r="C546" s="57">
        <f>+C541</f>
        <v>171999</v>
      </c>
      <c r="D546" s="58">
        <f>+D541</f>
        <v>16246977.246806681</v>
      </c>
      <c r="E546" s="59">
        <f>IF(D546=0,0,D546/C546)</f>
        <v>94.459719223987818</v>
      </c>
      <c r="G546" s="57"/>
      <c r="H546" s="58"/>
      <c r="I546" s="59"/>
    </row>
    <row r="547" spans="2:9" ht="15" hidden="1" customHeight="1">
      <c r="B547" s="56"/>
      <c r="C547" s="57"/>
      <c r="D547" s="58"/>
      <c r="E547" s="59"/>
      <c r="G547" s="57"/>
      <c r="H547" s="58"/>
      <c r="I547" s="59"/>
    </row>
    <row r="548" spans="2:9" ht="15" hidden="1" customHeight="1">
      <c r="B548" s="56" t="s">
        <v>4</v>
      </c>
      <c r="C548" s="60">
        <v>0</v>
      </c>
      <c r="D548" s="61">
        <v>0</v>
      </c>
      <c r="E548" s="62">
        <f>IF(D548=0,0,D548/C548)</f>
        <v>0</v>
      </c>
      <c r="G548" s="60"/>
      <c r="H548" s="61"/>
      <c r="I548" s="62"/>
    </row>
    <row r="549" spans="2:9" ht="15" hidden="1" customHeight="1">
      <c r="B549" s="56"/>
      <c r="C549" s="57"/>
      <c r="D549" s="58"/>
      <c r="E549" s="59"/>
      <c r="G549" s="57"/>
      <c r="H549" s="58"/>
      <c r="I549" s="59"/>
    </row>
    <row r="550" spans="2:9" ht="15" hidden="1" customHeight="1">
      <c r="B550" s="56" t="s">
        <v>5</v>
      </c>
      <c r="C550" s="63">
        <f>SUM(C546:C548)</f>
        <v>171999</v>
      </c>
      <c r="D550" s="64">
        <f>SUM(D546:D548)</f>
        <v>16246977.246806681</v>
      </c>
      <c r="E550" s="65">
        <f>IF(D550=0,0,D550/C550)</f>
        <v>94.459719223987818</v>
      </c>
      <c r="G550" s="63"/>
      <c r="H550" s="64"/>
      <c r="I550" s="65"/>
    </row>
    <row r="551" spans="2:9" ht="15" hidden="1" customHeight="1">
      <c r="B551" s="56"/>
      <c r="C551" s="57"/>
      <c r="D551" s="58"/>
      <c r="E551" s="59"/>
      <c r="G551" s="57"/>
      <c r="H551" s="58"/>
      <c r="I551" s="59"/>
    </row>
    <row r="552" spans="2:9" ht="15" hidden="1" customHeight="1">
      <c r="B552" s="56" t="s">
        <v>6</v>
      </c>
      <c r="C552" s="57">
        <v>0</v>
      </c>
      <c r="D552" s="58">
        <f>+C552*E550</f>
        <v>0</v>
      </c>
      <c r="E552" s="59">
        <v>0</v>
      </c>
      <c r="G552" s="57"/>
      <c r="H552" s="58"/>
      <c r="I552" s="59"/>
    </row>
    <row r="553" spans="2:9" ht="15" hidden="1" customHeight="1">
      <c r="B553" s="56"/>
      <c r="C553" s="57">
        <v>0</v>
      </c>
      <c r="D553" s="58"/>
      <c r="E553" s="59"/>
      <c r="G553" s="57"/>
      <c r="H553" s="58"/>
      <c r="I553" s="59"/>
    </row>
    <row r="554" spans="2:9" ht="15" hidden="1" customHeight="1">
      <c r="B554" s="56" t="s">
        <v>10</v>
      </c>
      <c r="C554" s="60">
        <v>-9218</v>
      </c>
      <c r="D554" s="61">
        <f>+C554*E550</f>
        <v>-870729.69180671975</v>
      </c>
      <c r="E554" s="62">
        <f>IF(D554=0,0,D554/C554)</f>
        <v>94.459719223987818</v>
      </c>
      <c r="G554" s="60"/>
      <c r="H554" s="61"/>
      <c r="I554" s="62"/>
    </row>
    <row r="555" spans="2:9" ht="15" hidden="1" customHeight="1">
      <c r="B555" s="56"/>
      <c r="C555" s="57"/>
      <c r="D555" s="58"/>
      <c r="E555" s="59"/>
      <c r="G555" s="57"/>
      <c r="H555" s="58"/>
      <c r="I555" s="59"/>
    </row>
    <row r="556" spans="2:9" ht="15.75" hidden="1" customHeight="1" thickBot="1">
      <c r="B556" s="56" t="s">
        <v>8</v>
      </c>
      <c r="C556" s="66">
        <f>SUM(C550:C554)</f>
        <v>162781</v>
      </c>
      <c r="D556" s="66">
        <f>SUM(D550:D554)</f>
        <v>15376247.554999961</v>
      </c>
      <c r="E556" s="67">
        <f>IF(D556=0,0,D556/C556)</f>
        <v>94.459719223987818</v>
      </c>
      <c r="G556" s="66"/>
      <c r="H556" s="66"/>
      <c r="I556" s="67"/>
    </row>
    <row r="557" spans="2:9" ht="15.75" hidden="1" customHeight="1" thickTop="1"/>
    <row r="558" spans="2:9" ht="15" hidden="1" customHeight="1"/>
    <row r="559" spans="2:9" ht="15.75" hidden="1" customHeight="1">
      <c r="B559" s="55">
        <v>41821</v>
      </c>
      <c r="C559" s="84" t="s">
        <v>20</v>
      </c>
      <c r="D559" s="84"/>
      <c r="E559" s="84"/>
      <c r="G559" s="84"/>
      <c r="H559" s="84"/>
      <c r="I559" s="84"/>
    </row>
    <row r="560" spans="2:9" ht="15" hidden="1" customHeight="1">
      <c r="B560" s="56"/>
      <c r="C560" s="8" t="s">
        <v>0</v>
      </c>
      <c r="D560" s="9" t="s">
        <v>1</v>
      </c>
      <c r="E560" s="10" t="s">
        <v>2</v>
      </c>
      <c r="G560" s="8"/>
      <c r="H560" s="9"/>
      <c r="I560" s="10"/>
    </row>
    <row r="561" spans="2:9" ht="15" hidden="1" customHeight="1">
      <c r="B561" s="56" t="s">
        <v>3</v>
      </c>
      <c r="C561" s="57">
        <f>+C556</f>
        <v>162781</v>
      </c>
      <c r="D561" s="58">
        <f>+D556</f>
        <v>15376247.554999961</v>
      </c>
      <c r="E561" s="59">
        <f>IF(D561=0,0,D561/C561)</f>
        <v>94.459719223987818</v>
      </c>
      <c r="G561" s="57"/>
      <c r="H561" s="58"/>
      <c r="I561" s="59"/>
    </row>
    <row r="562" spans="2:9" ht="15" hidden="1" customHeight="1">
      <c r="B562" s="56"/>
      <c r="C562" s="57"/>
      <c r="D562" s="58"/>
      <c r="E562" s="59"/>
      <c r="G562" s="57"/>
      <c r="H562" s="58"/>
      <c r="I562" s="59"/>
    </row>
    <row r="563" spans="2:9" ht="15" hidden="1" customHeight="1">
      <c r="B563" s="56" t="s">
        <v>4</v>
      </c>
      <c r="C563" s="60">
        <v>0</v>
      </c>
      <c r="D563" s="61">
        <v>0</v>
      </c>
      <c r="E563" s="62">
        <f>IF(D563=0,0,D563/C563)</f>
        <v>0</v>
      </c>
      <c r="G563" s="60"/>
      <c r="H563" s="61"/>
      <c r="I563" s="62"/>
    </row>
    <row r="564" spans="2:9" ht="15" hidden="1" customHeight="1">
      <c r="B564" s="56"/>
      <c r="C564" s="57"/>
      <c r="D564" s="58"/>
      <c r="E564" s="59"/>
      <c r="G564" s="57"/>
      <c r="H564" s="58"/>
      <c r="I564" s="59"/>
    </row>
    <row r="565" spans="2:9" ht="15" hidden="1" customHeight="1">
      <c r="B565" s="56" t="s">
        <v>5</v>
      </c>
      <c r="C565" s="63">
        <f>SUM(C561:C563)</f>
        <v>162781</v>
      </c>
      <c r="D565" s="64">
        <f>SUM(D561:D563)</f>
        <v>15376247.554999961</v>
      </c>
      <c r="E565" s="65">
        <f>IF(D565=0,0,D565/C565)</f>
        <v>94.459719223987818</v>
      </c>
      <c r="G565" s="63"/>
      <c r="H565" s="64"/>
      <c r="I565" s="65"/>
    </row>
    <row r="566" spans="2:9" ht="15" hidden="1" customHeight="1">
      <c r="B566" s="56"/>
      <c r="C566" s="57"/>
      <c r="D566" s="58"/>
      <c r="E566" s="59"/>
      <c r="G566" s="57"/>
      <c r="H566" s="58"/>
      <c r="I566" s="59"/>
    </row>
    <row r="567" spans="2:9" ht="15" hidden="1" customHeight="1">
      <c r="B567" s="56" t="s">
        <v>6</v>
      </c>
      <c r="C567" s="57">
        <v>0</v>
      </c>
      <c r="D567" s="58">
        <f>+C567*E565</f>
        <v>0</v>
      </c>
      <c r="E567" s="59">
        <v>0</v>
      </c>
      <c r="G567" s="57"/>
      <c r="H567" s="58"/>
      <c r="I567" s="59"/>
    </row>
    <row r="568" spans="2:9" ht="15" hidden="1" customHeight="1">
      <c r="B568" s="56"/>
      <c r="C568" s="57">
        <v>0</v>
      </c>
      <c r="D568" s="58"/>
      <c r="E568" s="59"/>
      <c r="G568" s="57"/>
      <c r="H568" s="58"/>
      <c r="I568" s="59"/>
    </row>
    <row r="569" spans="2:9" ht="15" hidden="1" customHeight="1">
      <c r="B569" s="56" t="s">
        <v>10</v>
      </c>
      <c r="C569" s="60">
        <v>-8300</v>
      </c>
      <c r="D569" s="61">
        <f>+C569*E565</f>
        <v>-784015.6695590989</v>
      </c>
      <c r="E569" s="62">
        <f>IF(D569=0,0,D569/C569)</f>
        <v>94.459719223987818</v>
      </c>
      <c r="G569" s="60"/>
      <c r="H569" s="61"/>
      <c r="I569" s="62"/>
    </row>
    <row r="570" spans="2:9" ht="15" hidden="1" customHeight="1">
      <c r="B570" s="56"/>
      <c r="C570" s="57"/>
      <c r="D570" s="58"/>
      <c r="E570" s="59"/>
      <c r="G570" s="57"/>
      <c r="H570" s="58"/>
      <c r="I570" s="59"/>
    </row>
    <row r="571" spans="2:9" ht="15.75" hidden="1" customHeight="1" thickBot="1">
      <c r="B571" s="56" t="s">
        <v>8</v>
      </c>
      <c r="C571" s="66">
        <f>SUM(C565:C569)</f>
        <v>154481</v>
      </c>
      <c r="D571" s="66">
        <f>SUM(D565:D569)</f>
        <v>14592231.885440862</v>
      </c>
      <c r="E571" s="67">
        <f>IF(D571=0,0,D571/C571)</f>
        <v>94.459719223987818</v>
      </c>
      <c r="G571" s="66"/>
      <c r="H571" s="66"/>
      <c r="I571" s="67"/>
    </row>
    <row r="572" spans="2:9" ht="15.75" hidden="1" customHeight="1" thickTop="1"/>
    <row r="573" spans="2:9" ht="15" hidden="1" customHeight="1"/>
    <row r="574" spans="2:9" ht="15.75" hidden="1" customHeight="1">
      <c r="B574" s="55">
        <v>41852</v>
      </c>
      <c r="C574" s="84" t="s">
        <v>20</v>
      </c>
      <c r="D574" s="84"/>
      <c r="E574" s="84"/>
      <c r="G574" s="84"/>
      <c r="H574" s="84"/>
      <c r="I574" s="84"/>
    </row>
    <row r="575" spans="2:9" ht="15" hidden="1" customHeight="1">
      <c r="B575" s="56"/>
      <c r="C575" s="8" t="s">
        <v>0</v>
      </c>
      <c r="D575" s="9" t="s">
        <v>1</v>
      </c>
      <c r="E575" s="10" t="s">
        <v>2</v>
      </c>
      <c r="G575" s="8"/>
      <c r="H575" s="9"/>
      <c r="I575" s="10"/>
    </row>
    <row r="576" spans="2:9" ht="15" hidden="1" customHeight="1">
      <c r="B576" s="56" t="s">
        <v>3</v>
      </c>
      <c r="C576" s="57">
        <f>+C571</f>
        <v>154481</v>
      </c>
      <c r="D576" s="58">
        <f>+D571</f>
        <v>14592231.885440862</v>
      </c>
      <c r="E576" s="59">
        <f>IF(D576=0,0,D576/C576)</f>
        <v>94.459719223987818</v>
      </c>
      <c r="G576" s="57"/>
      <c r="H576" s="58"/>
      <c r="I576" s="59"/>
    </row>
    <row r="577" spans="2:9" ht="15" hidden="1" customHeight="1">
      <c r="B577" s="56"/>
      <c r="C577" s="57"/>
      <c r="D577" s="58"/>
      <c r="E577" s="59"/>
      <c r="G577" s="57"/>
      <c r="H577" s="58"/>
      <c r="I577" s="59"/>
    </row>
    <row r="578" spans="2:9" ht="15" hidden="1" customHeight="1">
      <c r="B578" s="56" t="s">
        <v>4</v>
      </c>
      <c r="C578" s="60">
        <v>0</v>
      </c>
      <c r="D578" s="61">
        <v>0</v>
      </c>
      <c r="E578" s="62">
        <f>IF(D578=0,0,D578/C578)</f>
        <v>0</v>
      </c>
      <c r="G578" s="60"/>
      <c r="H578" s="61"/>
      <c r="I578" s="62"/>
    </row>
    <row r="579" spans="2:9" ht="15" hidden="1" customHeight="1">
      <c r="B579" s="56"/>
      <c r="C579" s="57"/>
      <c r="D579" s="58"/>
      <c r="E579" s="59"/>
      <c r="G579" s="57"/>
      <c r="H579" s="58"/>
      <c r="I579" s="59"/>
    </row>
    <row r="580" spans="2:9" ht="15" hidden="1" customHeight="1">
      <c r="B580" s="56" t="s">
        <v>5</v>
      </c>
      <c r="C580" s="63">
        <f>SUM(C576:C578)</f>
        <v>154481</v>
      </c>
      <c r="D580" s="64">
        <f>SUM(D576:D578)</f>
        <v>14592231.885440862</v>
      </c>
      <c r="E580" s="65">
        <f>IF(D580=0,0,D580/C580)</f>
        <v>94.459719223987818</v>
      </c>
      <c r="G580" s="63"/>
      <c r="H580" s="64"/>
      <c r="I580" s="65"/>
    </row>
    <row r="581" spans="2:9" ht="15" hidden="1" customHeight="1">
      <c r="B581" s="56"/>
      <c r="C581" s="57"/>
      <c r="D581" s="58"/>
      <c r="E581" s="59"/>
      <c r="G581" s="57"/>
      <c r="H581" s="58"/>
      <c r="I581" s="59"/>
    </row>
    <row r="582" spans="2:9" ht="15" hidden="1" customHeight="1">
      <c r="B582" s="56" t="s">
        <v>6</v>
      </c>
      <c r="C582" s="57">
        <v>0</v>
      </c>
      <c r="D582" s="58">
        <f>+C582*E580</f>
        <v>0</v>
      </c>
      <c r="E582" s="59">
        <v>0</v>
      </c>
      <c r="G582" s="57"/>
      <c r="H582" s="58"/>
      <c r="I582" s="59"/>
    </row>
    <row r="583" spans="2:9" ht="15" hidden="1" customHeight="1">
      <c r="B583" s="56"/>
      <c r="C583" s="57">
        <v>0</v>
      </c>
      <c r="D583" s="58"/>
      <c r="E583" s="59"/>
      <c r="G583" s="57"/>
      <c r="H583" s="58"/>
      <c r="I583" s="59"/>
    </row>
    <row r="584" spans="2:9" ht="15" hidden="1" customHeight="1">
      <c r="B584" s="56" t="s">
        <v>10</v>
      </c>
      <c r="C584" s="60">
        <v>-9246</v>
      </c>
      <c r="D584" s="61">
        <f>+C584*E580</f>
        <v>-873374.56394499133</v>
      </c>
      <c r="E584" s="62">
        <f>IF(D584=0,0,D584/C584)</f>
        <v>94.459719223987818</v>
      </c>
      <c r="G584" s="60"/>
      <c r="H584" s="61"/>
      <c r="I584" s="62"/>
    </row>
    <row r="585" spans="2:9" ht="15" hidden="1" customHeight="1">
      <c r="B585" s="56"/>
      <c r="C585" s="57"/>
      <c r="D585" s="58"/>
      <c r="E585" s="59"/>
      <c r="G585" s="57"/>
      <c r="H585" s="58"/>
      <c r="I585" s="59"/>
    </row>
    <row r="586" spans="2:9" ht="15.75" hidden="1" customHeight="1" thickBot="1">
      <c r="B586" s="56" t="s">
        <v>8</v>
      </c>
      <c r="C586" s="66">
        <f>SUM(C580:C584)</f>
        <v>145235</v>
      </c>
      <c r="D586" s="66">
        <f>SUM(D580:D584)</f>
        <v>13718857.32149587</v>
      </c>
      <c r="E586" s="67">
        <f>IF(D586=0,0,D586/C586)</f>
        <v>94.459719223987818</v>
      </c>
      <c r="G586" s="66"/>
      <c r="H586" s="66"/>
      <c r="I586" s="67"/>
    </row>
    <row r="587" spans="2:9" ht="15.75" hidden="1" customHeight="1" thickTop="1"/>
    <row r="588" spans="2:9" ht="15" hidden="1" customHeight="1"/>
    <row r="589" spans="2:9" ht="15.75" hidden="1" customHeight="1">
      <c r="B589" s="55">
        <v>41883</v>
      </c>
      <c r="C589" s="84" t="s">
        <v>20</v>
      </c>
      <c r="D589" s="84"/>
      <c r="E589" s="84"/>
      <c r="G589" s="84"/>
      <c r="H589" s="84"/>
      <c r="I589" s="84"/>
    </row>
    <row r="590" spans="2:9" ht="15" hidden="1" customHeight="1">
      <c r="B590" s="56"/>
      <c r="C590" s="8" t="s">
        <v>0</v>
      </c>
      <c r="D590" s="9" t="s">
        <v>1</v>
      </c>
      <c r="E590" s="10" t="s">
        <v>2</v>
      </c>
      <c r="G590" s="8"/>
      <c r="H590" s="9"/>
      <c r="I590" s="10"/>
    </row>
    <row r="591" spans="2:9" ht="15" hidden="1" customHeight="1">
      <c r="B591" s="56" t="s">
        <v>3</v>
      </c>
      <c r="C591" s="57">
        <f>+C586</f>
        <v>145235</v>
      </c>
      <c r="D591" s="58">
        <f>+D586</f>
        <v>13718857.32149587</v>
      </c>
      <c r="E591" s="59">
        <f>IF(D591=0,0,D591/C591)</f>
        <v>94.459719223987818</v>
      </c>
      <c r="G591" s="57"/>
      <c r="H591" s="58"/>
      <c r="I591" s="59"/>
    </row>
    <row r="592" spans="2:9" ht="15" hidden="1" customHeight="1">
      <c r="B592" s="56"/>
      <c r="C592" s="57"/>
      <c r="D592" s="58"/>
      <c r="E592" s="59"/>
      <c r="G592" s="57"/>
      <c r="H592" s="58"/>
      <c r="I592" s="59"/>
    </row>
    <row r="593" spans="2:9" ht="15" hidden="1" customHeight="1">
      <c r="B593" s="56" t="s">
        <v>4</v>
      </c>
      <c r="C593" s="60">
        <v>0</v>
      </c>
      <c r="D593" s="61">
        <v>0</v>
      </c>
      <c r="E593" s="62">
        <f>IF(D593=0,0,D593/C593)</f>
        <v>0</v>
      </c>
      <c r="G593" s="60"/>
      <c r="H593" s="61"/>
      <c r="I593" s="62"/>
    </row>
    <row r="594" spans="2:9" ht="15" hidden="1" customHeight="1">
      <c r="B594" s="56"/>
      <c r="C594" s="57"/>
      <c r="D594" s="58"/>
      <c r="E594" s="59"/>
      <c r="G594" s="57"/>
      <c r="H594" s="58"/>
      <c r="I594" s="59"/>
    </row>
    <row r="595" spans="2:9" ht="15" hidden="1" customHeight="1">
      <c r="B595" s="56" t="s">
        <v>5</v>
      </c>
      <c r="C595" s="63">
        <f>SUM(C591:C593)</f>
        <v>145235</v>
      </c>
      <c r="D595" s="64">
        <f>SUM(D591:D593)</f>
        <v>13718857.32149587</v>
      </c>
      <c r="E595" s="65">
        <f>IF(D595=0,0,D595/C595)</f>
        <v>94.459719223987818</v>
      </c>
      <c r="G595" s="63"/>
      <c r="H595" s="64"/>
      <c r="I595" s="65"/>
    </row>
    <row r="596" spans="2:9" ht="15" hidden="1" customHeight="1">
      <c r="B596" s="56"/>
      <c r="C596" s="57"/>
      <c r="D596" s="58"/>
      <c r="E596" s="59"/>
      <c r="G596" s="57"/>
      <c r="H596" s="58"/>
      <c r="I596" s="59"/>
    </row>
    <row r="597" spans="2:9" ht="15" hidden="1" customHeight="1">
      <c r="B597" s="56" t="s">
        <v>6</v>
      </c>
      <c r="C597" s="57">
        <v>0</v>
      </c>
      <c r="D597" s="58">
        <f>+C597*E595</f>
        <v>0</v>
      </c>
      <c r="E597" s="59">
        <v>0</v>
      </c>
      <c r="G597" s="57"/>
      <c r="H597" s="58"/>
      <c r="I597" s="59"/>
    </row>
    <row r="598" spans="2:9" ht="15" hidden="1" customHeight="1">
      <c r="B598" s="56"/>
      <c r="C598" s="57">
        <v>0</v>
      </c>
      <c r="D598" s="58"/>
      <c r="E598" s="59"/>
      <c r="G598" s="57"/>
      <c r="H598" s="58"/>
      <c r="I598" s="59"/>
    </row>
    <row r="599" spans="2:9" ht="15" hidden="1" customHeight="1">
      <c r="B599" s="56" t="s">
        <v>10</v>
      </c>
      <c r="C599" s="60">
        <v>-5578</v>
      </c>
      <c r="D599" s="61">
        <f>+C599*E595</f>
        <v>-526896.31383140408</v>
      </c>
      <c r="E599" s="62">
        <f>IF(D599=0,0,D599/C599)</f>
        <v>94.459719223987818</v>
      </c>
      <c r="G599" s="60"/>
      <c r="H599" s="61"/>
      <c r="I599" s="62"/>
    </row>
    <row r="600" spans="2:9" ht="15" hidden="1" customHeight="1">
      <c r="B600" s="56"/>
      <c r="C600" s="57"/>
      <c r="D600" s="58"/>
      <c r="E600" s="59"/>
      <c r="G600" s="57"/>
      <c r="H600" s="58"/>
      <c r="I600" s="59"/>
    </row>
    <row r="601" spans="2:9" ht="15.75" hidden="1" customHeight="1" thickBot="1">
      <c r="B601" s="56" t="s">
        <v>8</v>
      </c>
      <c r="C601" s="66">
        <f>SUM(C595:C599)</f>
        <v>139657</v>
      </c>
      <c r="D601" s="66">
        <f>SUM(D595:D599)</f>
        <v>13191961.007664466</v>
      </c>
      <c r="E601" s="67">
        <f>IF(D601=0,0,D601/C601)</f>
        <v>94.459719223987818</v>
      </c>
      <c r="G601" s="66"/>
      <c r="H601" s="66"/>
      <c r="I601" s="67"/>
    </row>
    <row r="602" spans="2:9" ht="15.75" hidden="1" customHeight="1" thickTop="1"/>
    <row r="603" spans="2:9" ht="15" hidden="1" customHeight="1"/>
    <row r="604" spans="2:9" ht="15.75" hidden="1" customHeight="1">
      <c r="B604" s="55">
        <v>41913</v>
      </c>
      <c r="C604" s="84" t="s">
        <v>20</v>
      </c>
      <c r="D604" s="84"/>
      <c r="E604" s="84"/>
      <c r="G604" s="84"/>
      <c r="H604" s="84"/>
      <c r="I604" s="84"/>
    </row>
    <row r="605" spans="2:9" ht="15" hidden="1" customHeight="1">
      <c r="B605" s="56"/>
      <c r="C605" s="8" t="s">
        <v>0</v>
      </c>
      <c r="D605" s="9" t="s">
        <v>1</v>
      </c>
      <c r="E605" s="10" t="s">
        <v>2</v>
      </c>
      <c r="G605" s="8"/>
      <c r="H605" s="9"/>
      <c r="I605" s="10"/>
    </row>
    <row r="606" spans="2:9" ht="15" hidden="1" customHeight="1">
      <c r="B606" s="56" t="s">
        <v>3</v>
      </c>
      <c r="C606" s="57">
        <f>+C601</f>
        <v>139657</v>
      </c>
      <c r="D606" s="58">
        <f>+D601</f>
        <v>13191961.007664466</v>
      </c>
      <c r="E606" s="59">
        <f>IF(D606=0,0,D606/C606)</f>
        <v>94.459719223987818</v>
      </c>
      <c r="G606" s="57"/>
      <c r="H606" s="58"/>
      <c r="I606" s="59"/>
    </row>
    <row r="607" spans="2:9" ht="15" hidden="1" customHeight="1">
      <c r="B607" s="56"/>
      <c r="C607" s="57"/>
      <c r="D607" s="58"/>
      <c r="E607" s="59"/>
      <c r="G607" s="57"/>
      <c r="H607" s="58"/>
      <c r="I607" s="59"/>
    </row>
    <row r="608" spans="2:9" ht="15" hidden="1" customHeight="1">
      <c r="B608" s="56" t="s">
        <v>4</v>
      </c>
      <c r="C608" s="60">
        <v>0</v>
      </c>
      <c r="D608" s="61">
        <v>0</v>
      </c>
      <c r="E608" s="62">
        <f>IF(D608=0,0,D608/C608)</f>
        <v>0</v>
      </c>
      <c r="G608" s="60"/>
      <c r="H608" s="61"/>
      <c r="I608" s="62"/>
    </row>
    <row r="609" spans="2:9" ht="15" hidden="1" customHeight="1">
      <c r="B609" s="56"/>
      <c r="C609" s="57"/>
      <c r="D609" s="58"/>
      <c r="E609" s="59"/>
      <c r="G609" s="57"/>
      <c r="H609" s="58"/>
      <c r="I609" s="59"/>
    </row>
    <row r="610" spans="2:9" ht="15" hidden="1" customHeight="1">
      <c r="B610" s="56" t="s">
        <v>5</v>
      </c>
      <c r="C610" s="63">
        <f>SUM(C606:C608)</f>
        <v>139657</v>
      </c>
      <c r="D610" s="64">
        <f>SUM(D606:D608)</f>
        <v>13191961.007664466</v>
      </c>
      <c r="E610" s="65">
        <f>IF(D610=0,0,D610/C610)</f>
        <v>94.459719223987818</v>
      </c>
      <c r="G610" s="63"/>
      <c r="H610" s="64"/>
      <c r="I610" s="65"/>
    </row>
    <row r="611" spans="2:9" ht="15" hidden="1" customHeight="1">
      <c r="B611" s="56"/>
      <c r="C611" s="57"/>
      <c r="D611" s="58"/>
      <c r="E611" s="59"/>
      <c r="G611" s="57"/>
      <c r="H611" s="58"/>
      <c r="I611" s="59"/>
    </row>
    <row r="612" spans="2:9" ht="15" hidden="1" customHeight="1">
      <c r="B612" s="56" t="s">
        <v>6</v>
      </c>
      <c r="C612" s="57">
        <v>0</v>
      </c>
      <c r="D612" s="58">
        <f>+C612*E610</f>
        <v>0</v>
      </c>
      <c r="E612" s="59">
        <v>0</v>
      </c>
      <c r="G612" s="57"/>
      <c r="H612" s="58"/>
      <c r="I612" s="59"/>
    </row>
    <row r="613" spans="2:9" ht="15" hidden="1" customHeight="1">
      <c r="B613" s="56"/>
      <c r="C613" s="57">
        <v>0</v>
      </c>
      <c r="D613" s="58"/>
      <c r="E613" s="59"/>
      <c r="G613" s="57"/>
      <c r="H613" s="58"/>
      <c r="I613" s="59"/>
    </row>
    <row r="614" spans="2:9" ht="15" hidden="1" customHeight="1">
      <c r="B614" s="56" t="s">
        <v>10</v>
      </c>
      <c r="C614" s="60">
        <v>-2056</v>
      </c>
      <c r="D614" s="61">
        <f>+C614*E610</f>
        <v>-194209.18272451896</v>
      </c>
      <c r="E614" s="62">
        <f>IF(D614=0,0,D614/C614)</f>
        <v>94.459719223987818</v>
      </c>
      <c r="G614" s="60"/>
      <c r="H614" s="61"/>
      <c r="I614" s="62"/>
    </row>
    <row r="615" spans="2:9" ht="15" hidden="1" customHeight="1">
      <c r="B615" s="56"/>
      <c r="C615" s="57"/>
      <c r="D615" s="58"/>
      <c r="E615" s="59"/>
      <c r="G615" s="57"/>
      <c r="H615" s="58"/>
      <c r="I615" s="59"/>
    </row>
    <row r="616" spans="2:9" ht="15.75" hidden="1" customHeight="1" thickBot="1">
      <c r="B616" s="56" t="s">
        <v>8</v>
      </c>
      <c r="C616" s="66">
        <f>SUM(C610:C614)</f>
        <v>137601</v>
      </c>
      <c r="D616" s="66">
        <f>SUM(D610:D614)</f>
        <v>12997751.824939948</v>
      </c>
      <c r="E616" s="67">
        <f>IF(D616=0,0,D616/C616)</f>
        <v>94.459719223987818</v>
      </c>
      <c r="G616" s="66"/>
      <c r="H616" s="66"/>
      <c r="I616" s="67"/>
    </row>
    <row r="617" spans="2:9" ht="15.75" hidden="1" customHeight="1" thickTop="1"/>
    <row r="618" spans="2:9" ht="15" hidden="1" customHeight="1"/>
    <row r="619" spans="2:9" ht="15.75" hidden="1" customHeight="1">
      <c r="B619" s="55">
        <v>41944</v>
      </c>
      <c r="C619" s="84" t="s">
        <v>20</v>
      </c>
      <c r="D619" s="84"/>
      <c r="E619" s="84"/>
      <c r="G619" s="84"/>
      <c r="H619" s="84"/>
      <c r="I619" s="84"/>
    </row>
    <row r="620" spans="2:9" ht="15" hidden="1" customHeight="1">
      <c r="B620" s="56"/>
      <c r="C620" s="8" t="s">
        <v>0</v>
      </c>
      <c r="D620" s="9" t="s">
        <v>1</v>
      </c>
      <c r="E620" s="10" t="s">
        <v>2</v>
      </c>
      <c r="G620" s="8"/>
      <c r="H620" s="9"/>
      <c r="I620" s="10"/>
    </row>
    <row r="621" spans="2:9" ht="15" hidden="1" customHeight="1">
      <c r="B621" s="56" t="s">
        <v>3</v>
      </c>
      <c r="C621" s="57">
        <f>+C616</f>
        <v>137601</v>
      </c>
      <c r="D621" s="58">
        <f>+D616</f>
        <v>12997751.824939948</v>
      </c>
      <c r="E621" s="59">
        <f>IF(D621=0,0,D621/C621)</f>
        <v>94.459719223987818</v>
      </c>
      <c r="G621" s="57"/>
      <c r="H621" s="58"/>
      <c r="I621" s="59"/>
    </row>
    <row r="622" spans="2:9" ht="15" hidden="1" customHeight="1">
      <c r="B622" s="56"/>
      <c r="C622" s="57"/>
      <c r="D622" s="58"/>
      <c r="E622" s="59"/>
      <c r="G622" s="57"/>
      <c r="H622" s="58"/>
      <c r="I622" s="59"/>
    </row>
    <row r="623" spans="2:9" ht="15" hidden="1" customHeight="1">
      <c r="B623" s="56" t="s">
        <v>4</v>
      </c>
      <c r="C623" s="60">
        <v>0</v>
      </c>
      <c r="D623" s="61">
        <v>0</v>
      </c>
      <c r="E623" s="62">
        <f>IF(D623=0,0,D623/C623)</f>
        <v>0</v>
      </c>
      <c r="G623" s="60"/>
      <c r="H623" s="61"/>
      <c r="I623" s="62"/>
    </row>
    <row r="624" spans="2:9" ht="15" hidden="1" customHeight="1">
      <c r="B624" s="56"/>
      <c r="C624" s="57"/>
      <c r="D624" s="58"/>
      <c r="E624" s="59"/>
      <c r="G624" s="57"/>
      <c r="H624" s="58"/>
      <c r="I624" s="59"/>
    </row>
    <row r="625" spans="2:9" ht="15" hidden="1" customHeight="1">
      <c r="B625" s="56" t="s">
        <v>5</v>
      </c>
      <c r="C625" s="63">
        <f>SUM(C621:C623)</f>
        <v>137601</v>
      </c>
      <c r="D625" s="64">
        <f>SUM(D621:D623)</f>
        <v>12997751.824939948</v>
      </c>
      <c r="E625" s="65">
        <f>IF(D625=0,0,D625/C625)</f>
        <v>94.459719223987818</v>
      </c>
      <c r="G625" s="63"/>
      <c r="H625" s="64"/>
      <c r="I625" s="65"/>
    </row>
    <row r="626" spans="2:9" ht="15" hidden="1" customHeight="1">
      <c r="B626" s="56"/>
      <c r="C626" s="57"/>
      <c r="D626" s="58"/>
      <c r="E626" s="59"/>
      <c r="G626" s="57"/>
      <c r="H626" s="58"/>
      <c r="I626" s="59"/>
    </row>
    <row r="627" spans="2:9" ht="15" hidden="1" customHeight="1">
      <c r="B627" s="56" t="s">
        <v>6</v>
      </c>
      <c r="C627" s="57">
        <v>0</v>
      </c>
      <c r="D627" s="58">
        <f>+C627*E625</f>
        <v>0</v>
      </c>
      <c r="E627" s="59">
        <v>0</v>
      </c>
      <c r="G627" s="57"/>
      <c r="H627" s="58"/>
      <c r="I627" s="59"/>
    </row>
    <row r="628" spans="2:9" ht="15" hidden="1" customHeight="1">
      <c r="B628" s="56"/>
      <c r="C628" s="57">
        <v>0</v>
      </c>
      <c r="D628" s="58"/>
      <c r="E628" s="59"/>
      <c r="G628" s="57"/>
      <c r="H628" s="58"/>
      <c r="I628" s="59"/>
    </row>
    <row r="629" spans="2:9" ht="15" hidden="1" customHeight="1">
      <c r="B629" s="56" t="s">
        <v>10</v>
      </c>
      <c r="C629" s="60">
        <v>-2654</v>
      </c>
      <c r="D629" s="61">
        <f>+C629*E625</f>
        <v>-250696.09482046368</v>
      </c>
      <c r="E629" s="62">
        <f>IF(D629=0,0,D629/C629)</f>
        <v>94.459719223987818</v>
      </c>
      <c r="G629" s="60"/>
      <c r="H629" s="61"/>
      <c r="I629" s="62"/>
    </row>
    <row r="630" spans="2:9" ht="15" hidden="1" customHeight="1">
      <c r="B630" s="56"/>
      <c r="C630" s="57"/>
      <c r="D630" s="58"/>
      <c r="E630" s="59"/>
      <c r="G630" s="57"/>
      <c r="H630" s="58"/>
      <c r="I630" s="59"/>
    </row>
    <row r="631" spans="2:9" ht="15.75" hidden="1" customHeight="1" thickBot="1">
      <c r="B631" s="56" t="s">
        <v>8</v>
      </c>
      <c r="C631" s="66">
        <f>SUM(C625:C629)</f>
        <v>134947</v>
      </c>
      <c r="D631" s="66">
        <f>SUM(D625:D629)</f>
        <v>12747055.730119484</v>
      </c>
      <c r="E631" s="67">
        <f>IF(D631=0,0,D631/C631)</f>
        <v>94.459719223987818</v>
      </c>
      <c r="G631" s="66"/>
      <c r="H631" s="66"/>
      <c r="I631" s="67"/>
    </row>
    <row r="632" spans="2:9" ht="15.75" hidden="1" customHeight="1" thickTop="1"/>
    <row r="633" spans="2:9" ht="15" hidden="1" customHeight="1"/>
    <row r="634" spans="2:9" ht="15.75" hidden="1" customHeight="1">
      <c r="B634" s="55">
        <v>41974</v>
      </c>
      <c r="C634" s="84" t="s">
        <v>20</v>
      </c>
      <c r="D634" s="84"/>
      <c r="E634" s="84"/>
      <c r="G634" s="84"/>
      <c r="H634" s="84"/>
      <c r="I634" s="84"/>
    </row>
    <row r="635" spans="2:9" ht="15" hidden="1" customHeight="1">
      <c r="B635" s="56"/>
      <c r="C635" s="8" t="s">
        <v>0</v>
      </c>
      <c r="D635" s="9" t="s">
        <v>1</v>
      </c>
      <c r="E635" s="10" t="s">
        <v>2</v>
      </c>
      <c r="G635" s="8"/>
      <c r="H635" s="9"/>
      <c r="I635" s="10"/>
    </row>
    <row r="636" spans="2:9" ht="15" hidden="1" customHeight="1">
      <c r="B636" s="56" t="s">
        <v>3</v>
      </c>
      <c r="C636" s="57">
        <f>+C631</f>
        <v>134947</v>
      </c>
      <c r="D636" s="58">
        <f>+D631</f>
        <v>12747055.730119484</v>
      </c>
      <c r="E636" s="59">
        <f>IF(D636=0,0,D636/C636)</f>
        <v>94.459719223987818</v>
      </c>
      <c r="G636" s="57"/>
      <c r="H636" s="58"/>
      <c r="I636" s="59"/>
    </row>
    <row r="637" spans="2:9" ht="15" hidden="1" customHeight="1">
      <c r="B637" s="56"/>
      <c r="C637" s="57"/>
      <c r="D637" s="58"/>
      <c r="E637" s="59"/>
      <c r="G637" s="57"/>
      <c r="H637" s="58"/>
      <c r="I637" s="59"/>
    </row>
    <row r="638" spans="2:9" ht="15" hidden="1" customHeight="1">
      <c r="B638" s="56" t="s">
        <v>4</v>
      </c>
      <c r="C638" s="60">
        <v>0</v>
      </c>
      <c r="D638" s="61">
        <v>0</v>
      </c>
      <c r="E638" s="62">
        <f>IF(D638=0,0,D638/C638)</f>
        <v>0</v>
      </c>
      <c r="G638" s="60"/>
      <c r="H638" s="61"/>
      <c r="I638" s="62"/>
    </row>
    <row r="639" spans="2:9" ht="15" hidden="1" customHeight="1">
      <c r="B639" s="56"/>
      <c r="C639" s="57"/>
      <c r="D639" s="58"/>
      <c r="E639" s="59"/>
      <c r="G639" s="57"/>
      <c r="H639" s="58"/>
      <c r="I639" s="59"/>
    </row>
    <row r="640" spans="2:9" ht="15" hidden="1" customHeight="1">
      <c r="B640" s="56" t="s">
        <v>5</v>
      </c>
      <c r="C640" s="63">
        <f>SUM(C636:C638)</f>
        <v>134947</v>
      </c>
      <c r="D640" s="64">
        <f>SUM(D636:D638)</f>
        <v>12747055.730119484</v>
      </c>
      <c r="E640" s="65">
        <f>IF(D640=0,0,D640/C640)</f>
        <v>94.459719223987818</v>
      </c>
      <c r="G640" s="63"/>
      <c r="H640" s="64"/>
      <c r="I640" s="65"/>
    </row>
    <row r="641" spans="2:9" ht="15" hidden="1" customHeight="1">
      <c r="B641" s="56"/>
      <c r="C641" s="57"/>
      <c r="D641" s="58"/>
      <c r="E641" s="59"/>
      <c r="G641" s="57"/>
      <c r="H641" s="58"/>
      <c r="I641" s="59"/>
    </row>
    <row r="642" spans="2:9" ht="15" hidden="1" customHeight="1">
      <c r="B642" s="56" t="s">
        <v>6</v>
      </c>
      <c r="C642" s="57">
        <v>0</v>
      </c>
      <c r="D642" s="58">
        <f>+C642*E640</f>
        <v>0</v>
      </c>
      <c r="E642" s="59">
        <v>0</v>
      </c>
      <c r="G642" s="57"/>
      <c r="H642" s="58"/>
      <c r="I642" s="59"/>
    </row>
    <row r="643" spans="2:9" ht="15" hidden="1" customHeight="1">
      <c r="B643" s="56"/>
      <c r="C643" s="57">
        <v>0</v>
      </c>
      <c r="D643" s="58"/>
      <c r="E643" s="59"/>
      <c r="G643" s="57"/>
      <c r="H643" s="58"/>
      <c r="I643" s="59"/>
    </row>
    <row r="644" spans="2:9" ht="15" hidden="1" customHeight="1">
      <c r="B644" s="56" t="s">
        <v>10</v>
      </c>
      <c r="C644" s="60">
        <v>-7634</v>
      </c>
      <c r="D644" s="61">
        <f>+C644*E640</f>
        <v>-721105.49655592302</v>
      </c>
      <c r="E644" s="62">
        <f>IF(D644=0,0,D644/C644)</f>
        <v>94.459719223987818</v>
      </c>
      <c r="G644" s="60"/>
      <c r="H644" s="61"/>
      <c r="I644" s="62"/>
    </row>
    <row r="645" spans="2:9" ht="15" hidden="1" customHeight="1">
      <c r="B645" s="56"/>
      <c r="C645" s="63"/>
      <c r="D645" s="64"/>
      <c r="E645" s="65"/>
      <c r="G645" s="63"/>
      <c r="H645" s="64"/>
      <c r="I645" s="65"/>
    </row>
    <row r="646" spans="2:9" ht="15" hidden="1" customHeight="1">
      <c r="B646" s="56" t="s">
        <v>37</v>
      </c>
      <c r="C646" s="63">
        <v>26896</v>
      </c>
      <c r="D646" s="64">
        <v>0</v>
      </c>
      <c r="E646" s="65">
        <f>+D646/C646</f>
        <v>0</v>
      </c>
      <c r="G646" s="63"/>
      <c r="H646" s="64"/>
      <c r="I646" s="65"/>
    </row>
    <row r="647" spans="2:9" ht="15" hidden="1" customHeight="1">
      <c r="B647" s="56"/>
      <c r="C647" s="57"/>
      <c r="D647" s="58"/>
      <c r="E647" s="59"/>
      <c r="G647" s="57"/>
      <c r="H647" s="58"/>
      <c r="I647" s="59"/>
    </row>
    <row r="648" spans="2:9" ht="15.75" hidden="1" customHeight="1" thickBot="1">
      <c r="B648" s="56" t="s">
        <v>8</v>
      </c>
      <c r="C648" s="66">
        <f>SUM(C640:C644)+C646</f>
        <v>154209</v>
      </c>
      <c r="D648" s="66">
        <f>SUM(D640:D644)+D646</f>
        <v>12025950.233563561</v>
      </c>
      <c r="E648" s="67">
        <f>IF(D648=0,0,D648/C648)</f>
        <v>77.98474948649924</v>
      </c>
      <c r="G648" s="66"/>
      <c r="H648" s="66"/>
      <c r="I648" s="67"/>
    </row>
    <row r="649" spans="2:9" ht="15.75" hidden="1" customHeight="1" thickTop="1"/>
    <row r="650" spans="2:9" ht="15" hidden="1" customHeight="1">
      <c r="C650" s="71">
        <f>154209-C648</f>
        <v>0</v>
      </c>
      <c r="G650" s="71"/>
    </row>
    <row r="651" spans="2:9" ht="15.75" hidden="1" customHeight="1">
      <c r="B651" s="55">
        <v>42005</v>
      </c>
      <c r="C651" s="84" t="s">
        <v>36</v>
      </c>
      <c r="D651" s="84"/>
      <c r="E651" s="84"/>
      <c r="G651" s="84"/>
      <c r="H651" s="84"/>
      <c r="I651" s="84"/>
    </row>
    <row r="652" spans="2:9" ht="15" hidden="1" customHeight="1">
      <c r="B652" s="56"/>
      <c r="C652" s="8" t="s">
        <v>0</v>
      </c>
      <c r="D652" s="9" t="s">
        <v>1</v>
      </c>
      <c r="E652" s="10" t="s">
        <v>2</v>
      </c>
      <c r="G652" s="8"/>
      <c r="H652" s="9"/>
      <c r="I652" s="10"/>
    </row>
    <row r="653" spans="2:9" ht="15" hidden="1" customHeight="1">
      <c r="B653" s="56" t="s">
        <v>3</v>
      </c>
      <c r="C653" s="57">
        <f>+C648</f>
        <v>154209</v>
      </c>
      <c r="D653" s="58">
        <f>+D648</f>
        <v>12025950.233563561</v>
      </c>
      <c r="E653" s="59">
        <f>IF(D653=0,0,D653/C653)</f>
        <v>77.98474948649924</v>
      </c>
      <c r="G653" s="57"/>
      <c r="H653" s="58"/>
      <c r="I653" s="59"/>
    </row>
    <row r="654" spans="2:9" ht="15" hidden="1" customHeight="1">
      <c r="B654" s="56"/>
      <c r="C654" s="57"/>
      <c r="D654" s="58"/>
      <c r="E654" s="59"/>
      <c r="G654" s="57"/>
      <c r="H654" s="58"/>
      <c r="I654" s="59"/>
    </row>
    <row r="655" spans="2:9" ht="15" hidden="1" customHeight="1">
      <c r="B655" s="56" t="s">
        <v>23</v>
      </c>
      <c r="C655" s="57">
        <v>-238</v>
      </c>
      <c r="D655" s="58">
        <v>-22481</v>
      </c>
      <c r="E655" s="59">
        <f>IF(D655=0,0,D655/C655)</f>
        <v>94.457983193277315</v>
      </c>
      <c r="G655" s="57"/>
      <c r="H655" s="58"/>
      <c r="I655" s="59"/>
    </row>
    <row r="656" spans="2:9" ht="15" hidden="1" customHeight="1">
      <c r="B656" s="56"/>
      <c r="C656" s="57"/>
      <c r="D656" s="58"/>
      <c r="E656" s="59"/>
      <c r="G656" s="57"/>
      <c r="H656" s="58"/>
      <c r="I656" s="59"/>
    </row>
    <row r="657" spans="2:9" ht="15" hidden="1" customHeight="1">
      <c r="B657" s="56" t="s">
        <v>4</v>
      </c>
      <c r="C657" s="60">
        <v>0</v>
      </c>
      <c r="D657" s="61">
        <v>0</v>
      </c>
      <c r="E657" s="62">
        <f>IF(D657=0,0,D657/C657)</f>
        <v>0</v>
      </c>
      <c r="G657" s="60"/>
      <c r="H657" s="61"/>
      <c r="I657" s="62"/>
    </row>
    <row r="658" spans="2:9" ht="15" hidden="1" customHeight="1">
      <c r="B658" s="56"/>
      <c r="C658" s="57"/>
      <c r="D658" s="58"/>
      <c r="E658" s="59"/>
      <c r="G658" s="57"/>
      <c r="H658" s="58"/>
      <c r="I658" s="59"/>
    </row>
    <row r="659" spans="2:9" ht="15" hidden="1" customHeight="1">
      <c r="B659" s="56" t="s">
        <v>5</v>
      </c>
      <c r="C659" s="63">
        <f>SUM(C653:C657)</f>
        <v>153971</v>
      </c>
      <c r="D659" s="64">
        <f>SUM(D653:D657)</f>
        <v>12003469.233563561</v>
      </c>
      <c r="E659" s="65">
        <f>IF(D659=0,0,D659/C659)</f>
        <v>77.959286057527464</v>
      </c>
      <c r="G659" s="63"/>
      <c r="H659" s="64"/>
      <c r="I659" s="65"/>
    </row>
    <row r="660" spans="2:9" ht="15" hidden="1" customHeight="1">
      <c r="B660" s="56"/>
      <c r="C660" s="57"/>
      <c r="D660" s="58"/>
      <c r="E660" s="59"/>
      <c r="G660" s="57"/>
      <c r="H660" s="58"/>
      <c r="I660" s="59"/>
    </row>
    <row r="661" spans="2:9" ht="15" hidden="1" customHeight="1">
      <c r="B661" s="56" t="s">
        <v>6</v>
      </c>
      <c r="C661" s="57">
        <v>0</v>
      </c>
      <c r="D661" s="58">
        <f>+C661*E659</f>
        <v>0</v>
      </c>
      <c r="E661" s="59">
        <v>0</v>
      </c>
      <c r="G661" s="57"/>
      <c r="H661" s="58"/>
      <c r="I661" s="59"/>
    </row>
    <row r="662" spans="2:9" ht="15" hidden="1" customHeight="1">
      <c r="B662" s="56"/>
      <c r="C662" s="57">
        <v>0</v>
      </c>
      <c r="D662" s="58"/>
      <c r="E662" s="59"/>
      <c r="G662" s="57"/>
      <c r="H662" s="58"/>
      <c r="I662" s="59"/>
    </row>
    <row r="663" spans="2:9" ht="15" hidden="1" customHeight="1">
      <c r="B663" s="56" t="s">
        <v>10</v>
      </c>
      <c r="C663" s="60">
        <v>-4210</v>
      </c>
      <c r="D663" s="61">
        <f>+C663*E659</f>
        <v>-328208.59430219064</v>
      </c>
      <c r="E663" s="62">
        <f>IF(D663=0,0,D663/C663)</f>
        <v>77.959286057527464</v>
      </c>
      <c r="G663" s="60"/>
      <c r="H663" s="61"/>
      <c r="I663" s="62"/>
    </row>
    <row r="664" spans="2:9" ht="15" hidden="1" customHeight="1">
      <c r="B664" s="56"/>
      <c r="C664" s="57"/>
      <c r="D664" s="58"/>
      <c r="E664" s="59"/>
      <c r="G664" s="57"/>
      <c r="H664" s="58"/>
      <c r="I664" s="59"/>
    </row>
    <row r="665" spans="2:9" ht="15.75" hidden="1" customHeight="1" thickBot="1">
      <c r="B665" s="56" t="s">
        <v>8</v>
      </c>
      <c r="C665" s="66">
        <f>SUM(C659:C663)</f>
        <v>149761</v>
      </c>
      <c r="D665" s="66">
        <f>SUM(D659:D663)</f>
        <v>11675260.639261371</v>
      </c>
      <c r="E665" s="67">
        <f>IF(D665=0,0,D665/C665)</f>
        <v>77.959286057527464</v>
      </c>
      <c r="G665" s="66"/>
      <c r="H665" s="66"/>
      <c r="I665" s="67"/>
    </row>
    <row r="666" spans="2:9" ht="15.75" hidden="1" customHeight="1" thickTop="1"/>
    <row r="667" spans="2:9" ht="15" hidden="1" customHeight="1"/>
    <row r="668" spans="2:9" ht="15.75" hidden="1" customHeight="1">
      <c r="B668" s="55">
        <v>42036</v>
      </c>
      <c r="C668" s="84" t="s">
        <v>36</v>
      </c>
      <c r="D668" s="84"/>
      <c r="E668" s="84"/>
      <c r="G668" s="84"/>
      <c r="H668" s="84"/>
      <c r="I668" s="84"/>
    </row>
    <row r="669" spans="2:9" ht="15" hidden="1" customHeight="1">
      <c r="B669" s="56"/>
      <c r="C669" s="8" t="s">
        <v>0</v>
      </c>
      <c r="D669" s="9" t="s">
        <v>1</v>
      </c>
      <c r="E669" s="10" t="s">
        <v>2</v>
      </c>
      <c r="G669" s="8"/>
      <c r="H669" s="9"/>
      <c r="I669" s="10"/>
    </row>
    <row r="670" spans="2:9" ht="15" hidden="1" customHeight="1">
      <c r="B670" s="56" t="s">
        <v>3</v>
      </c>
      <c r="C670" s="57">
        <f>+C665</f>
        <v>149761</v>
      </c>
      <c r="D670" s="58">
        <f>+D665</f>
        <v>11675260.639261371</v>
      </c>
      <c r="E670" s="59">
        <f>IF(D670=0,0,D670/C670)</f>
        <v>77.959286057527464</v>
      </c>
      <c r="G670" s="57"/>
      <c r="H670" s="58"/>
      <c r="I670" s="59"/>
    </row>
    <row r="671" spans="2:9" ht="15" hidden="1" customHeight="1">
      <c r="B671" s="56"/>
      <c r="C671" s="57"/>
      <c r="D671" s="58"/>
      <c r="E671" s="59"/>
      <c r="G671" s="57"/>
      <c r="H671" s="58"/>
      <c r="I671" s="59"/>
    </row>
    <row r="672" spans="2:9" ht="15" hidden="1" customHeight="1">
      <c r="B672" s="56" t="s">
        <v>4</v>
      </c>
      <c r="C672" s="60">
        <v>0</v>
      </c>
      <c r="D672" s="61">
        <v>0</v>
      </c>
      <c r="E672" s="62">
        <f>IF(D672=0,0,D672/C672)</f>
        <v>0</v>
      </c>
      <c r="G672" s="60"/>
      <c r="H672" s="61"/>
      <c r="I672" s="62"/>
    </row>
    <row r="673" spans="2:9" ht="15" hidden="1" customHeight="1">
      <c r="B673" s="56"/>
      <c r="C673" s="57"/>
      <c r="D673" s="58"/>
      <c r="E673" s="59"/>
      <c r="G673" s="57"/>
      <c r="H673" s="58"/>
      <c r="I673" s="59"/>
    </row>
    <row r="674" spans="2:9" ht="15" hidden="1" customHeight="1">
      <c r="B674" s="56" t="s">
        <v>5</v>
      </c>
      <c r="C674" s="63">
        <f>SUM(C670:C672)</f>
        <v>149761</v>
      </c>
      <c r="D674" s="64">
        <f>SUM(D670:D672)</f>
        <v>11675260.639261371</v>
      </c>
      <c r="E674" s="65">
        <f>IF(D674=0,0,D674/C674)</f>
        <v>77.959286057527464</v>
      </c>
      <c r="G674" s="63"/>
      <c r="H674" s="64"/>
      <c r="I674" s="65"/>
    </row>
    <row r="675" spans="2:9" ht="15" hidden="1" customHeight="1">
      <c r="B675" s="56"/>
      <c r="C675" s="57"/>
      <c r="D675" s="58"/>
      <c r="E675" s="59"/>
      <c r="G675" s="57"/>
      <c r="H675" s="58"/>
      <c r="I675" s="59"/>
    </row>
    <row r="676" spans="2:9" ht="15" hidden="1" customHeight="1">
      <c r="B676" s="56" t="s">
        <v>6</v>
      </c>
      <c r="C676" s="57">
        <v>0</v>
      </c>
      <c r="D676" s="58">
        <f>+C676*E674</f>
        <v>0</v>
      </c>
      <c r="E676" s="59">
        <v>0</v>
      </c>
      <c r="G676" s="57"/>
      <c r="H676" s="58"/>
      <c r="I676" s="59"/>
    </row>
    <row r="677" spans="2:9" ht="15" hidden="1" customHeight="1">
      <c r="B677" s="56"/>
      <c r="C677" s="57">
        <v>0</v>
      </c>
      <c r="D677" s="58"/>
      <c r="E677" s="59"/>
      <c r="G677" s="57"/>
      <c r="H677" s="58"/>
      <c r="I677" s="59"/>
    </row>
    <row r="678" spans="2:9" ht="15" hidden="1" customHeight="1">
      <c r="B678" s="56" t="s">
        <v>10</v>
      </c>
      <c r="C678" s="60">
        <v>-4175</v>
      </c>
      <c r="D678" s="61">
        <f>+C678*E674</f>
        <v>-325480.01929017715</v>
      </c>
      <c r="E678" s="62">
        <f>IF(D678=0,0,D678/C678)</f>
        <v>77.959286057527464</v>
      </c>
      <c r="G678" s="60"/>
      <c r="H678" s="61"/>
      <c r="I678" s="62"/>
    </row>
    <row r="679" spans="2:9" ht="15" hidden="1" customHeight="1">
      <c r="B679" s="56"/>
      <c r="C679" s="57"/>
      <c r="D679" s="58"/>
      <c r="E679" s="59"/>
      <c r="G679" s="57"/>
      <c r="H679" s="58"/>
      <c r="I679" s="59"/>
    </row>
    <row r="680" spans="2:9" ht="15.75" hidden="1" customHeight="1" thickBot="1">
      <c r="B680" s="56" t="s">
        <v>8</v>
      </c>
      <c r="C680" s="66">
        <f>SUM(C674:C678)</f>
        <v>145586</v>
      </c>
      <c r="D680" s="66">
        <f>SUM(D674:D678)</f>
        <v>11349780.619971193</v>
      </c>
      <c r="E680" s="67">
        <f>IF(D680=0,0,D680/C680)</f>
        <v>77.959286057527464</v>
      </c>
      <c r="G680" s="66"/>
      <c r="H680" s="66"/>
      <c r="I680" s="67"/>
    </row>
    <row r="681" spans="2:9" ht="15.75" hidden="1" customHeight="1" thickTop="1"/>
    <row r="682" spans="2:9" ht="15" hidden="1" customHeight="1"/>
    <row r="683" spans="2:9" ht="15.75" hidden="1" customHeight="1">
      <c r="B683" s="55">
        <v>42064</v>
      </c>
      <c r="C683" s="84" t="s">
        <v>36</v>
      </c>
      <c r="D683" s="84"/>
      <c r="E683" s="84"/>
      <c r="G683" s="84"/>
      <c r="H683" s="84"/>
      <c r="I683" s="84"/>
    </row>
    <row r="684" spans="2:9" ht="15" hidden="1" customHeight="1">
      <c r="B684" s="56"/>
      <c r="C684" s="8" t="s">
        <v>0</v>
      </c>
      <c r="D684" s="9" t="s">
        <v>1</v>
      </c>
      <c r="E684" s="10" t="s">
        <v>2</v>
      </c>
      <c r="G684" s="8"/>
      <c r="H684" s="9"/>
      <c r="I684" s="10"/>
    </row>
    <row r="685" spans="2:9" ht="15" hidden="1" customHeight="1">
      <c r="B685" s="56" t="s">
        <v>3</v>
      </c>
      <c r="C685" s="57">
        <f>+C680</f>
        <v>145586</v>
      </c>
      <c r="D685" s="58">
        <f>+D680</f>
        <v>11349780.619971193</v>
      </c>
      <c r="E685" s="59">
        <f>IF(D685=0,0,D685/C685)</f>
        <v>77.959286057527464</v>
      </c>
      <c r="G685" s="57"/>
      <c r="H685" s="58"/>
      <c r="I685" s="59"/>
    </row>
    <row r="686" spans="2:9" ht="15" hidden="1" customHeight="1">
      <c r="B686" s="56"/>
      <c r="C686" s="57"/>
      <c r="D686" s="58"/>
      <c r="E686" s="59"/>
      <c r="G686" s="57"/>
      <c r="H686" s="58"/>
      <c r="I686" s="59"/>
    </row>
    <row r="687" spans="2:9" ht="15" hidden="1" customHeight="1">
      <c r="B687" s="56" t="s">
        <v>4</v>
      </c>
      <c r="C687" s="60">
        <v>0</v>
      </c>
      <c r="D687" s="61">
        <v>0</v>
      </c>
      <c r="E687" s="62">
        <f>IF(D687=0,0,D687/C687)</f>
        <v>0</v>
      </c>
      <c r="G687" s="60"/>
      <c r="H687" s="61"/>
      <c r="I687" s="62"/>
    </row>
    <row r="688" spans="2:9" ht="15" hidden="1" customHeight="1">
      <c r="B688" s="56"/>
      <c r="C688" s="57"/>
      <c r="D688" s="58"/>
      <c r="E688" s="59"/>
      <c r="G688" s="57"/>
      <c r="H688" s="58"/>
      <c r="I688" s="59"/>
    </row>
    <row r="689" spans="2:9" ht="15" hidden="1" customHeight="1">
      <c r="B689" s="56" t="s">
        <v>5</v>
      </c>
      <c r="C689" s="63">
        <f>SUM(C685:C687)</f>
        <v>145586</v>
      </c>
      <c r="D689" s="64">
        <f>SUM(D685:D687)</f>
        <v>11349780.619971193</v>
      </c>
      <c r="E689" s="65">
        <f>IF(D689=0,0,D689/C689)</f>
        <v>77.959286057527464</v>
      </c>
      <c r="G689" s="63"/>
      <c r="H689" s="64"/>
      <c r="I689" s="65"/>
    </row>
    <row r="690" spans="2:9" ht="15" hidden="1" customHeight="1">
      <c r="B690" s="56"/>
      <c r="C690" s="57"/>
      <c r="D690" s="58"/>
      <c r="E690" s="59"/>
      <c r="G690" s="57"/>
      <c r="H690" s="58"/>
      <c r="I690" s="59"/>
    </row>
    <row r="691" spans="2:9" ht="15" hidden="1" customHeight="1">
      <c r="B691" s="56" t="s">
        <v>6</v>
      </c>
      <c r="C691" s="57">
        <v>0</v>
      </c>
      <c r="D691" s="58">
        <f>+C691*E689</f>
        <v>0</v>
      </c>
      <c r="E691" s="59">
        <v>0</v>
      </c>
      <c r="G691" s="57"/>
      <c r="H691" s="58"/>
      <c r="I691" s="59"/>
    </row>
    <row r="692" spans="2:9" ht="15" hidden="1" customHeight="1">
      <c r="B692" s="56"/>
      <c r="C692" s="57">
        <v>0</v>
      </c>
      <c r="D692" s="58"/>
      <c r="E692" s="59"/>
      <c r="G692" s="57"/>
      <c r="H692" s="58"/>
      <c r="I692" s="59"/>
    </row>
    <row r="693" spans="2:9" ht="15" hidden="1" customHeight="1">
      <c r="B693" s="56" t="s">
        <v>10</v>
      </c>
      <c r="C693" s="60">
        <v>-3735</v>
      </c>
      <c r="D693" s="61">
        <f>+C693*E689</f>
        <v>-291177.93342486507</v>
      </c>
      <c r="E693" s="62">
        <f>IF(D693=0,0,D693/C693)</f>
        <v>77.959286057527464</v>
      </c>
      <c r="G693" s="60"/>
      <c r="H693" s="61"/>
      <c r="I693" s="62"/>
    </row>
    <row r="694" spans="2:9" ht="15" hidden="1" customHeight="1">
      <c r="B694" s="56"/>
      <c r="C694" s="57"/>
      <c r="D694" s="58"/>
      <c r="E694" s="59"/>
      <c r="G694" s="57"/>
      <c r="H694" s="58"/>
      <c r="I694" s="59"/>
    </row>
    <row r="695" spans="2:9" ht="15.75" hidden="1" customHeight="1" thickBot="1">
      <c r="B695" s="56" t="s">
        <v>8</v>
      </c>
      <c r="C695" s="66">
        <f>SUM(C689:C693)</f>
        <v>141851</v>
      </c>
      <c r="D695" s="66">
        <f>SUM(D689:D693)</f>
        <v>11058602.686546328</v>
      </c>
      <c r="E695" s="67">
        <f>IF(D695=0,0,D695/C695)</f>
        <v>77.959286057527464</v>
      </c>
      <c r="G695" s="66"/>
      <c r="H695" s="66"/>
      <c r="I695" s="67"/>
    </row>
    <row r="696" spans="2:9" ht="15.75" hidden="1" customHeight="1" thickTop="1"/>
    <row r="697" spans="2:9" ht="15" hidden="1" customHeight="1"/>
    <row r="698" spans="2:9" ht="15.75" hidden="1" customHeight="1">
      <c r="B698" s="55">
        <v>42095</v>
      </c>
      <c r="C698" s="84" t="s">
        <v>36</v>
      </c>
      <c r="D698" s="84"/>
      <c r="E698" s="84"/>
      <c r="G698" s="84"/>
      <c r="H698" s="84"/>
      <c r="I698" s="84"/>
    </row>
    <row r="699" spans="2:9" ht="15" hidden="1" customHeight="1">
      <c r="B699" s="56"/>
      <c r="C699" s="8" t="s">
        <v>0</v>
      </c>
      <c r="D699" s="9" t="s">
        <v>1</v>
      </c>
      <c r="E699" s="10" t="s">
        <v>2</v>
      </c>
      <c r="G699" s="8"/>
      <c r="H699" s="9"/>
      <c r="I699" s="10"/>
    </row>
    <row r="700" spans="2:9" ht="15" hidden="1" customHeight="1">
      <c r="B700" s="56" t="s">
        <v>3</v>
      </c>
      <c r="C700" s="57">
        <f>+C695</f>
        <v>141851</v>
      </c>
      <c r="D700" s="58">
        <f>+D695</f>
        <v>11058602.686546328</v>
      </c>
      <c r="E700" s="59">
        <f>IF(D700=0,0,D700/C700)</f>
        <v>77.959286057527464</v>
      </c>
      <c r="G700" s="57"/>
      <c r="H700" s="58"/>
      <c r="I700" s="59"/>
    </row>
    <row r="701" spans="2:9" ht="15" hidden="1" customHeight="1">
      <c r="B701" s="56"/>
      <c r="C701" s="57"/>
      <c r="D701" s="58"/>
      <c r="E701" s="59"/>
      <c r="G701" s="57"/>
      <c r="H701" s="58"/>
      <c r="I701" s="59"/>
    </row>
    <row r="702" spans="2:9" ht="15" hidden="1" customHeight="1">
      <c r="B702" s="56" t="s">
        <v>4</v>
      </c>
      <c r="C702" s="60">
        <v>0</v>
      </c>
      <c r="D702" s="61">
        <v>0</v>
      </c>
      <c r="E702" s="62">
        <f>IF(D702=0,0,D702/C702)</f>
        <v>0</v>
      </c>
      <c r="G702" s="60"/>
      <c r="H702" s="61"/>
      <c r="I702" s="62"/>
    </row>
    <row r="703" spans="2:9" ht="15" hidden="1" customHeight="1">
      <c r="B703" s="56"/>
      <c r="C703" s="57"/>
      <c r="D703" s="58"/>
      <c r="E703" s="59"/>
      <c r="G703" s="57"/>
      <c r="H703" s="58"/>
      <c r="I703" s="59"/>
    </row>
    <row r="704" spans="2:9" ht="15" hidden="1" customHeight="1">
      <c r="B704" s="56" t="s">
        <v>5</v>
      </c>
      <c r="C704" s="63">
        <f>SUM(C700:C702)</f>
        <v>141851</v>
      </c>
      <c r="D704" s="64">
        <f>SUM(D700:D702)</f>
        <v>11058602.686546328</v>
      </c>
      <c r="E704" s="65">
        <f>IF(D704=0,0,D704/C704)</f>
        <v>77.959286057527464</v>
      </c>
      <c r="G704" s="63"/>
      <c r="H704" s="64"/>
      <c r="I704" s="65"/>
    </row>
    <row r="705" spans="2:9" ht="15" hidden="1" customHeight="1">
      <c r="B705" s="56"/>
      <c r="C705" s="57"/>
      <c r="D705" s="58"/>
      <c r="E705" s="59"/>
      <c r="G705" s="57"/>
      <c r="H705" s="58"/>
      <c r="I705" s="59"/>
    </row>
    <row r="706" spans="2:9" ht="15" hidden="1" customHeight="1">
      <c r="B706" s="56" t="s">
        <v>6</v>
      </c>
      <c r="C706" s="57">
        <v>0</v>
      </c>
      <c r="D706" s="58">
        <f>+C706*E704</f>
        <v>0</v>
      </c>
      <c r="E706" s="59">
        <v>0</v>
      </c>
      <c r="G706" s="57"/>
      <c r="H706" s="58"/>
      <c r="I706" s="59"/>
    </row>
    <row r="707" spans="2:9" ht="15" hidden="1" customHeight="1">
      <c r="B707" s="56"/>
      <c r="C707" s="57">
        <v>0</v>
      </c>
      <c r="D707" s="58"/>
      <c r="E707" s="59"/>
      <c r="G707" s="57"/>
      <c r="H707" s="58"/>
      <c r="I707" s="59"/>
    </row>
    <row r="708" spans="2:9" ht="15" hidden="1" customHeight="1">
      <c r="B708" s="56" t="s">
        <v>10</v>
      </c>
      <c r="C708" s="60">
        <v>-3812</v>
      </c>
      <c r="D708" s="61">
        <f>+C708*E704</f>
        <v>-297180.79845129472</v>
      </c>
      <c r="E708" s="62">
        <f>IF(D708=0,0,D708/C708)</f>
        <v>77.959286057527464</v>
      </c>
      <c r="G708" s="60"/>
      <c r="H708" s="61"/>
      <c r="I708" s="62"/>
    </row>
    <row r="709" spans="2:9" ht="15" hidden="1" customHeight="1">
      <c r="B709" s="56"/>
      <c r="C709" s="57"/>
      <c r="D709" s="58"/>
      <c r="E709" s="59"/>
      <c r="G709" s="57"/>
      <c r="H709" s="58"/>
      <c r="I709" s="59"/>
    </row>
    <row r="710" spans="2:9" ht="15.75" hidden="1" customHeight="1" thickBot="1">
      <c r="B710" s="56" t="s">
        <v>8</v>
      </c>
      <c r="C710" s="66">
        <f>SUM(C704:C708)</f>
        <v>138039</v>
      </c>
      <c r="D710" s="66">
        <f>SUM(D704:D708)</f>
        <v>10761421.888095032</v>
      </c>
      <c r="E710" s="67">
        <f>IF(D710=0,0,D710/C710)</f>
        <v>77.95928605752745</v>
      </c>
      <c r="G710" s="66"/>
      <c r="H710" s="66"/>
      <c r="I710" s="67"/>
    </row>
    <row r="711" spans="2:9" ht="15.75" hidden="1" customHeight="1" thickTop="1"/>
    <row r="712" spans="2:9" ht="15" hidden="1" customHeight="1"/>
    <row r="713" spans="2:9" ht="15.75" hidden="1" customHeight="1">
      <c r="B713" s="55">
        <v>42125</v>
      </c>
      <c r="C713" s="84" t="s">
        <v>36</v>
      </c>
      <c r="D713" s="84"/>
      <c r="E713" s="84"/>
      <c r="G713" s="84" t="s">
        <v>38</v>
      </c>
      <c r="H713" s="84"/>
      <c r="I713" s="84"/>
    </row>
    <row r="714" spans="2:9" hidden="1">
      <c r="B714" s="56"/>
      <c r="C714" s="8" t="s">
        <v>0</v>
      </c>
      <c r="D714" s="9" t="s">
        <v>1</v>
      </c>
      <c r="E714" s="10" t="s">
        <v>2</v>
      </c>
      <c r="G714" s="8" t="s">
        <v>0</v>
      </c>
      <c r="H714" s="9" t="s">
        <v>1</v>
      </c>
      <c r="I714" s="10" t="s">
        <v>2</v>
      </c>
    </row>
    <row r="715" spans="2:9" hidden="1">
      <c r="B715" s="56" t="s">
        <v>3</v>
      </c>
      <c r="C715" s="57">
        <f>+C710</f>
        <v>138039</v>
      </c>
      <c r="D715" s="58">
        <f>+D710</f>
        <v>10761421.888095032</v>
      </c>
      <c r="E715" s="59">
        <f>IF(D715=0,0,D715/C715)</f>
        <v>77.95928605752745</v>
      </c>
      <c r="G715" s="57">
        <v>15450</v>
      </c>
      <c r="H715" s="58">
        <v>197160</v>
      </c>
      <c r="I715" s="59">
        <f>IF(H715=0,0,H715/G715)</f>
        <v>12.76116504854369</v>
      </c>
    </row>
    <row r="716" spans="2:9" hidden="1">
      <c r="B716" s="56"/>
      <c r="C716" s="57"/>
      <c r="D716" s="58"/>
      <c r="E716" s="59"/>
      <c r="G716" s="57"/>
      <c r="H716" s="58"/>
      <c r="I716" s="59"/>
    </row>
    <row r="717" spans="2:9" hidden="1">
      <c r="B717" s="56" t="s">
        <v>4</v>
      </c>
      <c r="C717" s="60">
        <v>0</v>
      </c>
      <c r="D717" s="61">
        <v>0</v>
      </c>
      <c r="E717" s="62">
        <f>IF(D717=0,0,D717/C717)</f>
        <v>0</v>
      </c>
      <c r="G717" s="60">
        <v>0</v>
      </c>
      <c r="H717" s="61">
        <v>0</v>
      </c>
      <c r="I717" s="62">
        <f>IF(H717=0,0,H717/G717)</f>
        <v>0</v>
      </c>
    </row>
    <row r="718" spans="2:9" hidden="1">
      <c r="B718" s="56"/>
      <c r="C718" s="57"/>
      <c r="D718" s="58"/>
      <c r="E718" s="59"/>
      <c r="G718" s="57"/>
      <c r="H718" s="58"/>
      <c r="I718" s="59"/>
    </row>
    <row r="719" spans="2:9" hidden="1">
      <c r="B719" s="56" t="s">
        <v>5</v>
      </c>
      <c r="C719" s="63">
        <f>SUM(C715:C717)</f>
        <v>138039</v>
      </c>
      <c r="D719" s="64">
        <f>SUM(D715:D717)</f>
        <v>10761421.888095032</v>
      </c>
      <c r="E719" s="65">
        <f>IF(D719=0,0,D719/C719)</f>
        <v>77.95928605752745</v>
      </c>
      <c r="G719" s="63">
        <f>SUM(G715:G717)</f>
        <v>15450</v>
      </c>
      <c r="H719" s="64">
        <f>SUM(H715:H717)</f>
        <v>197160</v>
      </c>
      <c r="I719" s="65">
        <f>IF(H719=0,0,H719/G719)</f>
        <v>12.76116504854369</v>
      </c>
    </row>
    <row r="720" spans="2:9" hidden="1">
      <c r="B720" s="56"/>
      <c r="C720" s="57"/>
      <c r="D720" s="58"/>
      <c r="E720" s="59"/>
      <c r="G720" s="57"/>
      <c r="H720" s="58"/>
      <c r="I720" s="59"/>
    </row>
    <row r="721" spans="2:9" hidden="1">
      <c r="B721" s="56" t="s">
        <v>6</v>
      </c>
      <c r="C721" s="57">
        <v>0</v>
      </c>
      <c r="D721" s="58">
        <f>+C721*E719</f>
        <v>0</v>
      </c>
      <c r="E721" s="59">
        <v>0</v>
      </c>
      <c r="G721" s="57">
        <v>0</v>
      </c>
      <c r="H721" s="58">
        <v>0</v>
      </c>
      <c r="I721" s="59">
        <v>0</v>
      </c>
    </row>
    <row r="722" spans="2:9" hidden="1">
      <c r="B722" s="56"/>
      <c r="C722" s="57">
        <v>0</v>
      </c>
      <c r="D722" s="58"/>
      <c r="E722" s="59"/>
      <c r="G722" s="57"/>
      <c r="H722" s="58"/>
      <c r="I722" s="59"/>
    </row>
    <row r="723" spans="2:9" hidden="1">
      <c r="B723" s="56" t="s">
        <v>10</v>
      </c>
      <c r="C723" s="60">
        <v>-2601</v>
      </c>
      <c r="D723" s="61">
        <f>+C723*E719</f>
        <v>-202772.10303562888</v>
      </c>
      <c r="E723" s="62">
        <f>IF(D723=0,0,D723/C723)</f>
        <v>77.95928605752745</v>
      </c>
      <c r="G723" s="60">
        <v>-2601</v>
      </c>
      <c r="H723" s="61">
        <f>+G723*I719</f>
        <v>-33191.790291262136</v>
      </c>
      <c r="I723" s="62">
        <f>IF(H723=0,0,H723/G723)</f>
        <v>12.76116504854369</v>
      </c>
    </row>
    <row r="724" spans="2:9" hidden="1">
      <c r="B724" s="56"/>
      <c r="C724" s="57"/>
      <c r="D724" s="58"/>
      <c r="E724" s="59"/>
      <c r="G724" s="57"/>
      <c r="H724" s="58"/>
      <c r="I724" s="59"/>
    </row>
    <row r="725" spans="2:9" ht="13.5" hidden="1" thickBot="1">
      <c r="B725" s="56" t="s">
        <v>8</v>
      </c>
      <c r="C725" s="66">
        <f>SUM(C719:C723)</f>
        <v>135438</v>
      </c>
      <c r="D725" s="66">
        <f>SUM(D719:D723)</f>
        <v>10558649.785059404</v>
      </c>
      <c r="E725" s="67">
        <f>IF(D725=0,0,D725/C725)</f>
        <v>77.95928605752745</v>
      </c>
      <c r="G725" s="66">
        <f>SUM(G719:G723)</f>
        <v>12849</v>
      </c>
      <c r="H725" s="66">
        <f>SUM(H719:H723)</f>
        <v>163968.20970873785</v>
      </c>
      <c r="I725" s="67">
        <f>IF(H725=0,0,H725/G725)</f>
        <v>12.761165048543688</v>
      </c>
    </row>
    <row r="726" spans="2:9" ht="13.5" hidden="1" thickTop="1"/>
    <row r="727" spans="2:9" hidden="1"/>
    <row r="728" spans="2:9" ht="15.75" hidden="1" customHeight="1">
      <c r="B728" s="55">
        <v>42156</v>
      </c>
      <c r="C728" s="84" t="s">
        <v>36</v>
      </c>
      <c r="D728" s="84"/>
      <c r="E728" s="84"/>
      <c r="G728" s="84" t="s">
        <v>38</v>
      </c>
      <c r="H728" s="84"/>
      <c r="I728" s="84"/>
    </row>
    <row r="729" spans="2:9" hidden="1">
      <c r="B729" s="56"/>
      <c r="C729" s="8" t="s">
        <v>0</v>
      </c>
      <c r="D729" s="9" t="s">
        <v>1</v>
      </c>
      <c r="E729" s="10" t="s">
        <v>2</v>
      </c>
      <c r="G729" s="8" t="s">
        <v>0</v>
      </c>
      <c r="H729" s="9" t="s">
        <v>1</v>
      </c>
      <c r="I729" s="10" t="s">
        <v>2</v>
      </c>
    </row>
    <row r="730" spans="2:9" hidden="1">
      <c r="B730" s="56" t="s">
        <v>3</v>
      </c>
      <c r="C730" s="57">
        <f>+C725</f>
        <v>135438</v>
      </c>
      <c r="D730" s="58">
        <f>+D725</f>
        <v>10558649.785059404</v>
      </c>
      <c r="E730" s="59">
        <f>IF(D730=0,0,D730/C730)</f>
        <v>77.95928605752745</v>
      </c>
      <c r="G730" s="57">
        <f>+G725</f>
        <v>12849</v>
      </c>
      <c r="H730" s="58">
        <f>+H725</f>
        <v>163968.20970873785</v>
      </c>
      <c r="I730" s="59">
        <f>IF(H730=0,0,H730/G730)</f>
        <v>12.761165048543688</v>
      </c>
    </row>
    <row r="731" spans="2:9" hidden="1">
      <c r="B731" s="56"/>
      <c r="C731" s="57"/>
      <c r="D731" s="58"/>
      <c r="E731" s="59"/>
      <c r="G731" s="57"/>
      <c r="H731" s="58"/>
      <c r="I731" s="59"/>
    </row>
    <row r="732" spans="2:9" hidden="1">
      <c r="B732" s="56" t="s">
        <v>4</v>
      </c>
      <c r="C732" s="60">
        <v>0</v>
      </c>
      <c r="D732" s="61">
        <v>0</v>
      </c>
      <c r="E732" s="62">
        <f>IF(D732=0,0,D732/C732)</f>
        <v>0</v>
      </c>
      <c r="G732" s="60">
        <v>0</v>
      </c>
      <c r="H732" s="61">
        <v>0</v>
      </c>
      <c r="I732" s="62">
        <f>IF(H732=0,0,H732/G732)</f>
        <v>0</v>
      </c>
    </row>
    <row r="733" spans="2:9" hidden="1">
      <c r="B733" s="56"/>
      <c r="C733" s="57"/>
      <c r="D733" s="58"/>
      <c r="E733" s="59"/>
      <c r="G733" s="57"/>
      <c r="H733" s="58"/>
      <c r="I733" s="59"/>
    </row>
    <row r="734" spans="2:9" hidden="1">
      <c r="B734" s="56" t="s">
        <v>5</v>
      </c>
      <c r="C734" s="63">
        <f>SUM(C730:C732)</f>
        <v>135438</v>
      </c>
      <c r="D734" s="64">
        <f>SUM(D730:D732)</f>
        <v>10558649.785059404</v>
      </c>
      <c r="E734" s="65">
        <f>IF(D734=0,0,D734/C734)</f>
        <v>77.95928605752745</v>
      </c>
      <c r="G734" s="63">
        <f>SUM(G730:G732)</f>
        <v>12849</v>
      </c>
      <c r="H734" s="64">
        <f>SUM(H730:H732)</f>
        <v>163968.20970873785</v>
      </c>
      <c r="I734" s="65">
        <f>IF(H734=0,0,H734/G734)</f>
        <v>12.761165048543688</v>
      </c>
    </row>
    <row r="735" spans="2:9" hidden="1">
      <c r="B735" s="56"/>
      <c r="C735" s="57"/>
      <c r="D735" s="58"/>
      <c r="E735" s="59"/>
      <c r="G735" s="57"/>
      <c r="H735" s="58"/>
      <c r="I735" s="59"/>
    </row>
    <row r="736" spans="2:9" hidden="1">
      <c r="B736" s="56" t="s">
        <v>6</v>
      </c>
      <c r="C736" s="57">
        <v>0</v>
      </c>
      <c r="D736" s="58">
        <f>+C736*E734</f>
        <v>0</v>
      </c>
      <c r="E736" s="59">
        <v>0</v>
      </c>
      <c r="G736" s="57">
        <v>0</v>
      </c>
      <c r="H736" s="58">
        <v>0</v>
      </c>
      <c r="I736" s="59">
        <v>0</v>
      </c>
    </row>
    <row r="737" spans="2:9" hidden="1">
      <c r="B737" s="56"/>
      <c r="C737" s="57">
        <v>0</v>
      </c>
      <c r="D737" s="58"/>
      <c r="E737" s="59"/>
      <c r="G737" s="57"/>
      <c r="H737" s="58"/>
      <c r="I737" s="59"/>
    </row>
    <row r="738" spans="2:9" hidden="1">
      <c r="B738" s="56" t="s">
        <v>10</v>
      </c>
      <c r="C738" s="60">
        <v>-1230</v>
      </c>
      <c r="D738" s="61">
        <f>+C738*E734</f>
        <v>-95889.921850758765</v>
      </c>
      <c r="E738" s="62">
        <f>IF(D738=0,0,D738/C738)</f>
        <v>77.95928605752745</v>
      </c>
      <c r="G738" s="60">
        <v>-1230</v>
      </c>
      <c r="H738" s="61">
        <f>+G738*I734</f>
        <v>-15696.233009708736</v>
      </c>
      <c r="I738" s="62">
        <f>IF(H738=0,0,H738/G738)</f>
        <v>12.761165048543688</v>
      </c>
    </row>
    <row r="739" spans="2:9" hidden="1">
      <c r="B739" s="56"/>
      <c r="C739" s="57"/>
      <c r="D739" s="58"/>
      <c r="E739" s="59"/>
      <c r="G739" s="57"/>
      <c r="H739" s="58"/>
      <c r="I739" s="59"/>
    </row>
    <row r="740" spans="2:9" ht="13.5" hidden="1" thickBot="1">
      <c r="B740" s="56" t="s">
        <v>8</v>
      </c>
      <c r="C740" s="66">
        <f>SUM(C734:C738)</f>
        <v>134208</v>
      </c>
      <c r="D740" s="66">
        <f>SUM(D734:D738)</f>
        <v>10462759.863208644</v>
      </c>
      <c r="E740" s="67">
        <f>IF(D740=0,0,D740/C740)</f>
        <v>77.95928605752745</v>
      </c>
      <c r="G740" s="66">
        <f>SUM(G734:G738)</f>
        <v>11619</v>
      </c>
      <c r="H740" s="66">
        <f>SUM(H734:H738)</f>
        <v>148271.97669902912</v>
      </c>
      <c r="I740" s="67">
        <f>IF(H740=0,0,H740/G740)</f>
        <v>12.76116504854369</v>
      </c>
    </row>
    <row r="741" spans="2:9" ht="13.5" hidden="1" thickTop="1"/>
    <row r="742" spans="2:9" hidden="1"/>
    <row r="743" spans="2:9" ht="15.75" hidden="1" customHeight="1">
      <c r="B743" s="55">
        <v>42186</v>
      </c>
      <c r="C743" s="84" t="s">
        <v>36</v>
      </c>
      <c r="D743" s="84"/>
      <c r="E743" s="84"/>
      <c r="G743" s="84" t="s">
        <v>38</v>
      </c>
      <c r="H743" s="84"/>
      <c r="I743" s="84"/>
    </row>
    <row r="744" spans="2:9" hidden="1">
      <c r="B744" s="56"/>
      <c r="C744" s="8" t="s">
        <v>0</v>
      </c>
      <c r="D744" s="9" t="s">
        <v>1</v>
      </c>
      <c r="E744" s="10" t="s">
        <v>2</v>
      </c>
      <c r="G744" s="8" t="s">
        <v>0</v>
      </c>
      <c r="H744" s="9" t="s">
        <v>1</v>
      </c>
      <c r="I744" s="10" t="s">
        <v>2</v>
      </c>
    </row>
    <row r="745" spans="2:9" hidden="1">
      <c r="B745" s="56" t="s">
        <v>3</v>
      </c>
      <c r="C745" s="57">
        <f>+C740</f>
        <v>134208</v>
      </c>
      <c r="D745" s="58">
        <f>+D740</f>
        <v>10462759.863208644</v>
      </c>
      <c r="E745" s="59">
        <f>IF(D745=0,0,D745/C745)</f>
        <v>77.95928605752745</v>
      </c>
      <c r="G745" s="57">
        <f>+G740</f>
        <v>11619</v>
      </c>
      <c r="H745" s="58">
        <f>+H740</f>
        <v>148271.97669902912</v>
      </c>
      <c r="I745" s="59">
        <f>IF(H745=0,0,H745/G745)</f>
        <v>12.76116504854369</v>
      </c>
    </row>
    <row r="746" spans="2:9" hidden="1">
      <c r="B746" s="56"/>
      <c r="C746" s="57"/>
      <c r="D746" s="58"/>
      <c r="E746" s="59"/>
      <c r="G746" s="57"/>
      <c r="H746" s="58"/>
      <c r="I746" s="59"/>
    </row>
    <row r="747" spans="2:9" hidden="1">
      <c r="B747" s="56" t="s">
        <v>4</v>
      </c>
      <c r="C747" s="60">
        <v>0</v>
      </c>
      <c r="D747" s="61">
        <v>0</v>
      </c>
      <c r="E747" s="62">
        <f>IF(D747=0,0,D747/C747)</f>
        <v>0</v>
      </c>
      <c r="G747" s="60">
        <v>0</v>
      </c>
      <c r="H747" s="61">
        <v>0</v>
      </c>
      <c r="I747" s="62">
        <f>IF(H747=0,0,H747/G747)</f>
        <v>0</v>
      </c>
    </row>
    <row r="748" spans="2:9" hidden="1">
      <c r="B748" s="56"/>
      <c r="C748" s="57"/>
      <c r="D748" s="58"/>
      <c r="E748" s="59"/>
      <c r="G748" s="57"/>
      <c r="H748" s="58"/>
      <c r="I748" s="59"/>
    </row>
    <row r="749" spans="2:9" hidden="1">
      <c r="B749" s="56" t="s">
        <v>5</v>
      </c>
      <c r="C749" s="63">
        <f>SUM(C745:C747)</f>
        <v>134208</v>
      </c>
      <c r="D749" s="64">
        <f>SUM(D745:D747)</f>
        <v>10462759.863208644</v>
      </c>
      <c r="E749" s="65">
        <f>IF(D749=0,0,D749/C749)</f>
        <v>77.95928605752745</v>
      </c>
      <c r="G749" s="63">
        <f>SUM(G745:G747)</f>
        <v>11619</v>
      </c>
      <c r="H749" s="64">
        <f>SUM(H745:H747)</f>
        <v>148271.97669902912</v>
      </c>
      <c r="I749" s="65">
        <f>IF(H749=0,0,H749/G749)</f>
        <v>12.76116504854369</v>
      </c>
    </row>
    <row r="750" spans="2:9" hidden="1">
      <c r="B750" s="56"/>
      <c r="C750" s="57"/>
      <c r="D750" s="58"/>
      <c r="E750" s="59"/>
      <c r="G750" s="57"/>
      <c r="H750" s="58"/>
      <c r="I750" s="59"/>
    </row>
    <row r="751" spans="2:9" hidden="1">
      <c r="B751" s="56" t="s">
        <v>6</v>
      </c>
      <c r="C751" s="57">
        <v>0</v>
      </c>
      <c r="D751" s="58">
        <f>+C751*E749</f>
        <v>0</v>
      </c>
      <c r="E751" s="59">
        <v>0</v>
      </c>
      <c r="G751" s="57">
        <v>0</v>
      </c>
      <c r="H751" s="58">
        <v>0</v>
      </c>
      <c r="I751" s="59">
        <v>0</v>
      </c>
    </row>
    <row r="752" spans="2:9" hidden="1">
      <c r="B752" s="56"/>
      <c r="C752" s="57">
        <v>0</v>
      </c>
      <c r="D752" s="58"/>
      <c r="E752" s="59"/>
      <c r="G752" s="57"/>
      <c r="H752" s="58"/>
      <c r="I752" s="59"/>
    </row>
    <row r="753" spans="2:9" hidden="1">
      <c r="B753" s="56" t="s">
        <v>10</v>
      </c>
      <c r="C753" s="60">
        <v>-1835</v>
      </c>
      <c r="D753" s="61">
        <f>+C753*E749</f>
        <v>-143055.28991556287</v>
      </c>
      <c r="E753" s="62">
        <f>IF(D753=0,0,D753/C753)</f>
        <v>77.95928605752745</v>
      </c>
      <c r="G753" s="60">
        <v>-1835</v>
      </c>
      <c r="H753" s="61">
        <f>+G753*I749</f>
        <v>-23416.73786407767</v>
      </c>
      <c r="I753" s="62">
        <f>IF(H753=0,0,H753/G753)</f>
        <v>12.76116504854369</v>
      </c>
    </row>
    <row r="754" spans="2:9" hidden="1">
      <c r="B754" s="56"/>
      <c r="C754" s="57"/>
      <c r="D754" s="58"/>
      <c r="E754" s="59"/>
      <c r="G754" s="57"/>
      <c r="H754" s="58"/>
      <c r="I754" s="59"/>
    </row>
    <row r="755" spans="2:9" ht="13.5" hidden="1" thickBot="1">
      <c r="B755" s="56" t="s">
        <v>8</v>
      </c>
      <c r="C755" s="66">
        <f>SUM(C749:C753)</f>
        <v>132373</v>
      </c>
      <c r="D755" s="66">
        <f>SUM(D749:D753)</f>
        <v>10319704.573293081</v>
      </c>
      <c r="E755" s="67">
        <f>IF(D755=0,0,D755/C755)</f>
        <v>77.95928605752745</v>
      </c>
      <c r="G755" s="66">
        <f>SUM(G749:G753)</f>
        <v>9784</v>
      </c>
      <c r="H755" s="66">
        <f>SUM(H749:H753)</f>
        <v>124855.23883495145</v>
      </c>
      <c r="I755" s="67">
        <f>IF(H755=0,0,H755/G755)</f>
        <v>12.761165048543688</v>
      </c>
    </row>
    <row r="756" spans="2:9" ht="13.5" hidden="1" thickTop="1"/>
    <row r="757" spans="2:9" hidden="1"/>
    <row r="758" spans="2:9" ht="15.75" hidden="1" customHeight="1">
      <c r="B758" s="55">
        <v>42217</v>
      </c>
      <c r="C758" s="84" t="s">
        <v>36</v>
      </c>
      <c r="D758" s="84"/>
      <c r="E758" s="84"/>
      <c r="G758" s="84" t="s">
        <v>38</v>
      </c>
      <c r="H758" s="84"/>
      <c r="I758" s="84"/>
    </row>
    <row r="759" spans="2:9" hidden="1">
      <c r="B759" s="56"/>
      <c r="C759" s="8" t="s">
        <v>0</v>
      </c>
      <c r="D759" s="9" t="s">
        <v>1</v>
      </c>
      <c r="E759" s="10" t="s">
        <v>2</v>
      </c>
      <c r="G759" s="8" t="s">
        <v>0</v>
      </c>
      <c r="H759" s="9" t="s">
        <v>1</v>
      </c>
      <c r="I759" s="10" t="s">
        <v>2</v>
      </c>
    </row>
    <row r="760" spans="2:9" hidden="1">
      <c r="B760" s="56" t="s">
        <v>3</v>
      </c>
      <c r="C760" s="57">
        <f>+C755</f>
        <v>132373</v>
      </c>
      <c r="D760" s="58">
        <f>+D755</f>
        <v>10319704.573293081</v>
      </c>
      <c r="E760" s="59">
        <f>IF(D760=0,0,D760/C760)</f>
        <v>77.95928605752745</v>
      </c>
      <c r="G760" s="57">
        <f>+G755</f>
        <v>9784</v>
      </c>
      <c r="H760" s="58">
        <f>+H755</f>
        <v>124855.23883495145</v>
      </c>
      <c r="I760" s="59">
        <f>IF(H760=0,0,H760/G760)</f>
        <v>12.761165048543688</v>
      </c>
    </row>
    <row r="761" spans="2:9" hidden="1">
      <c r="B761" s="56"/>
      <c r="C761" s="57"/>
      <c r="D761" s="58"/>
      <c r="E761" s="59"/>
      <c r="G761" s="57"/>
      <c r="H761" s="58"/>
      <c r="I761" s="59"/>
    </row>
    <row r="762" spans="2:9" hidden="1">
      <c r="B762" s="56" t="s">
        <v>4</v>
      </c>
      <c r="C762" s="60">
        <v>0</v>
      </c>
      <c r="D762" s="61">
        <v>0</v>
      </c>
      <c r="E762" s="62">
        <f>IF(D762=0,0,D762/C762)</f>
        <v>0</v>
      </c>
      <c r="G762" s="60">
        <v>0</v>
      </c>
      <c r="H762" s="61">
        <v>0</v>
      </c>
      <c r="I762" s="62">
        <f>IF(H762=0,0,H762/G762)</f>
        <v>0</v>
      </c>
    </row>
    <row r="763" spans="2:9" hidden="1">
      <c r="B763" s="56"/>
      <c r="C763" s="57"/>
      <c r="D763" s="58"/>
      <c r="E763" s="59"/>
      <c r="G763" s="57"/>
      <c r="H763" s="58"/>
      <c r="I763" s="59"/>
    </row>
    <row r="764" spans="2:9" hidden="1">
      <c r="B764" s="56" t="s">
        <v>5</v>
      </c>
      <c r="C764" s="63">
        <f>SUM(C760:C762)</f>
        <v>132373</v>
      </c>
      <c r="D764" s="64">
        <f>SUM(D760:D762)</f>
        <v>10319704.573293081</v>
      </c>
      <c r="E764" s="65">
        <f>IF(D764=0,0,D764/C764)</f>
        <v>77.95928605752745</v>
      </c>
      <c r="G764" s="63">
        <f>SUM(G760:G762)</f>
        <v>9784</v>
      </c>
      <c r="H764" s="64">
        <f>SUM(H760:H762)</f>
        <v>124855.23883495145</v>
      </c>
      <c r="I764" s="65">
        <f>IF(H764=0,0,H764/G764)</f>
        <v>12.761165048543688</v>
      </c>
    </row>
    <row r="765" spans="2:9" hidden="1">
      <c r="B765" s="56"/>
      <c r="C765" s="57"/>
      <c r="D765" s="58"/>
      <c r="E765" s="59"/>
      <c r="G765" s="57"/>
      <c r="H765" s="58"/>
      <c r="I765" s="59"/>
    </row>
    <row r="766" spans="2:9" hidden="1">
      <c r="B766" s="56" t="s">
        <v>6</v>
      </c>
      <c r="C766" s="57">
        <v>0</v>
      </c>
      <c r="D766" s="58">
        <f>+C766*E764</f>
        <v>0</v>
      </c>
      <c r="E766" s="59">
        <v>0</v>
      </c>
      <c r="G766" s="57">
        <v>0</v>
      </c>
      <c r="H766" s="58">
        <v>0</v>
      </c>
      <c r="I766" s="59">
        <v>0</v>
      </c>
    </row>
    <row r="767" spans="2:9" hidden="1">
      <c r="B767" s="56"/>
      <c r="C767" s="57">
        <v>0</v>
      </c>
      <c r="D767" s="58"/>
      <c r="E767" s="59"/>
      <c r="G767" s="57"/>
      <c r="H767" s="58"/>
      <c r="I767" s="59"/>
    </row>
    <row r="768" spans="2:9" hidden="1">
      <c r="B768" s="56" t="s">
        <v>10</v>
      </c>
      <c r="C768" s="60">
        <v>-1852</v>
      </c>
      <c r="D768" s="61">
        <f>+C768*E764</f>
        <v>-144380.59777854083</v>
      </c>
      <c r="E768" s="62">
        <f>IF(D768=0,0,D768/C768)</f>
        <v>77.95928605752745</v>
      </c>
      <c r="G768" s="60">
        <v>-1852</v>
      </c>
      <c r="H768" s="61">
        <f>+G768*I764</f>
        <v>-23633.677669902911</v>
      </c>
      <c r="I768" s="62">
        <f>IF(H768=0,0,H768/G768)</f>
        <v>12.761165048543688</v>
      </c>
    </row>
    <row r="769" spans="2:9" hidden="1">
      <c r="B769" s="56"/>
      <c r="C769" s="57"/>
      <c r="D769" s="58"/>
      <c r="E769" s="59"/>
      <c r="G769" s="57"/>
      <c r="H769" s="58"/>
      <c r="I769" s="59"/>
    </row>
    <row r="770" spans="2:9" ht="13.5" hidden="1" thickBot="1">
      <c r="B770" s="56" t="s">
        <v>8</v>
      </c>
      <c r="C770" s="66">
        <f>SUM(C764:C768)</f>
        <v>130521</v>
      </c>
      <c r="D770" s="66">
        <f>SUM(D764:D768)</f>
        <v>10175323.97551454</v>
      </c>
      <c r="E770" s="67">
        <f>IF(D770=0,0,D770/C770)</f>
        <v>77.95928605752745</v>
      </c>
      <c r="G770" s="66">
        <f>SUM(G764:G768)</f>
        <v>7932</v>
      </c>
      <c r="H770" s="66">
        <f>SUM(H764:H768)</f>
        <v>101221.56116504854</v>
      </c>
      <c r="I770" s="67">
        <f>IF(H770=0,0,H770/G770)</f>
        <v>12.761165048543688</v>
      </c>
    </row>
    <row r="771" spans="2:9" ht="13.5" hidden="1" thickTop="1"/>
    <row r="772" spans="2:9" hidden="1"/>
    <row r="773" spans="2:9" ht="15.75" hidden="1" customHeight="1">
      <c r="B773" s="55">
        <v>42248</v>
      </c>
      <c r="C773" s="84" t="s">
        <v>36</v>
      </c>
      <c r="D773" s="84"/>
      <c r="E773" s="84"/>
      <c r="G773" s="84" t="s">
        <v>38</v>
      </c>
      <c r="H773" s="84"/>
      <c r="I773" s="84"/>
    </row>
    <row r="774" spans="2:9" hidden="1">
      <c r="B774" s="56"/>
      <c r="C774" s="8" t="s">
        <v>0</v>
      </c>
      <c r="D774" s="9" t="s">
        <v>1</v>
      </c>
      <c r="E774" s="10" t="s">
        <v>2</v>
      </c>
      <c r="G774" s="8" t="s">
        <v>0</v>
      </c>
      <c r="H774" s="9" t="s">
        <v>1</v>
      </c>
      <c r="I774" s="10" t="s">
        <v>2</v>
      </c>
    </row>
    <row r="775" spans="2:9" hidden="1">
      <c r="B775" s="56" t="s">
        <v>3</v>
      </c>
      <c r="C775" s="57">
        <f>+C770</f>
        <v>130521</v>
      </c>
      <c r="D775" s="58">
        <f>+D770</f>
        <v>10175323.97551454</v>
      </c>
      <c r="E775" s="59">
        <f>IF(D775=0,0,D775/C775)</f>
        <v>77.95928605752745</v>
      </c>
      <c r="G775" s="57">
        <f>+G770</f>
        <v>7932</v>
      </c>
      <c r="H775" s="58">
        <f>+H770</f>
        <v>101221.56116504854</v>
      </c>
      <c r="I775" s="59">
        <f>IF(H775=0,0,H775/G775)</f>
        <v>12.761165048543688</v>
      </c>
    </row>
    <row r="776" spans="2:9" hidden="1">
      <c r="B776" s="56"/>
      <c r="C776" s="57"/>
      <c r="D776" s="58"/>
      <c r="E776" s="59"/>
      <c r="G776" s="57"/>
      <c r="H776" s="58"/>
      <c r="I776" s="59"/>
    </row>
    <row r="777" spans="2:9" hidden="1">
      <c r="B777" s="56" t="s">
        <v>4</v>
      </c>
      <c r="C777" s="60">
        <v>0</v>
      </c>
      <c r="D777" s="61">
        <v>0</v>
      </c>
      <c r="E777" s="62">
        <f>IF(D777=0,0,D777/C777)</f>
        <v>0</v>
      </c>
      <c r="G777" s="60">
        <v>0</v>
      </c>
      <c r="H777" s="61">
        <v>0</v>
      </c>
      <c r="I777" s="62">
        <f>IF(H777=0,0,H777/G777)</f>
        <v>0</v>
      </c>
    </row>
    <row r="778" spans="2:9" hidden="1">
      <c r="B778" s="56"/>
      <c r="C778" s="57"/>
      <c r="D778" s="58"/>
      <c r="E778" s="59"/>
      <c r="G778" s="57"/>
      <c r="H778" s="58"/>
      <c r="I778" s="59"/>
    </row>
    <row r="779" spans="2:9" hidden="1">
      <c r="B779" s="56" t="s">
        <v>5</v>
      </c>
      <c r="C779" s="63">
        <f>SUM(C775:C777)</f>
        <v>130521</v>
      </c>
      <c r="D779" s="64">
        <f>SUM(D775:D777)</f>
        <v>10175323.97551454</v>
      </c>
      <c r="E779" s="65">
        <f>IF(D779=0,0,D779/C779)</f>
        <v>77.95928605752745</v>
      </c>
      <c r="G779" s="63">
        <f>SUM(G775:G777)</f>
        <v>7932</v>
      </c>
      <c r="H779" s="64">
        <f>SUM(H775:H777)</f>
        <v>101221.56116504854</v>
      </c>
      <c r="I779" s="65">
        <f>IF(H779=0,0,H779/G779)</f>
        <v>12.761165048543688</v>
      </c>
    </row>
    <row r="780" spans="2:9" hidden="1">
      <c r="B780" s="56"/>
      <c r="C780" s="57"/>
      <c r="D780" s="58"/>
      <c r="E780" s="59"/>
      <c r="G780" s="57"/>
      <c r="H780" s="58"/>
      <c r="I780" s="59"/>
    </row>
    <row r="781" spans="2:9" hidden="1">
      <c r="B781" s="56" t="s">
        <v>6</v>
      </c>
      <c r="C781" s="57">
        <v>0</v>
      </c>
      <c r="D781" s="58">
        <f>+C781*E779</f>
        <v>0</v>
      </c>
      <c r="E781" s="59">
        <v>0</v>
      </c>
      <c r="G781" s="57">
        <v>0</v>
      </c>
      <c r="H781" s="58">
        <v>0</v>
      </c>
      <c r="I781" s="59">
        <v>0</v>
      </c>
    </row>
    <row r="782" spans="2:9" hidden="1">
      <c r="B782" s="56"/>
      <c r="C782" s="57">
        <v>0</v>
      </c>
      <c r="D782" s="58"/>
      <c r="E782" s="59"/>
      <c r="G782" s="57"/>
      <c r="H782" s="58"/>
      <c r="I782" s="59"/>
    </row>
    <row r="783" spans="2:9" hidden="1">
      <c r="B783" s="56" t="s">
        <v>10</v>
      </c>
      <c r="C783" s="60">
        <v>-1895</v>
      </c>
      <c r="D783" s="61">
        <f>+C783*E779</f>
        <v>-147732.84707901452</v>
      </c>
      <c r="E783" s="62">
        <f>IF(D783=0,0,D783/C783)</f>
        <v>77.95928605752745</v>
      </c>
      <c r="G783" s="60">
        <v>-1895</v>
      </c>
      <c r="H783" s="61">
        <f>+G783*I779</f>
        <v>-24182.407766990291</v>
      </c>
      <c r="I783" s="62">
        <f>IF(H783=0,0,H783/G783)</f>
        <v>12.761165048543688</v>
      </c>
    </row>
    <row r="784" spans="2:9" hidden="1">
      <c r="B784" s="56"/>
      <c r="C784" s="57"/>
      <c r="D784" s="58"/>
      <c r="E784" s="59"/>
      <c r="G784" s="57"/>
      <c r="H784" s="58"/>
      <c r="I784" s="59"/>
    </row>
    <row r="785" spans="2:9" ht="13.5" hidden="1" thickBot="1">
      <c r="B785" s="56" t="s">
        <v>8</v>
      </c>
      <c r="C785" s="66">
        <f>SUM(C779:C783)</f>
        <v>128626</v>
      </c>
      <c r="D785" s="66">
        <f>SUM(D779:D783)</f>
        <v>10027591.128435526</v>
      </c>
      <c r="E785" s="67">
        <f>IF(D785=0,0,D785/C785)</f>
        <v>77.95928605752745</v>
      </c>
      <c r="G785" s="66">
        <f>SUM(G779:G783)</f>
        <v>6037</v>
      </c>
      <c r="H785" s="66">
        <f>SUM(H779:H783)</f>
        <v>77039.153398058246</v>
      </c>
      <c r="I785" s="67">
        <f>IF(H785=0,0,H785/G785)</f>
        <v>12.761165048543688</v>
      </c>
    </row>
    <row r="786" spans="2:9" ht="13.5" hidden="1" thickTop="1"/>
    <row r="787" spans="2:9" hidden="1"/>
    <row r="788" spans="2:9" ht="15.75" hidden="1" customHeight="1">
      <c r="B788" s="55">
        <v>42278</v>
      </c>
      <c r="C788" s="84" t="s">
        <v>36</v>
      </c>
      <c r="D788" s="84"/>
      <c r="E788" s="84"/>
      <c r="G788" s="84" t="s">
        <v>38</v>
      </c>
      <c r="H788" s="84"/>
      <c r="I788" s="84"/>
    </row>
    <row r="789" spans="2:9" hidden="1">
      <c r="B789" s="56"/>
      <c r="C789" s="8" t="s">
        <v>0</v>
      </c>
      <c r="D789" s="9" t="s">
        <v>1</v>
      </c>
      <c r="E789" s="10" t="s">
        <v>2</v>
      </c>
      <c r="G789" s="8" t="s">
        <v>0</v>
      </c>
      <c r="H789" s="9" t="s">
        <v>1</v>
      </c>
      <c r="I789" s="10" t="s">
        <v>2</v>
      </c>
    </row>
    <row r="790" spans="2:9" hidden="1">
      <c r="B790" s="56" t="s">
        <v>3</v>
      </c>
      <c r="C790" s="57">
        <f>+C785</f>
        <v>128626</v>
      </c>
      <c r="D790" s="58">
        <f>+D785</f>
        <v>10027591.128435526</v>
      </c>
      <c r="E790" s="59">
        <f>IF(D790=0,0,D790/C790)</f>
        <v>77.95928605752745</v>
      </c>
      <c r="G790" s="57">
        <f>+G785</f>
        <v>6037</v>
      </c>
      <c r="H790" s="58">
        <f>+H785</f>
        <v>77039.153398058246</v>
      </c>
      <c r="I790" s="59">
        <f>IF(H790=0,0,H790/G790)</f>
        <v>12.761165048543688</v>
      </c>
    </row>
    <row r="791" spans="2:9" hidden="1">
      <c r="B791" s="56"/>
      <c r="C791" s="57"/>
      <c r="D791" s="58"/>
      <c r="E791" s="59"/>
      <c r="G791" s="57"/>
      <c r="H791" s="58"/>
      <c r="I791" s="59"/>
    </row>
    <row r="792" spans="2:9" hidden="1">
      <c r="B792" s="56" t="s">
        <v>4</v>
      </c>
      <c r="C792" s="60">
        <v>0</v>
      </c>
      <c r="D792" s="61">
        <v>0</v>
      </c>
      <c r="E792" s="62">
        <f>IF(D792=0,0,D792/C792)</f>
        <v>0</v>
      </c>
      <c r="G792" s="60">
        <v>0</v>
      </c>
      <c r="H792" s="61">
        <v>0</v>
      </c>
      <c r="I792" s="62">
        <f>IF(H792=0,0,H792/G792)</f>
        <v>0</v>
      </c>
    </row>
    <row r="793" spans="2:9" hidden="1">
      <c r="B793" s="56"/>
      <c r="C793" s="57"/>
      <c r="D793" s="58"/>
      <c r="E793" s="59"/>
      <c r="G793" s="57"/>
      <c r="H793" s="58"/>
      <c r="I793" s="59"/>
    </row>
    <row r="794" spans="2:9" hidden="1">
      <c r="B794" s="56" t="s">
        <v>5</v>
      </c>
      <c r="C794" s="63">
        <f>SUM(C790:C792)</f>
        <v>128626</v>
      </c>
      <c r="D794" s="64">
        <f>SUM(D790:D792)</f>
        <v>10027591.128435526</v>
      </c>
      <c r="E794" s="65">
        <f>IF(D794=0,0,D794/C794)</f>
        <v>77.95928605752745</v>
      </c>
      <c r="G794" s="63">
        <f>SUM(G790:G792)</f>
        <v>6037</v>
      </c>
      <c r="H794" s="64">
        <f>SUM(H790:H792)</f>
        <v>77039.153398058246</v>
      </c>
      <c r="I794" s="65">
        <f>IF(H794=0,0,H794/G794)</f>
        <v>12.761165048543688</v>
      </c>
    </row>
    <row r="795" spans="2:9" hidden="1">
      <c r="B795" s="56"/>
      <c r="C795" s="57"/>
      <c r="D795" s="58"/>
      <c r="E795" s="59"/>
      <c r="G795" s="57"/>
      <c r="H795" s="58"/>
      <c r="I795" s="59"/>
    </row>
    <row r="796" spans="2:9" hidden="1">
      <c r="B796" s="56" t="s">
        <v>6</v>
      </c>
      <c r="C796" s="57">
        <v>0</v>
      </c>
      <c r="D796" s="58">
        <f>+C796*E794</f>
        <v>0</v>
      </c>
      <c r="E796" s="59">
        <v>0</v>
      </c>
      <c r="G796" s="57">
        <v>0</v>
      </c>
      <c r="H796" s="58">
        <v>0</v>
      </c>
      <c r="I796" s="59">
        <v>0</v>
      </c>
    </row>
    <row r="797" spans="2:9" hidden="1">
      <c r="B797" s="56"/>
      <c r="C797" s="57">
        <v>0</v>
      </c>
      <c r="D797" s="58"/>
      <c r="E797" s="59"/>
      <c r="G797" s="57"/>
      <c r="H797" s="58"/>
      <c r="I797" s="59"/>
    </row>
    <row r="798" spans="2:9" hidden="1">
      <c r="B798" s="56" t="s">
        <v>10</v>
      </c>
      <c r="C798" s="60">
        <v>-874</v>
      </c>
      <c r="D798" s="61">
        <f>+C798*E794</f>
        <v>-68136.416014278991</v>
      </c>
      <c r="E798" s="62">
        <f>IF(D798=0,0,D798/C798)</f>
        <v>77.95928605752745</v>
      </c>
      <c r="G798" s="60">
        <v>-874</v>
      </c>
      <c r="H798" s="61">
        <f>+G798*I794</f>
        <v>-11153.258252427184</v>
      </c>
      <c r="I798" s="62">
        <f>IF(H798=0,0,H798/G798)</f>
        <v>12.761165048543688</v>
      </c>
    </row>
    <row r="799" spans="2:9" hidden="1">
      <c r="B799" s="56"/>
      <c r="C799" s="57"/>
      <c r="D799" s="58"/>
      <c r="E799" s="59"/>
      <c r="G799" s="57"/>
      <c r="H799" s="58"/>
      <c r="I799" s="59"/>
    </row>
    <row r="800" spans="2:9" ht="13.5" hidden="1" thickBot="1">
      <c r="B800" s="56" t="s">
        <v>8</v>
      </c>
      <c r="C800" s="66">
        <f>SUM(C794:C798)</f>
        <v>127752</v>
      </c>
      <c r="D800" s="66">
        <f>SUM(D794:D798)</f>
        <v>9959454.7124212477</v>
      </c>
      <c r="E800" s="67">
        <f>IF(D800=0,0,D800/C800)</f>
        <v>77.959286057527464</v>
      </c>
      <c r="G800" s="66">
        <f>SUM(G794:G798)</f>
        <v>5163</v>
      </c>
      <c r="H800" s="66">
        <f>SUM(H794:H798)</f>
        <v>65885.895145631061</v>
      </c>
      <c r="I800" s="67">
        <f>IF(H800=0,0,H800/G800)</f>
        <v>12.761165048543688</v>
      </c>
    </row>
    <row r="801" spans="2:9" ht="13.5" hidden="1" thickTop="1"/>
    <row r="802" spans="2:9" hidden="1"/>
    <row r="803" spans="2:9" ht="15.75" hidden="1" customHeight="1">
      <c r="B803" s="55">
        <v>42309</v>
      </c>
      <c r="C803" s="84" t="s">
        <v>36</v>
      </c>
      <c r="D803" s="84"/>
      <c r="E803" s="84"/>
      <c r="G803" s="84" t="s">
        <v>38</v>
      </c>
      <c r="H803" s="84"/>
      <c r="I803" s="84"/>
    </row>
    <row r="804" spans="2:9" hidden="1">
      <c r="B804" s="56"/>
      <c r="C804" s="8" t="s">
        <v>0</v>
      </c>
      <c r="D804" s="9" t="s">
        <v>1</v>
      </c>
      <c r="E804" s="10" t="s">
        <v>2</v>
      </c>
      <c r="G804" s="8" t="s">
        <v>0</v>
      </c>
      <c r="H804" s="9" t="s">
        <v>1</v>
      </c>
      <c r="I804" s="10" t="s">
        <v>2</v>
      </c>
    </row>
    <row r="805" spans="2:9" hidden="1">
      <c r="B805" s="56" t="s">
        <v>3</v>
      </c>
      <c r="C805" s="57">
        <f>+C800</f>
        <v>127752</v>
      </c>
      <c r="D805" s="58">
        <f>+D800</f>
        <v>9959454.7124212477</v>
      </c>
      <c r="E805" s="59">
        <f>IF(D805=0,0,D805/C805)</f>
        <v>77.959286057527464</v>
      </c>
      <c r="G805" s="57">
        <f>+G800</f>
        <v>5163</v>
      </c>
      <c r="H805" s="58">
        <f>+H800</f>
        <v>65885.895145631061</v>
      </c>
      <c r="I805" s="59">
        <f>IF(H805=0,0,H805/G805)</f>
        <v>12.761165048543688</v>
      </c>
    </row>
    <row r="806" spans="2:9" hidden="1">
      <c r="B806" s="56"/>
      <c r="C806" s="57"/>
      <c r="D806" s="58"/>
      <c r="E806" s="59"/>
      <c r="G806" s="57"/>
      <c r="H806" s="58"/>
      <c r="I806" s="59"/>
    </row>
    <row r="807" spans="2:9" hidden="1">
      <c r="B807" s="56" t="s">
        <v>4</v>
      </c>
      <c r="C807" s="60">
        <v>0</v>
      </c>
      <c r="D807" s="61">
        <v>0</v>
      </c>
      <c r="E807" s="62">
        <f>IF(D807=0,0,D807/C807)</f>
        <v>0</v>
      </c>
      <c r="G807" s="60">
        <v>0</v>
      </c>
      <c r="H807" s="61">
        <v>0</v>
      </c>
      <c r="I807" s="62">
        <f>IF(H807=0,0,H807/G807)</f>
        <v>0</v>
      </c>
    </row>
    <row r="808" spans="2:9" hidden="1">
      <c r="B808" s="56"/>
      <c r="C808" s="57"/>
      <c r="D808" s="58"/>
      <c r="E808" s="59"/>
      <c r="G808" s="57"/>
      <c r="H808" s="58"/>
      <c r="I808" s="59"/>
    </row>
    <row r="809" spans="2:9" hidden="1">
      <c r="B809" s="56" t="s">
        <v>5</v>
      </c>
      <c r="C809" s="63">
        <f>SUM(C805:C807)</f>
        <v>127752</v>
      </c>
      <c r="D809" s="64">
        <f>SUM(D805:D807)</f>
        <v>9959454.7124212477</v>
      </c>
      <c r="E809" s="65">
        <f>IF(D809=0,0,D809/C809)</f>
        <v>77.959286057527464</v>
      </c>
      <c r="G809" s="63">
        <f>SUM(G805:G807)</f>
        <v>5163</v>
      </c>
      <c r="H809" s="64">
        <f>SUM(H805:H807)</f>
        <v>65885.895145631061</v>
      </c>
      <c r="I809" s="65">
        <f>IF(H809=0,0,H809/G809)</f>
        <v>12.761165048543688</v>
      </c>
    </row>
    <row r="810" spans="2:9" hidden="1">
      <c r="B810" s="56"/>
      <c r="C810" s="57"/>
      <c r="D810" s="58"/>
      <c r="E810" s="59"/>
      <c r="G810" s="57"/>
      <c r="H810" s="58"/>
      <c r="I810" s="59"/>
    </row>
    <row r="811" spans="2:9" hidden="1">
      <c r="B811" s="56" t="s">
        <v>6</v>
      </c>
      <c r="C811" s="57">
        <v>0</v>
      </c>
      <c r="D811" s="58">
        <f>+C811*E809</f>
        <v>0</v>
      </c>
      <c r="E811" s="59">
        <v>0</v>
      </c>
      <c r="G811" s="57">
        <v>0</v>
      </c>
      <c r="H811" s="58">
        <v>0</v>
      </c>
      <c r="I811" s="59">
        <v>0</v>
      </c>
    </row>
    <row r="812" spans="2:9" hidden="1">
      <c r="B812" s="56"/>
      <c r="C812" s="57">
        <v>0</v>
      </c>
      <c r="D812" s="58"/>
      <c r="E812" s="59"/>
      <c r="G812" s="57"/>
      <c r="H812" s="58"/>
      <c r="I812" s="59"/>
    </row>
    <row r="813" spans="2:9" hidden="1">
      <c r="B813" s="56" t="s">
        <v>10</v>
      </c>
      <c r="C813" s="60">
        <v>-137</v>
      </c>
      <c r="D813" s="61">
        <f>+C813*E809</f>
        <v>-10680.422189881263</v>
      </c>
      <c r="E813" s="62">
        <f>IF(D813=0,0,D813/C813)</f>
        <v>77.959286057527464</v>
      </c>
      <c r="G813" s="60">
        <v>-137</v>
      </c>
      <c r="H813" s="61">
        <f>+G813*I809</f>
        <v>-1748.2796116504853</v>
      </c>
      <c r="I813" s="62">
        <f>IF(H813=0,0,H813/G813)</f>
        <v>12.761165048543688</v>
      </c>
    </row>
    <row r="814" spans="2:9" hidden="1">
      <c r="B814" s="56"/>
      <c r="C814" s="57"/>
      <c r="D814" s="58"/>
      <c r="E814" s="59"/>
      <c r="G814" s="57"/>
      <c r="H814" s="58"/>
      <c r="I814" s="59"/>
    </row>
    <row r="815" spans="2:9" ht="13.5" hidden="1" thickBot="1">
      <c r="B815" s="56" t="s">
        <v>8</v>
      </c>
      <c r="C815" s="66">
        <f>SUM(C809:C813)</f>
        <v>127615</v>
      </c>
      <c r="D815" s="66">
        <f>SUM(D809:D813)</f>
        <v>9948774.2902313657</v>
      </c>
      <c r="E815" s="67">
        <f>IF(D815=0,0,D815/C815)</f>
        <v>77.95928605752745</v>
      </c>
      <c r="G815" s="66">
        <f>SUM(G809:G813)</f>
        <v>5026</v>
      </c>
      <c r="H815" s="66">
        <f>SUM(H809:H813)</f>
        <v>64137.615533980577</v>
      </c>
      <c r="I815" s="67">
        <f>IF(H815=0,0,H815/G815)</f>
        <v>12.761165048543688</v>
      </c>
    </row>
    <row r="816" spans="2:9" ht="13.5" hidden="1" thickTop="1"/>
    <row r="817" spans="2:9" hidden="1"/>
    <row r="818" spans="2:9" ht="15.75" hidden="1" customHeight="1">
      <c r="B818" s="55">
        <v>42339</v>
      </c>
      <c r="C818" s="84" t="s">
        <v>36</v>
      </c>
      <c r="D818" s="84"/>
      <c r="E818" s="84"/>
      <c r="G818" s="84" t="s">
        <v>38</v>
      </c>
      <c r="H818" s="84"/>
      <c r="I818" s="84"/>
    </row>
    <row r="819" spans="2:9" hidden="1">
      <c r="B819" s="56"/>
      <c r="C819" s="8" t="s">
        <v>0</v>
      </c>
      <c r="D819" s="9" t="s">
        <v>1</v>
      </c>
      <c r="E819" s="10" t="s">
        <v>2</v>
      </c>
      <c r="G819" s="8" t="s">
        <v>0</v>
      </c>
      <c r="H819" s="9" t="s">
        <v>1</v>
      </c>
      <c r="I819" s="10" t="s">
        <v>2</v>
      </c>
    </row>
    <row r="820" spans="2:9" hidden="1">
      <c r="B820" s="56" t="s">
        <v>3</v>
      </c>
      <c r="C820" s="57">
        <f>+C815</f>
        <v>127615</v>
      </c>
      <c r="D820" s="58">
        <f>+D815</f>
        <v>9948774.2902313657</v>
      </c>
      <c r="E820" s="59">
        <f>IF(D820=0,0,D820/C820)</f>
        <v>77.95928605752745</v>
      </c>
      <c r="G820" s="57">
        <f>+G815</f>
        <v>5026</v>
      </c>
      <c r="H820" s="58">
        <f>+H815</f>
        <v>64137.615533980577</v>
      </c>
      <c r="I820" s="59">
        <f>IF(H820=0,0,H820/G820)</f>
        <v>12.761165048543688</v>
      </c>
    </row>
    <row r="821" spans="2:9" hidden="1">
      <c r="B821" s="56"/>
      <c r="C821" s="57"/>
      <c r="D821" s="58"/>
      <c r="E821" s="59"/>
      <c r="G821" s="57"/>
      <c r="H821" s="58"/>
      <c r="I821" s="59"/>
    </row>
    <row r="822" spans="2:9" hidden="1">
      <c r="B822" s="56" t="s">
        <v>4</v>
      </c>
      <c r="C822" s="60">
        <v>0</v>
      </c>
      <c r="D822" s="61">
        <v>0</v>
      </c>
      <c r="E822" s="62">
        <f>IF(D822=0,0,D822/C822)</f>
        <v>0</v>
      </c>
      <c r="G822" s="60">
        <v>0</v>
      </c>
      <c r="H822" s="61">
        <v>0</v>
      </c>
      <c r="I822" s="62">
        <f>IF(H822=0,0,H822/G822)</f>
        <v>0</v>
      </c>
    </row>
    <row r="823" spans="2:9" hidden="1">
      <c r="B823" s="56"/>
      <c r="C823" s="57"/>
      <c r="D823" s="58"/>
      <c r="E823" s="59"/>
      <c r="G823" s="57"/>
      <c r="H823" s="58"/>
      <c r="I823" s="59"/>
    </row>
    <row r="824" spans="2:9" hidden="1">
      <c r="B824" s="56" t="s">
        <v>5</v>
      </c>
      <c r="C824" s="63">
        <f>SUM(C820:C822)</f>
        <v>127615</v>
      </c>
      <c r="D824" s="64">
        <f>SUM(D820:D822)</f>
        <v>9948774.2902313657</v>
      </c>
      <c r="E824" s="65">
        <f>IF(D824=0,0,D824/C824)</f>
        <v>77.95928605752745</v>
      </c>
      <c r="G824" s="63">
        <f>SUM(G820:G822)</f>
        <v>5026</v>
      </c>
      <c r="H824" s="64">
        <f>SUM(H820:H822)</f>
        <v>64137.615533980577</v>
      </c>
      <c r="I824" s="65">
        <f>IF(H824=0,0,H824/G824)</f>
        <v>12.761165048543688</v>
      </c>
    </row>
    <row r="825" spans="2:9" hidden="1">
      <c r="B825" s="56"/>
      <c r="C825" s="57"/>
      <c r="D825" s="58"/>
      <c r="E825" s="59"/>
      <c r="G825" s="57"/>
      <c r="H825" s="58"/>
      <c r="I825" s="59"/>
    </row>
    <row r="826" spans="2:9" hidden="1">
      <c r="B826" s="56" t="s">
        <v>6</v>
      </c>
      <c r="C826" s="57">
        <v>0</v>
      </c>
      <c r="D826" s="58">
        <f>+C826*E824</f>
        <v>0</v>
      </c>
      <c r="E826" s="59">
        <v>0</v>
      </c>
      <c r="G826" s="57">
        <v>0</v>
      </c>
      <c r="H826" s="58">
        <v>0</v>
      </c>
      <c r="I826" s="59">
        <v>0</v>
      </c>
    </row>
    <row r="827" spans="2:9" hidden="1">
      <c r="B827" s="56"/>
      <c r="C827" s="57">
        <v>0</v>
      </c>
      <c r="D827" s="58"/>
      <c r="E827" s="59"/>
      <c r="G827" s="57"/>
      <c r="H827" s="58"/>
      <c r="I827" s="59"/>
    </row>
    <row r="828" spans="2:9" hidden="1">
      <c r="B828" s="56" t="s">
        <v>10</v>
      </c>
      <c r="C828" s="60">
        <v>169</v>
      </c>
      <c r="D828" s="61">
        <f>+C828*E824</f>
        <v>13175.119343722139</v>
      </c>
      <c r="E828" s="62">
        <f>IF(D828=0,0,D828/C828)</f>
        <v>77.95928605752745</v>
      </c>
      <c r="G828" s="60">
        <v>169</v>
      </c>
      <c r="H828" s="61">
        <f>+G828*I824</f>
        <v>2156.6368932038831</v>
      </c>
      <c r="I828" s="62">
        <f>IF(H828=0,0,H828/G828)</f>
        <v>12.761165048543686</v>
      </c>
    </row>
    <row r="829" spans="2:9" hidden="1">
      <c r="B829" s="56"/>
      <c r="C829" s="57"/>
      <c r="D829" s="58"/>
      <c r="E829" s="59"/>
      <c r="G829" s="57"/>
      <c r="H829" s="58"/>
      <c r="I829" s="59"/>
    </row>
    <row r="830" spans="2:9" ht="13.5" hidden="1" thickBot="1">
      <c r="B830" s="56" t="s">
        <v>8</v>
      </c>
      <c r="C830" s="66">
        <f>SUM(C824:C828)</f>
        <v>127784</v>
      </c>
      <c r="D830" s="66">
        <f>SUM(D824:D828)</f>
        <v>9961949.4095750879</v>
      </c>
      <c r="E830" s="67">
        <f>IF(D830=0,0,D830/C830)</f>
        <v>77.95928605752745</v>
      </c>
      <c r="G830" s="66">
        <f>SUM(G824:G828)</f>
        <v>5195</v>
      </c>
      <c r="H830" s="66">
        <f>SUM(H824:H828)</f>
        <v>66294.25242718446</v>
      </c>
      <c r="I830" s="67">
        <f>IF(H830=0,0,H830/G830)</f>
        <v>12.761165048543688</v>
      </c>
    </row>
    <row r="831" spans="2:9" ht="13.5" hidden="1" thickTop="1"/>
    <row r="832" spans="2:9" hidden="1"/>
    <row r="833" spans="2:9" ht="15.75" hidden="1" customHeight="1">
      <c r="B833" s="55">
        <v>42370</v>
      </c>
      <c r="C833" s="84" t="s">
        <v>45</v>
      </c>
      <c r="D833" s="84"/>
      <c r="E833" s="84"/>
      <c r="G833" s="84" t="s">
        <v>44</v>
      </c>
      <c r="H833" s="84"/>
      <c r="I833" s="84"/>
    </row>
    <row r="834" spans="2:9" hidden="1">
      <c r="B834" s="56"/>
      <c r="C834" s="8" t="s">
        <v>0</v>
      </c>
      <c r="D834" s="9" t="s">
        <v>1</v>
      </c>
      <c r="E834" s="10" t="s">
        <v>2</v>
      </c>
      <c r="G834" s="8" t="s">
        <v>0</v>
      </c>
      <c r="H834" s="9" t="s">
        <v>1</v>
      </c>
      <c r="I834" s="10" t="s">
        <v>2</v>
      </c>
    </row>
    <row r="835" spans="2:9" hidden="1">
      <c r="B835" s="56" t="s">
        <v>3</v>
      </c>
      <c r="C835" s="57">
        <v>141876</v>
      </c>
      <c r="D835" s="58">
        <f>+D830</f>
        <v>9961949.4095750879</v>
      </c>
      <c r="E835" s="59">
        <f>IF(D835=0,0,D835/C835)</f>
        <v>70.215888589860782</v>
      </c>
      <c r="G835" s="57">
        <v>35366</v>
      </c>
      <c r="H835" s="58">
        <f>+H830</f>
        <v>66294.25242718446</v>
      </c>
      <c r="I835" s="59">
        <f>IF(H835=0,0,H835/G835)</f>
        <v>1.874519380964329</v>
      </c>
    </row>
    <row r="836" spans="2:9" hidden="1">
      <c r="B836" s="56"/>
      <c r="C836" s="57"/>
      <c r="D836" s="58"/>
      <c r="E836" s="59"/>
      <c r="G836" s="57"/>
      <c r="H836" s="58"/>
      <c r="I836" s="59"/>
    </row>
    <row r="837" spans="2:9" hidden="1">
      <c r="B837" s="56" t="s">
        <v>39</v>
      </c>
      <c r="C837" s="57">
        <v>-1846</v>
      </c>
      <c r="D837" s="58">
        <v>-143912.84</v>
      </c>
      <c r="E837" s="59"/>
      <c r="G837" s="57">
        <v>-1846</v>
      </c>
      <c r="H837" s="58">
        <v>-23557.15</v>
      </c>
      <c r="I837" s="59"/>
    </row>
    <row r="838" spans="2:9" hidden="1">
      <c r="B838" s="56"/>
      <c r="C838" s="57"/>
      <c r="D838" s="58"/>
      <c r="E838" s="59"/>
      <c r="G838" s="57"/>
      <c r="H838" s="58"/>
      <c r="I838" s="59"/>
    </row>
    <row r="839" spans="2:9" hidden="1">
      <c r="B839" s="56" t="s">
        <v>4</v>
      </c>
      <c r="C839" s="60">
        <v>0</v>
      </c>
      <c r="D839" s="61">
        <v>0</v>
      </c>
      <c r="E839" s="62">
        <f>IF(D839=0,0,D839/C839)</f>
        <v>0</v>
      </c>
      <c r="G839" s="60">
        <v>0</v>
      </c>
      <c r="H839" s="61">
        <v>0</v>
      </c>
      <c r="I839" s="62">
        <f>IF(H839=0,0,H839/G839)</f>
        <v>0</v>
      </c>
    </row>
    <row r="840" spans="2:9" hidden="1">
      <c r="B840" s="56"/>
      <c r="C840" s="57"/>
      <c r="D840" s="58"/>
      <c r="E840" s="59"/>
      <c r="G840" s="57"/>
      <c r="H840" s="58"/>
      <c r="I840" s="59"/>
    </row>
    <row r="841" spans="2:9" hidden="1">
      <c r="B841" s="56" t="s">
        <v>5</v>
      </c>
      <c r="C841" s="63">
        <f>SUM(C835:C839)</f>
        <v>140030</v>
      </c>
      <c r="D841" s="64">
        <f>SUM(D835:D839)</f>
        <v>9818036.5695750881</v>
      </c>
      <c r="E841" s="65">
        <f>IF(D841=0,0,D841/C841)</f>
        <v>70.11380825233941</v>
      </c>
      <c r="G841" s="63">
        <f>SUM(G835:G839)</f>
        <v>33520</v>
      </c>
      <c r="H841" s="64">
        <f>SUM(H835:H839)</f>
        <v>42737.102427184458</v>
      </c>
      <c r="I841" s="65">
        <f>+H841/G841</f>
        <v>1.2749732227680328</v>
      </c>
    </row>
    <row r="842" spans="2:9" hidden="1">
      <c r="B842" s="56"/>
      <c r="C842" s="57"/>
      <c r="D842" s="58"/>
      <c r="E842" s="59"/>
      <c r="G842" s="57"/>
      <c r="H842" s="58"/>
      <c r="I842" s="59"/>
    </row>
    <row r="843" spans="2:9" hidden="1">
      <c r="B843" s="56" t="s">
        <v>6</v>
      </c>
      <c r="C843" s="57">
        <v>0</v>
      </c>
      <c r="D843" s="58">
        <f>+C843*E841</f>
        <v>0</v>
      </c>
      <c r="E843" s="59">
        <v>0</v>
      </c>
      <c r="G843" s="57">
        <v>0</v>
      </c>
      <c r="H843" s="58">
        <v>0</v>
      </c>
      <c r="I843" s="59">
        <v>0</v>
      </c>
    </row>
    <row r="844" spans="2:9" hidden="1">
      <c r="B844" s="56"/>
      <c r="C844" s="57">
        <v>0</v>
      </c>
      <c r="D844" s="58"/>
      <c r="E844" s="59"/>
      <c r="G844" s="57"/>
      <c r="H844" s="58"/>
      <c r="I844" s="59"/>
    </row>
    <row r="845" spans="2:9" hidden="1">
      <c r="B845" s="56" t="s">
        <v>10</v>
      </c>
      <c r="C845" s="60">
        <v>-381</v>
      </c>
      <c r="D845" s="61">
        <f>+C845*E841</f>
        <v>-26713.360944141314</v>
      </c>
      <c r="E845" s="62">
        <f>IF(D845=0,0,D845/C845)</f>
        <v>70.11380825233941</v>
      </c>
      <c r="G845" s="60">
        <v>-381</v>
      </c>
      <c r="H845" s="61">
        <f>+G845*I841</f>
        <v>-485.76479787462051</v>
      </c>
      <c r="I845" s="62">
        <f>IF(H845=0,0,H845/G845)</f>
        <v>1.2749732227680328</v>
      </c>
    </row>
    <row r="846" spans="2:9" hidden="1">
      <c r="B846" s="56"/>
      <c r="C846" s="57"/>
      <c r="D846" s="58"/>
      <c r="E846" s="59"/>
      <c r="G846" s="57"/>
      <c r="H846" s="58"/>
      <c r="I846" s="59"/>
    </row>
    <row r="847" spans="2:9" ht="13.5" hidden="1" thickBot="1">
      <c r="B847" s="56" t="s">
        <v>8</v>
      </c>
      <c r="C847" s="66">
        <f>SUM(C841:C845)</f>
        <v>139649</v>
      </c>
      <c r="D847" s="66">
        <f>SUM(D841:D845)</f>
        <v>9791323.2086309474</v>
      </c>
      <c r="E847" s="67">
        <f>IF(D847=0,0,D847/C847)</f>
        <v>70.113808252339425</v>
      </c>
      <c r="G847" s="66">
        <f>SUM(G841:G845)</f>
        <v>33139</v>
      </c>
      <c r="H847" s="66">
        <f>SUM(H841:H845)</f>
        <v>42251.337629309841</v>
      </c>
      <c r="I847" s="67">
        <f>IF(H847=0,0,H847/G847)</f>
        <v>1.2749732227680328</v>
      </c>
    </row>
    <row r="848" spans="2:9" ht="13.5" hidden="1" thickTop="1"/>
    <row r="849" spans="2:9" hidden="1"/>
    <row r="850" spans="2:9" ht="15.75" hidden="1" customHeight="1">
      <c r="B850" s="55">
        <v>42401</v>
      </c>
      <c r="C850" s="84" t="s">
        <v>45</v>
      </c>
      <c r="D850" s="84"/>
      <c r="E850" s="84"/>
      <c r="G850" s="84" t="s">
        <v>44</v>
      </c>
      <c r="H850" s="84"/>
      <c r="I850" s="84"/>
    </row>
    <row r="851" spans="2:9" hidden="1">
      <c r="B851" s="56"/>
      <c r="C851" s="8" t="s">
        <v>0</v>
      </c>
      <c r="D851" s="9" t="s">
        <v>1</v>
      </c>
      <c r="E851" s="10" t="s">
        <v>2</v>
      </c>
      <c r="G851" s="8" t="s">
        <v>0</v>
      </c>
      <c r="H851" s="9" t="s">
        <v>1</v>
      </c>
      <c r="I851" s="10" t="s">
        <v>2</v>
      </c>
    </row>
    <row r="852" spans="2:9" hidden="1">
      <c r="B852" s="56" t="s">
        <v>3</v>
      </c>
      <c r="C852" s="57">
        <f>+C847</f>
        <v>139649</v>
      </c>
      <c r="D852" s="58">
        <f>+D847</f>
        <v>9791323.2086309474</v>
      </c>
      <c r="E852" s="59">
        <f>IF(D852=0,0,D852/C852)</f>
        <v>70.113808252339425</v>
      </c>
      <c r="G852" s="57">
        <f>+G847</f>
        <v>33139</v>
      </c>
      <c r="H852" s="58">
        <f>+H847</f>
        <v>42251.337629309841</v>
      </c>
      <c r="I852" s="59">
        <f>IF(H852=0,0,H852/G852)</f>
        <v>1.2749732227680328</v>
      </c>
    </row>
    <row r="853" spans="2:9" hidden="1">
      <c r="B853" s="56"/>
      <c r="C853" s="57"/>
      <c r="D853" s="58"/>
      <c r="E853" s="59"/>
      <c r="G853" s="57"/>
      <c r="H853" s="58"/>
      <c r="I853" s="59"/>
    </row>
    <row r="854" spans="2:9" hidden="1">
      <c r="B854" s="56" t="s">
        <v>39</v>
      </c>
      <c r="C854" s="57">
        <v>-5</v>
      </c>
      <c r="D854" s="58">
        <v>-389.8</v>
      </c>
      <c r="E854" s="59"/>
      <c r="G854" s="57">
        <v>-5</v>
      </c>
      <c r="H854" s="58">
        <v>-63.81</v>
      </c>
      <c r="I854" s="59"/>
    </row>
    <row r="855" spans="2:9" hidden="1">
      <c r="B855" s="56"/>
      <c r="C855" s="57"/>
      <c r="D855" s="58"/>
      <c r="E855" s="59"/>
      <c r="G855" s="57"/>
      <c r="H855" s="58"/>
      <c r="I855" s="59"/>
    </row>
    <row r="856" spans="2:9" hidden="1">
      <c r="B856" s="56" t="s">
        <v>4</v>
      </c>
      <c r="C856" s="60">
        <v>0</v>
      </c>
      <c r="D856" s="61">
        <v>0</v>
      </c>
      <c r="E856" s="62">
        <f>IF(D856=0,0,D856/C856)</f>
        <v>0</v>
      </c>
      <c r="G856" s="60">
        <v>1625</v>
      </c>
      <c r="H856" s="61">
        <v>0</v>
      </c>
      <c r="I856" s="62">
        <f>IF(H856=0,0,H856/G856)</f>
        <v>0</v>
      </c>
    </row>
    <row r="857" spans="2:9" hidden="1">
      <c r="B857" s="56"/>
      <c r="C857" s="57"/>
      <c r="D857" s="58"/>
      <c r="E857" s="59"/>
      <c r="G857" s="57"/>
      <c r="H857" s="58"/>
      <c r="I857" s="59"/>
    </row>
    <row r="858" spans="2:9" hidden="1">
      <c r="B858" s="56" t="s">
        <v>5</v>
      </c>
      <c r="C858" s="63">
        <f>SUM(C852:C856)</f>
        <v>139644</v>
      </c>
      <c r="D858" s="64">
        <f>SUM(D852:D856)</f>
        <v>9790933.4086309467</v>
      </c>
      <c r="E858" s="65">
        <f>IF(D858=0,0,D858/C858)</f>
        <v>70.113527316826691</v>
      </c>
      <c r="G858" s="63">
        <f>SUM(G852:G856)</f>
        <v>34759</v>
      </c>
      <c r="H858" s="64">
        <f>SUM(H852:H856)</f>
        <v>42187.527629309843</v>
      </c>
      <c r="I858" s="65">
        <f>IF(H858=0,0,H858/G858)</f>
        <v>1.2137152285540391</v>
      </c>
    </row>
    <row r="859" spans="2:9" hidden="1">
      <c r="B859" s="56"/>
      <c r="C859" s="57"/>
      <c r="D859" s="58"/>
      <c r="E859" s="59"/>
      <c r="G859" s="57"/>
      <c r="H859" s="58"/>
      <c r="I859" s="59"/>
    </row>
    <row r="860" spans="2:9" hidden="1">
      <c r="B860" s="56" t="s">
        <v>6</v>
      </c>
      <c r="C860" s="57">
        <v>0</v>
      </c>
      <c r="D860" s="58">
        <f>+C860*E858</f>
        <v>0</v>
      </c>
      <c r="E860" s="59">
        <v>0</v>
      </c>
      <c r="G860" s="57">
        <v>0</v>
      </c>
      <c r="H860" s="58">
        <v>0</v>
      </c>
      <c r="I860" s="59">
        <v>0</v>
      </c>
    </row>
    <row r="861" spans="2:9" hidden="1">
      <c r="B861" s="56"/>
      <c r="C861" s="57">
        <v>0</v>
      </c>
      <c r="D861" s="58"/>
      <c r="E861" s="59"/>
      <c r="G861" s="57"/>
      <c r="H861" s="58"/>
      <c r="I861" s="59"/>
    </row>
    <row r="862" spans="2:9" hidden="1">
      <c r="B862" s="56" t="s">
        <v>10</v>
      </c>
      <c r="C862" s="60">
        <v>-461</v>
      </c>
      <c r="D862" s="61">
        <f>+C862*E858</f>
        <v>-32322.336093057103</v>
      </c>
      <c r="E862" s="62">
        <f>IF(D862=0,0,D862/C862)</f>
        <v>70.113527316826691</v>
      </c>
      <c r="G862" s="60">
        <v>-461</v>
      </c>
      <c r="H862" s="61">
        <f>+G862*I858</f>
        <v>-559.52272036341208</v>
      </c>
      <c r="I862" s="62">
        <f>IF(H862=0,0,H862/G862)</f>
        <v>1.2137152285540391</v>
      </c>
    </row>
    <row r="863" spans="2:9" hidden="1">
      <c r="B863" s="56"/>
      <c r="C863" s="57"/>
      <c r="D863" s="58"/>
      <c r="E863" s="59"/>
      <c r="G863" s="57"/>
      <c r="H863" s="58"/>
      <c r="I863" s="59"/>
    </row>
    <row r="864" spans="2:9" ht="13.5" hidden="1" thickBot="1">
      <c r="B864" s="56" t="s">
        <v>8</v>
      </c>
      <c r="C864" s="66">
        <f>SUM(C858:C862)</f>
        <v>139183</v>
      </c>
      <c r="D864" s="66">
        <f>SUM(D858:D862)</f>
        <v>9758611.0725378897</v>
      </c>
      <c r="E864" s="67">
        <f>IF(D864=0,0,D864/C864)</f>
        <v>70.113527316826691</v>
      </c>
      <c r="G864" s="66">
        <f>SUM(G858:G862)</f>
        <v>34298</v>
      </c>
      <c r="H864" s="66">
        <f>SUM(H858:H862)</f>
        <v>41628.00490894643</v>
      </c>
      <c r="I864" s="67">
        <f>IF(H864=0,0,H864/G864)</f>
        <v>1.2137152285540389</v>
      </c>
    </row>
    <row r="865" spans="2:9" ht="13.5" hidden="1" thickTop="1"/>
    <row r="866" spans="2:9" hidden="1"/>
    <row r="867" spans="2:9" ht="15.75" hidden="1" customHeight="1">
      <c r="B867" s="55">
        <v>42430</v>
      </c>
      <c r="C867" s="84" t="s">
        <v>45</v>
      </c>
      <c r="D867" s="84"/>
      <c r="E867" s="84"/>
      <c r="G867" s="84" t="s">
        <v>44</v>
      </c>
      <c r="H867" s="84"/>
      <c r="I867" s="84"/>
    </row>
    <row r="868" spans="2:9" hidden="1">
      <c r="B868" s="56"/>
      <c r="C868" s="8" t="s">
        <v>0</v>
      </c>
      <c r="D868" s="9" t="s">
        <v>1</v>
      </c>
      <c r="E868" s="10" t="s">
        <v>2</v>
      </c>
      <c r="G868" s="8" t="s">
        <v>0</v>
      </c>
      <c r="H868" s="9" t="s">
        <v>1</v>
      </c>
      <c r="I868" s="10" t="s">
        <v>2</v>
      </c>
    </row>
    <row r="869" spans="2:9" hidden="1">
      <c r="B869" s="56" t="s">
        <v>3</v>
      </c>
      <c r="C869" s="57">
        <f>+C864</f>
        <v>139183</v>
      </c>
      <c r="D869" s="58">
        <f>+D864</f>
        <v>9758611.0725378897</v>
      </c>
      <c r="E869" s="59">
        <f>IF(D869=0,0,D869/C869)</f>
        <v>70.113527316826691</v>
      </c>
      <c r="G869" s="57">
        <f>+G864</f>
        <v>34298</v>
      </c>
      <c r="H869" s="58">
        <f>+H864</f>
        <v>41628.00490894643</v>
      </c>
      <c r="I869" s="59">
        <f>IF(H869=0,0,H869/G869)</f>
        <v>1.2137152285540389</v>
      </c>
    </row>
    <row r="870" spans="2:9" hidden="1">
      <c r="B870" s="56"/>
      <c r="C870" s="57"/>
      <c r="D870" s="58"/>
      <c r="E870" s="59"/>
      <c r="G870" s="57"/>
      <c r="H870" s="58"/>
      <c r="I870" s="59"/>
    </row>
    <row r="871" spans="2:9" hidden="1">
      <c r="B871" s="56" t="s">
        <v>4</v>
      </c>
      <c r="C871" s="60">
        <v>0</v>
      </c>
      <c r="D871" s="61">
        <v>0</v>
      </c>
      <c r="E871" s="62">
        <f>IF(D871=0,0,D871/C871)</f>
        <v>0</v>
      </c>
      <c r="G871" s="60">
        <v>0</v>
      </c>
      <c r="H871" s="61">
        <v>0</v>
      </c>
      <c r="I871" s="62">
        <f>IF(H871=0,0,H871/G871)</f>
        <v>0</v>
      </c>
    </row>
    <row r="872" spans="2:9" hidden="1">
      <c r="B872" s="56"/>
      <c r="C872" s="57"/>
      <c r="D872" s="58"/>
      <c r="E872" s="59"/>
      <c r="G872" s="57"/>
      <c r="H872" s="58"/>
      <c r="I872" s="59"/>
    </row>
    <row r="873" spans="2:9" hidden="1">
      <c r="B873" s="56" t="s">
        <v>5</v>
      </c>
      <c r="C873" s="63">
        <f>SUM(C869:C871)</f>
        <v>139183</v>
      </c>
      <c r="D873" s="64">
        <f>SUM(D869:D871)</f>
        <v>9758611.0725378897</v>
      </c>
      <c r="E873" s="65">
        <f>IF(D873=0,0,D873/C873)</f>
        <v>70.113527316826691</v>
      </c>
      <c r="G873" s="63">
        <f>SUM(G869:G871)</f>
        <v>34298</v>
      </c>
      <c r="H873" s="64">
        <f>SUM(H869:H871)</f>
        <v>41628.00490894643</v>
      </c>
      <c r="I873" s="65">
        <f>IF(H873=0,0,H873/G873)</f>
        <v>1.2137152285540389</v>
      </c>
    </row>
    <row r="874" spans="2:9" hidden="1">
      <c r="B874" s="56"/>
      <c r="C874" s="57"/>
      <c r="D874" s="58"/>
      <c r="E874" s="59"/>
      <c r="G874" s="57"/>
      <c r="H874" s="58"/>
      <c r="I874" s="59"/>
    </row>
    <row r="875" spans="2:9" hidden="1">
      <c r="B875" s="56" t="s">
        <v>6</v>
      </c>
      <c r="C875" s="57">
        <v>0</v>
      </c>
      <c r="D875" s="58">
        <f>+C875*E873</f>
        <v>0</v>
      </c>
      <c r="E875" s="59">
        <v>0</v>
      </c>
      <c r="G875" s="57">
        <v>0</v>
      </c>
      <c r="H875" s="58">
        <v>0</v>
      </c>
      <c r="I875" s="59">
        <v>0</v>
      </c>
    </row>
    <row r="876" spans="2:9" hidden="1">
      <c r="B876" s="56"/>
      <c r="C876" s="57">
        <v>0</v>
      </c>
      <c r="D876" s="58"/>
      <c r="E876" s="59"/>
      <c r="G876" s="57"/>
      <c r="H876" s="58"/>
      <c r="I876" s="59"/>
    </row>
    <row r="877" spans="2:9" hidden="1">
      <c r="B877" s="56" t="s">
        <v>10</v>
      </c>
      <c r="C877" s="60">
        <v>-302</v>
      </c>
      <c r="D877" s="61">
        <f>+C877*E873</f>
        <v>-21174.285249681659</v>
      </c>
      <c r="E877" s="62">
        <f>IF(D877=0,0,D877/C877)</f>
        <v>70.113527316826691</v>
      </c>
      <c r="G877" s="60">
        <v>-302</v>
      </c>
      <c r="H877" s="61">
        <f>+G877*I873</f>
        <v>-366.54199902331976</v>
      </c>
      <c r="I877" s="62">
        <f>IF(H877=0,0,H877/G877)</f>
        <v>1.2137152285540389</v>
      </c>
    </row>
    <row r="878" spans="2:9" hidden="1">
      <c r="B878" s="56"/>
      <c r="C878" s="57"/>
      <c r="D878" s="58"/>
      <c r="E878" s="59"/>
      <c r="G878" s="57"/>
      <c r="H878" s="58"/>
      <c r="I878" s="59"/>
    </row>
    <row r="879" spans="2:9" ht="13.5" hidden="1" thickBot="1">
      <c r="B879" s="56" t="s">
        <v>8</v>
      </c>
      <c r="C879" s="66">
        <f>SUM(C873:C877)</f>
        <v>138881</v>
      </c>
      <c r="D879" s="66">
        <f>SUM(D873:D877)</f>
        <v>9737436.7872882076</v>
      </c>
      <c r="E879" s="67">
        <f>IF(D879=0,0,D879/C879)</f>
        <v>70.113527316826691</v>
      </c>
      <c r="G879" s="66">
        <f>SUM(G873:G877)</f>
        <v>33996</v>
      </c>
      <c r="H879" s="66">
        <f>SUM(H873:H877)</f>
        <v>41261.46290992311</v>
      </c>
      <c r="I879" s="67">
        <f>IF(H879=0,0,H879/G879)</f>
        <v>1.2137152285540389</v>
      </c>
    </row>
    <row r="880" spans="2:9" ht="13.5" hidden="1" thickTop="1"/>
    <row r="881" spans="2:9" hidden="1"/>
    <row r="882" spans="2:9" ht="15.75" hidden="1" customHeight="1">
      <c r="B882" s="55">
        <v>42461</v>
      </c>
      <c r="C882" s="84" t="s">
        <v>45</v>
      </c>
      <c r="D882" s="84"/>
      <c r="E882" s="84"/>
      <c r="G882" s="84" t="s">
        <v>44</v>
      </c>
      <c r="H882" s="84"/>
      <c r="I882" s="84"/>
    </row>
    <row r="883" spans="2:9" hidden="1">
      <c r="B883" s="56"/>
      <c r="C883" s="8" t="s">
        <v>0</v>
      </c>
      <c r="D883" s="9" t="s">
        <v>1</v>
      </c>
      <c r="E883" s="10" t="s">
        <v>2</v>
      </c>
      <c r="G883" s="8" t="s">
        <v>0</v>
      </c>
      <c r="H883" s="9" t="s">
        <v>1</v>
      </c>
      <c r="I883" s="10" t="s">
        <v>2</v>
      </c>
    </row>
    <row r="884" spans="2:9" hidden="1">
      <c r="B884" s="56" t="s">
        <v>3</v>
      </c>
      <c r="C884" s="57">
        <f>+C879</f>
        <v>138881</v>
      </c>
      <c r="D884" s="58">
        <f>+D879</f>
        <v>9737436.7872882076</v>
      </c>
      <c r="E884" s="59">
        <f>IF(D884=0,0,D884/C884)</f>
        <v>70.113527316826691</v>
      </c>
      <c r="G884" s="57">
        <f>+G879</f>
        <v>33996</v>
      </c>
      <c r="H884" s="58">
        <f>+H879</f>
        <v>41261.46290992311</v>
      </c>
      <c r="I884" s="59">
        <f>IF(H884=0,0,H884/G884)</f>
        <v>1.2137152285540389</v>
      </c>
    </row>
    <row r="885" spans="2:9" hidden="1">
      <c r="B885" s="56"/>
      <c r="C885" s="57"/>
      <c r="D885" s="58"/>
      <c r="E885" s="59"/>
      <c r="G885" s="57"/>
      <c r="H885" s="58"/>
      <c r="I885" s="59"/>
    </row>
    <row r="886" spans="2:9" hidden="1">
      <c r="B886" s="56" t="s">
        <v>4</v>
      </c>
      <c r="C886" s="60">
        <v>0</v>
      </c>
      <c r="D886" s="61">
        <v>0</v>
      </c>
      <c r="E886" s="62">
        <f>IF(D886=0,0,D886/C886)</f>
        <v>0</v>
      </c>
      <c r="G886" s="60">
        <v>0</v>
      </c>
      <c r="H886" s="61">
        <v>0</v>
      </c>
      <c r="I886" s="62">
        <f>IF(H886=0,0,H886/G886)</f>
        <v>0</v>
      </c>
    </row>
    <row r="887" spans="2:9" hidden="1">
      <c r="B887" s="56"/>
      <c r="C887" s="57"/>
      <c r="D887" s="58"/>
      <c r="E887" s="59"/>
      <c r="G887" s="57"/>
      <c r="H887" s="58"/>
      <c r="I887" s="59"/>
    </row>
    <row r="888" spans="2:9" hidden="1">
      <c r="B888" s="56" t="s">
        <v>5</v>
      </c>
      <c r="C888" s="63">
        <f>SUM(C884:C886)</f>
        <v>138881</v>
      </c>
      <c r="D888" s="64">
        <f>SUM(D884:D886)</f>
        <v>9737436.7872882076</v>
      </c>
      <c r="E888" s="65">
        <f>IF(D888=0,0,D888/C888)</f>
        <v>70.113527316826691</v>
      </c>
      <c r="G888" s="63">
        <f>SUM(G884:G886)</f>
        <v>33996</v>
      </c>
      <c r="H888" s="64">
        <f>SUM(H884:H886)</f>
        <v>41261.46290992311</v>
      </c>
      <c r="I888" s="65">
        <f>IF(H888=0,0,H888/G888)</f>
        <v>1.2137152285540389</v>
      </c>
    </row>
    <row r="889" spans="2:9" hidden="1">
      <c r="B889" s="56"/>
      <c r="C889" s="57"/>
      <c r="D889" s="58"/>
      <c r="E889" s="59"/>
      <c r="G889" s="57"/>
      <c r="H889" s="58"/>
      <c r="I889" s="59"/>
    </row>
    <row r="890" spans="2:9" hidden="1">
      <c r="B890" s="56" t="s">
        <v>6</v>
      </c>
      <c r="C890" s="57">
        <v>0</v>
      </c>
      <c r="D890" s="58">
        <f>+C890*E888</f>
        <v>0</v>
      </c>
      <c r="E890" s="59">
        <v>0</v>
      </c>
      <c r="G890" s="57">
        <v>0</v>
      </c>
      <c r="H890" s="58">
        <v>0</v>
      </c>
      <c r="I890" s="59">
        <v>0</v>
      </c>
    </row>
    <row r="891" spans="2:9" hidden="1">
      <c r="B891" s="56"/>
      <c r="C891" s="57">
        <v>0</v>
      </c>
      <c r="D891" s="58"/>
      <c r="E891" s="59"/>
      <c r="G891" s="57"/>
      <c r="H891" s="58"/>
      <c r="I891" s="59"/>
    </row>
    <row r="892" spans="2:9" hidden="1">
      <c r="B892" s="56" t="s">
        <v>10</v>
      </c>
      <c r="C892" s="60">
        <v>-438</v>
      </c>
      <c r="D892" s="61">
        <f>+C892*E888</f>
        <v>-30709.724964770092</v>
      </c>
      <c r="E892" s="62">
        <f>IF(D892=0,0,D892/C892)</f>
        <v>70.113527316826691</v>
      </c>
      <c r="G892" s="60">
        <v>-438</v>
      </c>
      <c r="H892" s="61">
        <f>+G892*I888</f>
        <v>-531.60727010666903</v>
      </c>
      <c r="I892" s="62">
        <f>IF(H892=0,0,H892/G892)</f>
        <v>1.2137152285540389</v>
      </c>
    </row>
    <row r="893" spans="2:9" hidden="1">
      <c r="B893" s="56"/>
      <c r="C893" s="57"/>
      <c r="D893" s="58"/>
      <c r="E893" s="59"/>
      <c r="G893" s="57"/>
      <c r="H893" s="58"/>
      <c r="I893" s="59"/>
    </row>
    <row r="894" spans="2:9" ht="13.5" hidden="1" thickBot="1">
      <c r="B894" s="56" t="s">
        <v>8</v>
      </c>
      <c r="C894" s="66">
        <f>SUM(C888:C892)</f>
        <v>138443</v>
      </c>
      <c r="D894" s="66">
        <f>SUM(D888:D892)</f>
        <v>9706727.062323438</v>
      </c>
      <c r="E894" s="67">
        <f>IF(D894=0,0,D894/C894)</f>
        <v>70.113527316826691</v>
      </c>
      <c r="G894" s="66">
        <f>SUM(G888:G892)</f>
        <v>33558</v>
      </c>
      <c r="H894" s="66">
        <f>SUM(H888:H892)</f>
        <v>40729.855639816444</v>
      </c>
      <c r="I894" s="67">
        <f>IF(H894=0,0,H894/G894)</f>
        <v>1.2137152285540391</v>
      </c>
    </row>
    <row r="895" spans="2:9" ht="13.5" hidden="1" thickTop="1"/>
    <row r="896" spans="2:9" hidden="1"/>
    <row r="897" spans="2:9" ht="15.75" hidden="1" customHeight="1">
      <c r="B897" s="55">
        <v>42491</v>
      </c>
      <c r="C897" s="84" t="s">
        <v>45</v>
      </c>
      <c r="D897" s="84"/>
      <c r="E897" s="84"/>
      <c r="G897" s="84" t="s">
        <v>44</v>
      </c>
      <c r="H897" s="84"/>
      <c r="I897" s="84"/>
    </row>
    <row r="898" spans="2:9" hidden="1">
      <c r="B898" s="56"/>
      <c r="C898" s="8" t="s">
        <v>0</v>
      </c>
      <c r="D898" s="9" t="s">
        <v>1</v>
      </c>
      <c r="E898" s="10" t="s">
        <v>2</v>
      </c>
      <c r="G898" s="8" t="s">
        <v>0</v>
      </c>
      <c r="H898" s="9" t="s">
        <v>1</v>
      </c>
      <c r="I898" s="10" t="s">
        <v>2</v>
      </c>
    </row>
    <row r="899" spans="2:9" hidden="1">
      <c r="B899" s="56" t="s">
        <v>3</v>
      </c>
      <c r="C899" s="57">
        <f>+C894</f>
        <v>138443</v>
      </c>
      <c r="D899" s="58">
        <f>+D894</f>
        <v>9706727.062323438</v>
      </c>
      <c r="E899" s="59">
        <f>IF(D899=0,0,D899/C899)</f>
        <v>70.113527316826691</v>
      </c>
      <c r="G899" s="57">
        <f>+G894</f>
        <v>33558</v>
      </c>
      <c r="H899" s="58">
        <f>+H894</f>
        <v>40729.855639816444</v>
      </c>
      <c r="I899" s="59">
        <f>IF(H899=0,0,H899/G899)</f>
        <v>1.2137152285540391</v>
      </c>
    </row>
    <row r="900" spans="2:9" hidden="1">
      <c r="B900" s="56"/>
      <c r="C900" s="57"/>
      <c r="D900" s="58"/>
      <c r="E900" s="59"/>
      <c r="G900" s="57"/>
      <c r="H900" s="58"/>
      <c r="I900" s="59"/>
    </row>
    <row r="901" spans="2:9" hidden="1">
      <c r="B901" s="56" t="s">
        <v>4</v>
      </c>
      <c r="C901" s="60">
        <v>0</v>
      </c>
      <c r="D901" s="61">
        <v>0</v>
      </c>
      <c r="E901" s="62">
        <f>IF(D901=0,0,D901/C901)</f>
        <v>0</v>
      </c>
      <c r="G901" s="60">
        <v>0</v>
      </c>
      <c r="H901" s="61">
        <v>0</v>
      </c>
      <c r="I901" s="62">
        <f>IF(H901=0,0,H901/G901)</f>
        <v>0</v>
      </c>
    </row>
    <row r="902" spans="2:9" hidden="1">
      <c r="B902" s="56"/>
      <c r="C902" s="57"/>
      <c r="D902" s="58"/>
      <c r="E902" s="59"/>
      <c r="G902" s="57"/>
      <c r="H902" s="58"/>
      <c r="I902" s="59"/>
    </row>
    <row r="903" spans="2:9" hidden="1">
      <c r="B903" s="56" t="s">
        <v>5</v>
      </c>
      <c r="C903" s="63">
        <f>SUM(C899:C901)</f>
        <v>138443</v>
      </c>
      <c r="D903" s="64">
        <f>SUM(D899:D901)</f>
        <v>9706727.062323438</v>
      </c>
      <c r="E903" s="65">
        <f>IF(D903=0,0,D903/C903)</f>
        <v>70.113527316826691</v>
      </c>
      <c r="G903" s="63">
        <f>SUM(G899:G901)</f>
        <v>33558</v>
      </c>
      <c r="H903" s="64">
        <f>SUM(H899:H901)</f>
        <v>40729.855639816444</v>
      </c>
      <c r="I903" s="65">
        <f>IF(H903=0,0,H903/G903)</f>
        <v>1.2137152285540391</v>
      </c>
    </row>
    <row r="904" spans="2:9" hidden="1">
      <c r="B904" s="56"/>
      <c r="C904" s="57"/>
      <c r="D904" s="58"/>
      <c r="E904" s="59"/>
      <c r="G904" s="57"/>
      <c r="H904" s="58"/>
      <c r="I904" s="59"/>
    </row>
    <row r="905" spans="2:9" hidden="1">
      <c r="B905" s="56" t="s">
        <v>6</v>
      </c>
      <c r="C905" s="57">
        <v>0</v>
      </c>
      <c r="D905" s="58">
        <f>+C905*E903</f>
        <v>0</v>
      </c>
      <c r="E905" s="59">
        <v>0</v>
      </c>
      <c r="G905" s="57">
        <v>0</v>
      </c>
      <c r="H905" s="58">
        <v>0</v>
      </c>
      <c r="I905" s="59">
        <v>0</v>
      </c>
    </row>
    <row r="906" spans="2:9" hidden="1">
      <c r="B906" s="56"/>
      <c r="C906" s="57">
        <v>0</v>
      </c>
      <c r="D906" s="58"/>
      <c r="E906" s="59"/>
      <c r="G906" s="57"/>
      <c r="H906" s="58"/>
      <c r="I906" s="59"/>
    </row>
    <row r="907" spans="2:9" hidden="1">
      <c r="B907" s="56" t="s">
        <v>10</v>
      </c>
      <c r="C907" s="60">
        <v>-354</v>
      </c>
      <c r="D907" s="61">
        <f>+C907*E903</f>
        <v>-24820.188670156647</v>
      </c>
      <c r="E907" s="62">
        <f>IF(D907=0,0,D907/C907)</f>
        <v>70.113527316826691</v>
      </c>
      <c r="G907" s="60">
        <v>-354</v>
      </c>
      <c r="H907" s="61">
        <f>+G907*I903</f>
        <v>-429.65519090812984</v>
      </c>
      <c r="I907" s="62">
        <f>IF(H907=0,0,H907/G907)</f>
        <v>1.2137152285540391</v>
      </c>
    </row>
    <row r="908" spans="2:9" hidden="1">
      <c r="B908" s="56"/>
      <c r="C908" s="57"/>
      <c r="D908" s="58"/>
      <c r="E908" s="59"/>
      <c r="G908" s="57"/>
      <c r="H908" s="58"/>
      <c r="I908" s="59"/>
    </row>
    <row r="909" spans="2:9" ht="13.5" hidden="1" thickBot="1">
      <c r="B909" s="56" t="s">
        <v>8</v>
      </c>
      <c r="C909" s="66">
        <f>SUM(C903:C907)</f>
        <v>138089</v>
      </c>
      <c r="D909" s="66">
        <f>SUM(D903:D907)</f>
        <v>9681906.8736532815</v>
      </c>
      <c r="E909" s="67">
        <f>IF(D909=0,0,D909/C909)</f>
        <v>70.113527316826691</v>
      </c>
      <c r="G909" s="66">
        <f>SUM(G903:G907)</f>
        <v>33204</v>
      </c>
      <c r="H909" s="66">
        <f>SUM(H903:H907)</f>
        <v>40300.200448908312</v>
      </c>
      <c r="I909" s="67">
        <f>IF(H909=0,0,H909/G909)</f>
        <v>1.2137152285540391</v>
      </c>
    </row>
    <row r="910" spans="2:9" ht="13.5" hidden="1" thickTop="1"/>
    <row r="911" spans="2:9" hidden="1"/>
    <row r="912" spans="2:9" ht="15.75" hidden="1" customHeight="1">
      <c r="B912" s="55">
        <v>42522</v>
      </c>
      <c r="C912" s="84" t="s">
        <v>45</v>
      </c>
      <c r="D912" s="84"/>
      <c r="E912" s="84"/>
      <c r="G912" s="84" t="s">
        <v>44</v>
      </c>
      <c r="H912" s="84"/>
      <c r="I912" s="84"/>
    </row>
    <row r="913" spans="2:9" hidden="1">
      <c r="B913" s="56"/>
      <c r="C913" s="8" t="s">
        <v>0</v>
      </c>
      <c r="D913" s="9" t="s">
        <v>1</v>
      </c>
      <c r="E913" s="10" t="s">
        <v>2</v>
      </c>
      <c r="G913" s="8" t="s">
        <v>0</v>
      </c>
      <c r="H913" s="9" t="s">
        <v>1</v>
      </c>
      <c r="I913" s="10" t="s">
        <v>2</v>
      </c>
    </row>
    <row r="914" spans="2:9" hidden="1">
      <c r="B914" s="56" t="s">
        <v>3</v>
      </c>
      <c r="C914" s="57">
        <f>+C909</f>
        <v>138089</v>
      </c>
      <c r="D914" s="58">
        <f>+D909</f>
        <v>9681906.8736532815</v>
      </c>
      <c r="E914" s="59">
        <f>IF(D914=0,0,D914/C914)</f>
        <v>70.113527316826691</v>
      </c>
      <c r="G914" s="57">
        <f>+G909</f>
        <v>33204</v>
      </c>
      <c r="H914" s="58">
        <f>+H909</f>
        <v>40300.200448908312</v>
      </c>
      <c r="I914" s="59">
        <f>IF(H914=0,0,H914/G914)</f>
        <v>1.2137152285540391</v>
      </c>
    </row>
    <row r="915" spans="2:9" hidden="1">
      <c r="B915" s="56"/>
      <c r="C915" s="57"/>
      <c r="D915" s="58"/>
      <c r="E915" s="59"/>
      <c r="G915" s="57"/>
      <c r="H915" s="58"/>
      <c r="I915" s="59"/>
    </row>
    <row r="916" spans="2:9" hidden="1">
      <c r="B916" s="56" t="s">
        <v>4</v>
      </c>
      <c r="C916" s="60">
        <v>0</v>
      </c>
      <c r="D916" s="61">
        <v>0</v>
      </c>
      <c r="E916" s="62">
        <f>IF(D916=0,0,D916/C916)</f>
        <v>0</v>
      </c>
      <c r="G916" s="60">
        <v>0</v>
      </c>
      <c r="H916" s="61">
        <v>0</v>
      </c>
      <c r="I916" s="62">
        <f>IF(H916=0,0,H916/G916)</f>
        <v>0</v>
      </c>
    </row>
    <row r="917" spans="2:9" hidden="1">
      <c r="B917" s="56"/>
      <c r="C917" s="57"/>
      <c r="D917" s="58"/>
      <c r="E917" s="59"/>
      <c r="G917" s="57"/>
      <c r="H917" s="58"/>
      <c r="I917" s="59"/>
    </row>
    <row r="918" spans="2:9" hidden="1">
      <c r="B918" s="56" t="s">
        <v>5</v>
      </c>
      <c r="C918" s="63">
        <f>SUM(C914:C916)</f>
        <v>138089</v>
      </c>
      <c r="D918" s="64">
        <f>SUM(D914:D916)</f>
        <v>9681906.8736532815</v>
      </c>
      <c r="E918" s="65">
        <f>IF(D918=0,0,D918/C918)</f>
        <v>70.113527316826691</v>
      </c>
      <c r="G918" s="63">
        <f>SUM(G914:G916)</f>
        <v>33204</v>
      </c>
      <c r="H918" s="64">
        <f>SUM(H914:H916)</f>
        <v>40300.200448908312</v>
      </c>
      <c r="I918" s="65">
        <f>IF(H918=0,0,H918/G918)</f>
        <v>1.2137152285540391</v>
      </c>
    </row>
    <row r="919" spans="2:9" hidden="1">
      <c r="B919" s="56"/>
      <c r="C919" s="57"/>
      <c r="D919" s="58"/>
      <c r="E919" s="59"/>
      <c r="G919" s="57"/>
      <c r="H919" s="58"/>
      <c r="I919" s="59"/>
    </row>
    <row r="920" spans="2:9" hidden="1">
      <c r="B920" s="56" t="s">
        <v>6</v>
      </c>
      <c r="C920" s="57">
        <v>0</v>
      </c>
      <c r="D920" s="58">
        <f>+C920*E918</f>
        <v>0</v>
      </c>
      <c r="E920" s="59">
        <v>0</v>
      </c>
      <c r="G920" s="57">
        <v>0</v>
      </c>
      <c r="H920" s="58">
        <v>0</v>
      </c>
      <c r="I920" s="59">
        <v>0</v>
      </c>
    </row>
    <row r="921" spans="2:9" hidden="1">
      <c r="B921" s="56"/>
      <c r="C921" s="57">
        <v>0</v>
      </c>
      <c r="D921" s="58"/>
      <c r="E921" s="59"/>
      <c r="G921" s="57"/>
      <c r="H921" s="58"/>
      <c r="I921" s="59"/>
    </row>
    <row r="922" spans="2:9" hidden="1">
      <c r="B922" s="56" t="s">
        <v>10</v>
      </c>
      <c r="C922" s="60">
        <v>-575</v>
      </c>
      <c r="D922" s="61">
        <f>+C922*E918</f>
        <v>-40315.278207175346</v>
      </c>
      <c r="E922" s="62">
        <f>IF(D922=0,0,D922/C922)</f>
        <v>70.113527316826691</v>
      </c>
      <c r="G922" s="60">
        <v>-571</v>
      </c>
      <c r="H922" s="61">
        <f>+G922*I918</f>
        <v>-693.0313955043564</v>
      </c>
      <c r="I922" s="62">
        <f>IF(H922=0,0,H922/G922)</f>
        <v>1.2137152285540391</v>
      </c>
    </row>
    <row r="923" spans="2:9" hidden="1">
      <c r="B923" s="56"/>
      <c r="C923" s="57"/>
      <c r="D923" s="58"/>
      <c r="E923" s="59"/>
      <c r="G923" s="57"/>
      <c r="H923" s="58"/>
      <c r="I923" s="59"/>
    </row>
    <row r="924" spans="2:9" ht="13.5" hidden="1" thickBot="1">
      <c r="B924" s="56" t="s">
        <v>8</v>
      </c>
      <c r="C924" s="66">
        <f>SUM(C918:C922)</f>
        <v>137514</v>
      </c>
      <c r="D924" s="66">
        <f>SUM(D918:D922)</f>
        <v>9641591.595446106</v>
      </c>
      <c r="E924" s="67">
        <f>IF(D924=0,0,D924/C924)</f>
        <v>70.113527316826691</v>
      </c>
      <c r="G924" s="66">
        <f>SUM(G918:G922)</f>
        <v>32633</v>
      </c>
      <c r="H924" s="66">
        <f>SUM(H918:H922)</f>
        <v>39607.169053403959</v>
      </c>
      <c r="I924" s="67">
        <f>IF(H924=0,0,H924/G924)</f>
        <v>1.2137152285540391</v>
      </c>
    </row>
    <row r="925" spans="2:9" ht="13.5" hidden="1" thickTop="1"/>
    <row r="926" spans="2:9" hidden="1"/>
    <row r="927" spans="2:9" ht="15.75" hidden="1" customHeight="1">
      <c r="B927" s="55">
        <v>42552</v>
      </c>
      <c r="C927" s="84" t="s">
        <v>45</v>
      </c>
      <c r="D927" s="84"/>
      <c r="E927" s="84"/>
      <c r="G927" s="84" t="s">
        <v>44</v>
      </c>
      <c r="H927" s="84"/>
      <c r="I927" s="84"/>
    </row>
    <row r="928" spans="2:9" hidden="1">
      <c r="B928" s="56"/>
      <c r="C928" s="8" t="s">
        <v>0</v>
      </c>
      <c r="D928" s="9" t="s">
        <v>1</v>
      </c>
      <c r="E928" s="10" t="s">
        <v>2</v>
      </c>
      <c r="G928" s="8" t="s">
        <v>0</v>
      </c>
      <c r="H928" s="9" t="s">
        <v>1</v>
      </c>
      <c r="I928" s="10" t="s">
        <v>2</v>
      </c>
    </row>
    <row r="929" spans="2:9" hidden="1">
      <c r="B929" s="56" t="s">
        <v>3</v>
      </c>
      <c r="C929" s="57">
        <f>+C924</f>
        <v>137514</v>
      </c>
      <c r="D929" s="58">
        <f>+D924</f>
        <v>9641591.595446106</v>
      </c>
      <c r="E929" s="59">
        <f>IF(D929=0,0,D929/C929)</f>
        <v>70.113527316826691</v>
      </c>
      <c r="G929" s="57">
        <f>+G924</f>
        <v>32633</v>
      </c>
      <c r="H929" s="58">
        <f>+H924</f>
        <v>39607.169053403959</v>
      </c>
      <c r="I929" s="59">
        <f>IF(H929=0,0,H929/G929)</f>
        <v>1.2137152285540391</v>
      </c>
    </row>
    <row r="930" spans="2:9" hidden="1">
      <c r="B930" s="56"/>
      <c r="C930" s="57"/>
      <c r="D930" s="58"/>
      <c r="E930" s="59"/>
      <c r="G930" s="57"/>
      <c r="H930" s="58"/>
      <c r="I930" s="59"/>
    </row>
    <row r="931" spans="2:9" hidden="1">
      <c r="B931" s="56" t="s">
        <v>4</v>
      </c>
      <c r="C931" s="60">
        <v>0</v>
      </c>
      <c r="D931" s="61">
        <v>0</v>
      </c>
      <c r="E931" s="62">
        <f>IF(D931=0,0,D931/C931)</f>
        <v>0</v>
      </c>
      <c r="G931" s="60">
        <v>0</v>
      </c>
      <c r="H931" s="61">
        <v>0</v>
      </c>
      <c r="I931" s="62">
        <f>IF(H931=0,0,H931/G931)</f>
        <v>0</v>
      </c>
    </row>
    <row r="932" spans="2:9" hidden="1">
      <c r="B932" s="56"/>
      <c r="C932" s="57"/>
      <c r="D932" s="58"/>
      <c r="E932" s="59"/>
      <c r="G932" s="57"/>
      <c r="H932" s="58"/>
      <c r="I932" s="59"/>
    </row>
    <row r="933" spans="2:9" hidden="1">
      <c r="B933" s="56" t="s">
        <v>5</v>
      </c>
      <c r="C933" s="63">
        <f>SUM(C929:C931)</f>
        <v>137514</v>
      </c>
      <c r="D933" s="64">
        <f>SUM(D929:D931)</f>
        <v>9641591.595446106</v>
      </c>
      <c r="E933" s="65">
        <f>IF(D933=0,0,D933/C933)</f>
        <v>70.113527316826691</v>
      </c>
      <c r="G933" s="63">
        <f>SUM(G929:G931)</f>
        <v>32633</v>
      </c>
      <c r="H933" s="64">
        <f>SUM(H929:H931)</f>
        <v>39607.169053403959</v>
      </c>
      <c r="I933" s="65">
        <f>IF(H933=0,0,H933/G933)</f>
        <v>1.2137152285540391</v>
      </c>
    </row>
    <row r="934" spans="2:9" hidden="1">
      <c r="B934" s="56"/>
      <c r="C934" s="57"/>
      <c r="D934" s="58"/>
      <c r="E934" s="59"/>
      <c r="G934" s="57"/>
      <c r="H934" s="58"/>
      <c r="I934" s="59"/>
    </row>
    <row r="935" spans="2:9" hidden="1">
      <c r="B935" s="56" t="s">
        <v>6</v>
      </c>
      <c r="C935" s="57">
        <v>0</v>
      </c>
      <c r="D935" s="58">
        <f>+C935*E933</f>
        <v>0</v>
      </c>
      <c r="E935" s="59">
        <v>0</v>
      </c>
      <c r="G935" s="57">
        <v>0</v>
      </c>
      <c r="H935" s="58">
        <v>0</v>
      </c>
      <c r="I935" s="59">
        <v>0</v>
      </c>
    </row>
    <row r="936" spans="2:9" hidden="1">
      <c r="B936" s="56"/>
      <c r="C936" s="57">
        <v>0</v>
      </c>
      <c r="D936" s="58"/>
      <c r="E936" s="59"/>
      <c r="G936" s="57"/>
      <c r="H936" s="58"/>
      <c r="I936" s="59"/>
    </row>
    <row r="937" spans="2:9" hidden="1">
      <c r="B937" s="56" t="s">
        <v>10</v>
      </c>
      <c r="C937" s="60">
        <v>-587</v>
      </c>
      <c r="D937" s="61">
        <f>+C937*E933</f>
        <v>-41156.640534977269</v>
      </c>
      <c r="E937" s="62">
        <f>IF(D937=0,0,D937/C937)</f>
        <v>70.113527316826691</v>
      </c>
      <c r="G937" s="60">
        <v>-591</v>
      </c>
      <c r="H937" s="61">
        <f>+G937*I933</f>
        <v>-717.30570007543713</v>
      </c>
      <c r="I937" s="62">
        <f>IF(H937=0,0,H937/G937)</f>
        <v>1.2137152285540391</v>
      </c>
    </row>
    <row r="938" spans="2:9" hidden="1">
      <c r="B938" s="56"/>
      <c r="C938" s="57"/>
      <c r="D938" s="58"/>
      <c r="E938" s="59"/>
      <c r="G938" s="57"/>
      <c r="H938" s="58"/>
      <c r="I938" s="59"/>
    </row>
    <row r="939" spans="2:9" ht="13.5" hidden="1" thickBot="1">
      <c r="B939" s="56" t="s">
        <v>8</v>
      </c>
      <c r="C939" s="66">
        <f>SUM(C933:C937)</f>
        <v>136927</v>
      </c>
      <c r="D939" s="66">
        <f>SUM(D933:D937)</f>
        <v>9600434.9549111295</v>
      </c>
      <c r="E939" s="67">
        <f>IF(D939=0,0,D939/C939)</f>
        <v>70.113527316826705</v>
      </c>
      <c r="G939" s="66">
        <f>SUM(G933:G937)</f>
        <v>32042</v>
      </c>
      <c r="H939" s="66">
        <f>SUM(H933:H937)</f>
        <v>38889.863353328525</v>
      </c>
      <c r="I939" s="67">
        <f>IF(H939=0,0,H939/G939)</f>
        <v>1.2137152285540391</v>
      </c>
    </row>
    <row r="940" spans="2:9" ht="13.5" hidden="1" thickTop="1"/>
    <row r="941" spans="2:9" hidden="1"/>
    <row r="942" spans="2:9" ht="15.75" hidden="1" customHeight="1">
      <c r="B942" s="55">
        <v>42583</v>
      </c>
      <c r="C942" s="84" t="s">
        <v>45</v>
      </c>
      <c r="D942" s="84"/>
      <c r="E942" s="84"/>
      <c r="G942" s="84" t="s">
        <v>44</v>
      </c>
      <c r="H942" s="84"/>
      <c r="I942" s="84"/>
    </row>
    <row r="943" spans="2:9" hidden="1">
      <c r="B943" s="56"/>
      <c r="C943" s="8" t="s">
        <v>0</v>
      </c>
      <c r="D943" s="9" t="s">
        <v>1</v>
      </c>
      <c r="E943" s="10" t="s">
        <v>2</v>
      </c>
      <c r="G943" s="8" t="s">
        <v>0</v>
      </c>
      <c r="H943" s="9" t="s">
        <v>1</v>
      </c>
      <c r="I943" s="10" t="s">
        <v>2</v>
      </c>
    </row>
    <row r="944" spans="2:9" hidden="1">
      <c r="B944" s="56" t="s">
        <v>3</v>
      </c>
      <c r="C944" s="57">
        <f>+C939</f>
        <v>136927</v>
      </c>
      <c r="D944" s="58">
        <f>+D939</f>
        <v>9600434.9549111295</v>
      </c>
      <c r="E944" s="59">
        <f>IF(D944=0,0,D944/C944)</f>
        <v>70.113527316826705</v>
      </c>
      <c r="G944" s="57">
        <f>+G939</f>
        <v>32042</v>
      </c>
      <c r="H944" s="58">
        <f>+H939</f>
        <v>38889.863353328525</v>
      </c>
      <c r="I944" s="59">
        <f>IF(H944=0,0,H944/G944)</f>
        <v>1.2137152285540391</v>
      </c>
    </row>
    <row r="945" spans="2:9" hidden="1">
      <c r="B945" s="56"/>
      <c r="C945" s="57"/>
      <c r="D945" s="58"/>
      <c r="E945" s="59"/>
      <c r="G945" s="57"/>
      <c r="H945" s="58"/>
      <c r="I945" s="59"/>
    </row>
    <row r="946" spans="2:9" hidden="1">
      <c r="B946" s="56" t="s">
        <v>4</v>
      </c>
      <c r="C946" s="60">
        <v>0</v>
      </c>
      <c r="D946" s="61">
        <v>0</v>
      </c>
      <c r="E946" s="62">
        <f>IF(D946=0,0,D946/C946)</f>
        <v>0</v>
      </c>
      <c r="G946" s="60">
        <v>0</v>
      </c>
      <c r="H946" s="61">
        <v>0</v>
      </c>
      <c r="I946" s="62">
        <f>IF(H946=0,0,H946/G946)</f>
        <v>0</v>
      </c>
    </row>
    <row r="947" spans="2:9" hidden="1">
      <c r="B947" s="56"/>
      <c r="C947" s="57"/>
      <c r="D947" s="58"/>
      <c r="E947" s="59"/>
      <c r="G947" s="57"/>
      <c r="H947" s="58"/>
      <c r="I947" s="59"/>
    </row>
    <row r="948" spans="2:9" hidden="1">
      <c r="B948" s="56" t="s">
        <v>5</v>
      </c>
      <c r="C948" s="63">
        <f>SUM(C944:C946)</f>
        <v>136927</v>
      </c>
      <c r="D948" s="64">
        <f>SUM(D944:D946)</f>
        <v>9600434.9549111295</v>
      </c>
      <c r="E948" s="65">
        <f>IF(D948=0,0,D948/C948)</f>
        <v>70.113527316826705</v>
      </c>
      <c r="G948" s="63">
        <f>SUM(G944:G946)</f>
        <v>32042</v>
      </c>
      <c r="H948" s="64">
        <f>SUM(H944:H946)</f>
        <v>38889.863353328525</v>
      </c>
      <c r="I948" s="65">
        <f>IF(H948=0,0,H948/G948)</f>
        <v>1.2137152285540391</v>
      </c>
    </row>
    <row r="949" spans="2:9" hidden="1">
      <c r="B949" s="56"/>
      <c r="C949" s="57"/>
      <c r="D949" s="58"/>
      <c r="E949" s="59"/>
      <c r="G949" s="57"/>
      <c r="H949" s="58"/>
      <c r="I949" s="59"/>
    </row>
    <row r="950" spans="2:9" hidden="1">
      <c r="B950" s="56" t="s">
        <v>6</v>
      </c>
      <c r="C950" s="57">
        <v>0</v>
      </c>
      <c r="D950" s="58">
        <f>+C950*E948</f>
        <v>0</v>
      </c>
      <c r="E950" s="59">
        <v>0</v>
      </c>
      <c r="G950" s="57">
        <v>0</v>
      </c>
      <c r="H950" s="58">
        <v>0</v>
      </c>
      <c r="I950" s="59">
        <v>0</v>
      </c>
    </row>
    <row r="951" spans="2:9" hidden="1">
      <c r="B951" s="56"/>
      <c r="C951" s="57">
        <v>0</v>
      </c>
      <c r="D951" s="58"/>
      <c r="E951" s="59"/>
      <c r="G951" s="57"/>
      <c r="H951" s="58"/>
      <c r="I951" s="59"/>
    </row>
    <row r="952" spans="2:9" hidden="1">
      <c r="B952" s="56" t="s">
        <v>10</v>
      </c>
      <c r="C952" s="60">
        <v>-707</v>
      </c>
      <c r="D952" s="61">
        <f>+C952*E948</f>
        <v>-49570.263812996483</v>
      </c>
      <c r="E952" s="62">
        <f>IF(D952=0,0,D952/C952)</f>
        <v>70.113527316826705</v>
      </c>
      <c r="G952" s="60">
        <v>-707</v>
      </c>
      <c r="H952" s="61">
        <f>+G952*I948</f>
        <v>-858.09666658770561</v>
      </c>
      <c r="I952" s="62">
        <f>IF(H952=0,0,H952/G952)</f>
        <v>1.2137152285540391</v>
      </c>
    </row>
    <row r="953" spans="2:9" hidden="1">
      <c r="B953" s="56"/>
      <c r="C953" s="57"/>
      <c r="D953" s="58"/>
      <c r="E953" s="59"/>
      <c r="G953" s="57"/>
      <c r="H953" s="58"/>
      <c r="I953" s="59"/>
    </row>
    <row r="954" spans="2:9" ht="13.5" hidden="1" thickBot="1">
      <c r="B954" s="56" t="s">
        <v>8</v>
      </c>
      <c r="C954" s="66">
        <f>SUM(C948:C952)</f>
        <v>136220</v>
      </c>
      <c r="D954" s="66">
        <f>SUM(D948:D952)</f>
        <v>9550864.6910981331</v>
      </c>
      <c r="E954" s="67">
        <f>IF(D954=0,0,D954/C954)</f>
        <v>70.113527316826705</v>
      </c>
      <c r="G954" s="66">
        <f>SUM(G948:G952)</f>
        <v>31335</v>
      </c>
      <c r="H954" s="66">
        <f>SUM(H948:H952)</f>
        <v>38031.766686740819</v>
      </c>
      <c r="I954" s="67">
        <f>IF(H954=0,0,H954/G954)</f>
        <v>1.2137152285540391</v>
      </c>
    </row>
    <row r="955" spans="2:9" ht="13.5" hidden="1" thickTop="1"/>
    <row r="956" spans="2:9" hidden="1"/>
    <row r="957" spans="2:9" ht="15.75" hidden="1" customHeight="1">
      <c r="B957" s="55">
        <v>42614</v>
      </c>
      <c r="C957" s="84" t="s">
        <v>45</v>
      </c>
      <c r="D957" s="84"/>
      <c r="E957" s="84"/>
      <c r="G957" s="84" t="s">
        <v>44</v>
      </c>
      <c r="H957" s="84"/>
      <c r="I957" s="84"/>
    </row>
    <row r="958" spans="2:9" hidden="1">
      <c r="B958" s="56"/>
      <c r="C958" s="8" t="s">
        <v>0</v>
      </c>
      <c r="D958" s="9" t="s">
        <v>1</v>
      </c>
      <c r="E958" s="10" t="s">
        <v>2</v>
      </c>
      <c r="G958" s="8" t="s">
        <v>0</v>
      </c>
      <c r="H958" s="9" t="s">
        <v>1</v>
      </c>
      <c r="I958" s="10" t="s">
        <v>2</v>
      </c>
    </row>
    <row r="959" spans="2:9" hidden="1">
      <c r="B959" s="56" t="s">
        <v>3</v>
      </c>
      <c r="C959" s="57">
        <f>+C954</f>
        <v>136220</v>
      </c>
      <c r="D959" s="58">
        <f>+D954</f>
        <v>9550864.6910981331</v>
      </c>
      <c r="E959" s="59">
        <f>IF(D959=0,0,D959/C959)</f>
        <v>70.113527316826705</v>
      </c>
      <c r="G959" s="57">
        <f>+G954</f>
        <v>31335</v>
      </c>
      <c r="H959" s="58">
        <f>+H954</f>
        <v>38031.766686740819</v>
      </c>
      <c r="I959" s="59">
        <f>IF(H959=0,0,H959/G959)</f>
        <v>1.2137152285540391</v>
      </c>
    </row>
    <row r="960" spans="2:9" hidden="1">
      <c r="B960" s="56"/>
      <c r="C960" s="57"/>
      <c r="D960" s="58"/>
      <c r="E960" s="59"/>
      <c r="G960" s="57"/>
      <c r="H960" s="58"/>
      <c r="I960" s="59"/>
    </row>
    <row r="961" spans="2:9" hidden="1">
      <c r="B961" s="56" t="s">
        <v>4</v>
      </c>
      <c r="C961" s="60">
        <v>0</v>
      </c>
      <c r="D961" s="61">
        <v>0</v>
      </c>
      <c r="E961" s="62">
        <f>IF(D961=0,0,D961/C961)</f>
        <v>0</v>
      </c>
      <c r="G961" s="60">
        <v>0</v>
      </c>
      <c r="H961" s="61">
        <v>0</v>
      </c>
      <c r="I961" s="62">
        <f>IF(H961=0,0,H961/G961)</f>
        <v>0</v>
      </c>
    </row>
    <row r="962" spans="2:9" hidden="1">
      <c r="B962" s="56"/>
      <c r="C962" s="57"/>
      <c r="D962" s="58"/>
      <c r="E962" s="59"/>
      <c r="G962" s="57"/>
      <c r="H962" s="58"/>
      <c r="I962" s="59"/>
    </row>
    <row r="963" spans="2:9" hidden="1">
      <c r="B963" s="56" t="s">
        <v>5</v>
      </c>
      <c r="C963" s="63">
        <f>SUM(C959:C961)</f>
        <v>136220</v>
      </c>
      <c r="D963" s="64">
        <f>SUM(D959:D961)</f>
        <v>9550864.6910981331</v>
      </c>
      <c r="E963" s="65">
        <f>IF(D963=0,0,D963/C963)</f>
        <v>70.113527316826705</v>
      </c>
      <c r="G963" s="63">
        <f>SUM(G959:G961)</f>
        <v>31335</v>
      </c>
      <c r="H963" s="64">
        <f>SUM(H959:H961)</f>
        <v>38031.766686740819</v>
      </c>
      <c r="I963" s="65">
        <f>IF(H963=0,0,H963/G963)</f>
        <v>1.2137152285540391</v>
      </c>
    </row>
    <row r="964" spans="2:9" hidden="1">
      <c r="B964" s="56"/>
      <c r="C964" s="57"/>
      <c r="D964" s="58"/>
      <c r="E964" s="59"/>
      <c r="G964" s="57"/>
      <c r="H964" s="58"/>
      <c r="I964" s="59"/>
    </row>
    <row r="965" spans="2:9" hidden="1">
      <c r="B965" s="56" t="s">
        <v>6</v>
      </c>
      <c r="C965" s="57">
        <v>0</v>
      </c>
      <c r="D965" s="58">
        <f>+C965*E963</f>
        <v>0</v>
      </c>
      <c r="E965" s="59">
        <v>0</v>
      </c>
      <c r="G965" s="57">
        <v>-2000</v>
      </c>
      <c r="H965" s="58">
        <v>-2427.44</v>
      </c>
      <c r="I965" s="59">
        <f>+H965/G965</f>
        <v>1.2137200000000001</v>
      </c>
    </row>
    <row r="966" spans="2:9" hidden="1">
      <c r="B966" s="56"/>
      <c r="C966" s="57">
        <v>0</v>
      </c>
      <c r="D966" s="58"/>
      <c r="E966" s="59"/>
      <c r="G966" s="57"/>
      <c r="H966" s="58"/>
      <c r="I966" s="59"/>
    </row>
    <row r="967" spans="2:9" hidden="1">
      <c r="B967" s="56" t="s">
        <v>10</v>
      </c>
      <c r="C967" s="60">
        <v>-370</v>
      </c>
      <c r="D967" s="61">
        <f>+C967*E963</f>
        <v>-25942.005107225879</v>
      </c>
      <c r="E967" s="62">
        <f>IF(D967=0,0,D967/C967)</f>
        <v>70.113527316826705</v>
      </c>
      <c r="G967" s="60">
        <v>-370</v>
      </c>
      <c r="H967" s="61">
        <f>+G967*I963</f>
        <v>-449.07463456499448</v>
      </c>
      <c r="I967" s="62">
        <f>IF(H967=0,0,H967/G967)</f>
        <v>1.2137152285540391</v>
      </c>
    </row>
    <row r="968" spans="2:9" hidden="1">
      <c r="B968" s="56"/>
      <c r="C968" s="57"/>
      <c r="D968" s="58"/>
      <c r="E968" s="59"/>
      <c r="G968" s="57"/>
      <c r="H968" s="58"/>
      <c r="I968" s="59"/>
    </row>
    <row r="969" spans="2:9" ht="13.5" hidden="1" thickBot="1">
      <c r="B969" s="56" t="s">
        <v>8</v>
      </c>
      <c r="C969" s="66">
        <f>SUM(C963:C967)</f>
        <v>135850</v>
      </c>
      <c r="D969" s="66">
        <f>SUM(D963:D967)</f>
        <v>9524922.6859909073</v>
      </c>
      <c r="E969" s="67">
        <f>IF(D969=0,0,D969/C969)</f>
        <v>70.113527316826705</v>
      </c>
      <c r="G969" s="66">
        <f>SUM(G963:G967)</f>
        <v>28965</v>
      </c>
      <c r="H969" s="66">
        <f>SUM(H963:H967)</f>
        <v>35155.25205217582</v>
      </c>
      <c r="I969" s="67">
        <f>IF(H969=0,0,H969/G969)</f>
        <v>1.2137148990911728</v>
      </c>
    </row>
    <row r="970" spans="2:9" ht="13.5" hidden="1" thickTop="1"/>
    <row r="971" spans="2:9" hidden="1"/>
    <row r="972" spans="2:9" ht="15.75" hidden="1" customHeight="1">
      <c r="B972" s="55">
        <v>42644</v>
      </c>
      <c r="C972" s="84" t="s">
        <v>45</v>
      </c>
      <c r="D972" s="84"/>
      <c r="E972" s="84"/>
      <c r="G972" s="84" t="s">
        <v>44</v>
      </c>
      <c r="H972" s="84"/>
      <c r="I972" s="84"/>
    </row>
    <row r="973" spans="2:9" hidden="1">
      <c r="B973" s="56"/>
      <c r="C973" s="8" t="s">
        <v>0</v>
      </c>
      <c r="D973" s="9" t="s">
        <v>1</v>
      </c>
      <c r="E973" s="10" t="s">
        <v>2</v>
      </c>
      <c r="G973" s="8" t="s">
        <v>0</v>
      </c>
      <c r="H973" s="9" t="s">
        <v>1</v>
      </c>
      <c r="I973" s="10" t="s">
        <v>2</v>
      </c>
    </row>
    <row r="974" spans="2:9" hidden="1">
      <c r="B974" s="56" t="s">
        <v>3</v>
      </c>
      <c r="C974" s="57">
        <f>+C969</f>
        <v>135850</v>
      </c>
      <c r="D974" s="58">
        <f>+D969</f>
        <v>9524922.6859909073</v>
      </c>
      <c r="E974" s="59">
        <f>IF(D974=0,0,D974/C974)</f>
        <v>70.113527316826705</v>
      </c>
      <c r="G974" s="57">
        <f>+G969</f>
        <v>28965</v>
      </c>
      <c r="H974" s="58">
        <f>+H969</f>
        <v>35155.25205217582</v>
      </c>
      <c r="I974" s="59">
        <f>IF(H974=0,0,H974/G974)</f>
        <v>1.2137148990911728</v>
      </c>
    </row>
    <row r="975" spans="2:9" hidden="1">
      <c r="B975" s="56"/>
      <c r="C975" s="57"/>
      <c r="D975" s="58"/>
      <c r="E975" s="59"/>
      <c r="G975" s="57"/>
      <c r="H975" s="58"/>
      <c r="I975" s="59"/>
    </row>
    <row r="976" spans="2:9" hidden="1">
      <c r="B976" s="56" t="s">
        <v>4</v>
      </c>
      <c r="C976" s="60">
        <v>0</v>
      </c>
      <c r="D976" s="61">
        <v>0</v>
      </c>
      <c r="E976" s="62">
        <f>IF(D976=0,0,D976/C976)</f>
        <v>0</v>
      </c>
      <c r="G976" s="60">
        <v>0</v>
      </c>
      <c r="H976" s="61">
        <v>0</v>
      </c>
      <c r="I976" s="62">
        <f>IF(H976=0,0,H976/G976)</f>
        <v>0</v>
      </c>
    </row>
    <row r="977" spans="2:9" hidden="1">
      <c r="B977" s="56"/>
      <c r="C977" s="57"/>
      <c r="D977" s="58"/>
      <c r="E977" s="59"/>
      <c r="G977" s="57"/>
      <c r="H977" s="58"/>
      <c r="I977" s="59"/>
    </row>
    <row r="978" spans="2:9" hidden="1">
      <c r="B978" s="56" t="s">
        <v>5</v>
      </c>
      <c r="C978" s="63">
        <f>SUM(C974:C976)</f>
        <v>135850</v>
      </c>
      <c r="D978" s="64">
        <f>SUM(D974:D976)</f>
        <v>9524922.6859909073</v>
      </c>
      <c r="E978" s="65">
        <f>IF(D978=0,0,D978/C978)</f>
        <v>70.113527316826705</v>
      </c>
      <c r="G978" s="63">
        <f>SUM(G974:G976)</f>
        <v>28965</v>
      </c>
      <c r="H978" s="64">
        <f>SUM(H974:H976)</f>
        <v>35155.25205217582</v>
      </c>
      <c r="I978" s="65">
        <f>IF(H978=0,0,H978/G978)</f>
        <v>1.2137148990911728</v>
      </c>
    </row>
    <row r="979" spans="2:9" hidden="1">
      <c r="B979" s="56"/>
      <c r="C979" s="57"/>
      <c r="D979" s="58"/>
      <c r="E979" s="59"/>
      <c r="G979" s="57"/>
      <c r="H979" s="58"/>
      <c r="I979" s="59"/>
    </row>
    <row r="980" spans="2:9" hidden="1">
      <c r="B980" s="56" t="s">
        <v>6</v>
      </c>
      <c r="C980" s="57">
        <v>0</v>
      </c>
      <c r="D980" s="58">
        <f>+C980*E978</f>
        <v>0</v>
      </c>
      <c r="E980" s="59">
        <v>0</v>
      </c>
      <c r="G980" s="57">
        <v>0</v>
      </c>
      <c r="H980" s="58">
        <v>0</v>
      </c>
      <c r="I980" s="59">
        <v>0</v>
      </c>
    </row>
    <row r="981" spans="2:9" hidden="1">
      <c r="B981" s="56"/>
      <c r="C981" s="57">
        <v>0</v>
      </c>
      <c r="D981" s="58"/>
      <c r="E981" s="59"/>
      <c r="G981" s="57"/>
      <c r="H981" s="58"/>
      <c r="I981" s="59"/>
    </row>
    <row r="982" spans="2:9" hidden="1">
      <c r="B982" s="56" t="s">
        <v>10</v>
      </c>
      <c r="C982" s="60">
        <v>-335</v>
      </c>
      <c r="D982" s="61">
        <f>+C982*E978</f>
        <v>-23488.031651136946</v>
      </c>
      <c r="E982" s="62">
        <f>IF(D982=0,0,D982/C982)</f>
        <v>70.113527316826705</v>
      </c>
      <c r="G982" s="60">
        <v>-335</v>
      </c>
      <c r="H982" s="61">
        <f>+G982*I978</f>
        <v>-406.5944911955429</v>
      </c>
      <c r="I982" s="62">
        <f>IF(H982=0,0,H982/G982)</f>
        <v>1.2137148990911728</v>
      </c>
    </row>
    <row r="983" spans="2:9" hidden="1">
      <c r="B983" s="56"/>
      <c r="C983" s="57"/>
      <c r="D983" s="58"/>
      <c r="E983" s="59"/>
      <c r="G983" s="57"/>
      <c r="H983" s="58"/>
      <c r="I983" s="59"/>
    </row>
    <row r="984" spans="2:9" ht="13.5" hidden="1" thickBot="1">
      <c r="B984" s="56" t="s">
        <v>8</v>
      </c>
      <c r="C984" s="66">
        <f>SUM(C978:C982)</f>
        <v>135515</v>
      </c>
      <c r="D984" s="66">
        <f>SUM(D978:D982)</f>
        <v>9501434.6543397699</v>
      </c>
      <c r="E984" s="67">
        <f>IF(D984=0,0,D984/C984)</f>
        <v>70.113527316826691</v>
      </c>
      <c r="G984" s="66">
        <f>SUM(G978:G982)</f>
        <v>28630</v>
      </c>
      <c r="H984" s="66">
        <f>SUM(H978:H982)</f>
        <v>34748.657560980275</v>
      </c>
      <c r="I984" s="67">
        <f>IF(H984=0,0,H984/G984)</f>
        <v>1.2137148990911728</v>
      </c>
    </row>
    <row r="985" spans="2:9" ht="13.5" hidden="1" thickTop="1"/>
    <row r="986" spans="2:9" hidden="1"/>
    <row r="987" spans="2:9" ht="15.75" hidden="1" customHeight="1">
      <c r="B987" s="55">
        <v>42675</v>
      </c>
      <c r="C987" s="84" t="s">
        <v>45</v>
      </c>
      <c r="D987" s="84"/>
      <c r="E987" s="84"/>
      <c r="G987" s="84" t="s">
        <v>44</v>
      </c>
      <c r="H987" s="84"/>
      <c r="I987" s="84"/>
    </row>
    <row r="988" spans="2:9" hidden="1">
      <c r="B988" s="56"/>
      <c r="C988" s="8" t="s">
        <v>0</v>
      </c>
      <c r="D988" s="9" t="s">
        <v>1</v>
      </c>
      <c r="E988" s="10" t="s">
        <v>2</v>
      </c>
      <c r="G988" s="8" t="s">
        <v>0</v>
      </c>
      <c r="H988" s="9" t="s">
        <v>1</v>
      </c>
      <c r="I988" s="10" t="s">
        <v>2</v>
      </c>
    </row>
    <row r="989" spans="2:9" hidden="1">
      <c r="B989" s="56" t="s">
        <v>3</v>
      </c>
      <c r="C989" s="57">
        <f>+C984</f>
        <v>135515</v>
      </c>
      <c r="D989" s="58">
        <f>+D984</f>
        <v>9501434.6543397699</v>
      </c>
      <c r="E989" s="59">
        <f>IF(D989=0,0,D989/C989)</f>
        <v>70.113527316826691</v>
      </c>
      <c r="G989" s="57">
        <f>+G984</f>
        <v>28630</v>
      </c>
      <c r="H989" s="58">
        <f>+H984</f>
        <v>34748.657560980275</v>
      </c>
      <c r="I989" s="59">
        <f>IF(H989=0,0,H989/G989)</f>
        <v>1.2137148990911728</v>
      </c>
    </row>
    <row r="990" spans="2:9" hidden="1">
      <c r="B990" s="56"/>
      <c r="C990" s="57"/>
      <c r="D990" s="58"/>
      <c r="E990" s="59"/>
      <c r="G990" s="57"/>
      <c r="H990" s="58"/>
      <c r="I990" s="59"/>
    </row>
    <row r="991" spans="2:9" hidden="1">
      <c r="B991" s="56" t="s">
        <v>4</v>
      </c>
      <c r="C991" s="60">
        <v>0</v>
      </c>
      <c r="D991" s="61">
        <v>0</v>
      </c>
      <c r="E991" s="62">
        <f>IF(D991=0,0,D991/C991)</f>
        <v>0</v>
      </c>
      <c r="G991" s="60">
        <v>0</v>
      </c>
      <c r="H991" s="61">
        <v>0</v>
      </c>
      <c r="I991" s="62">
        <f>IF(H991=0,0,H991/G991)</f>
        <v>0</v>
      </c>
    </row>
    <row r="992" spans="2:9" hidden="1">
      <c r="B992" s="56"/>
      <c r="C992" s="57"/>
      <c r="D992" s="58"/>
      <c r="E992" s="59"/>
      <c r="G992" s="57"/>
      <c r="H992" s="58"/>
      <c r="I992" s="59"/>
    </row>
    <row r="993" spans="2:9" hidden="1">
      <c r="B993" s="56" t="s">
        <v>5</v>
      </c>
      <c r="C993" s="63">
        <f>SUM(C989:C991)</f>
        <v>135515</v>
      </c>
      <c r="D993" s="64">
        <f>SUM(D989:D991)</f>
        <v>9501434.6543397699</v>
      </c>
      <c r="E993" s="65">
        <f>IF(D993=0,0,D993/C993)</f>
        <v>70.113527316826691</v>
      </c>
      <c r="G993" s="63">
        <f>SUM(G989:G991)</f>
        <v>28630</v>
      </c>
      <c r="H993" s="64">
        <f>SUM(H989:H991)</f>
        <v>34748.657560980275</v>
      </c>
      <c r="I993" s="65">
        <f>IF(H993=0,0,H993/G993)</f>
        <v>1.2137148990911728</v>
      </c>
    </row>
    <row r="994" spans="2:9" hidden="1">
      <c r="B994" s="56"/>
      <c r="C994" s="57"/>
      <c r="D994" s="58"/>
      <c r="E994" s="59"/>
      <c r="G994" s="57"/>
      <c r="H994" s="58"/>
      <c r="I994" s="59"/>
    </row>
    <row r="995" spans="2:9" hidden="1">
      <c r="B995" s="56" t="s">
        <v>6</v>
      </c>
      <c r="C995" s="57">
        <v>0</v>
      </c>
      <c r="D995" s="58">
        <f>+C995*E993</f>
        <v>0</v>
      </c>
      <c r="E995" s="59">
        <v>0</v>
      </c>
      <c r="G995" s="57">
        <v>0</v>
      </c>
      <c r="H995" s="58">
        <v>0</v>
      </c>
      <c r="I995" s="59">
        <v>0</v>
      </c>
    </row>
    <row r="996" spans="2:9" hidden="1">
      <c r="B996" s="56"/>
      <c r="C996" s="57">
        <v>0</v>
      </c>
      <c r="D996" s="58"/>
      <c r="E996" s="59"/>
      <c r="G996" s="57"/>
      <c r="H996" s="58"/>
      <c r="I996" s="59"/>
    </row>
    <row r="997" spans="2:9" hidden="1">
      <c r="B997" s="56" t="s">
        <v>10</v>
      </c>
      <c r="C997" s="60">
        <v>-563</v>
      </c>
      <c r="D997" s="61">
        <f>+C997*E993</f>
        <v>-39473.915879373424</v>
      </c>
      <c r="E997" s="62">
        <f>IF(D997=0,0,D997/C997)</f>
        <v>70.113527316826691</v>
      </c>
      <c r="G997" s="60">
        <v>-563</v>
      </c>
      <c r="H997" s="61">
        <f>+G997*I993</f>
        <v>-683.32148818833025</v>
      </c>
      <c r="I997" s="62">
        <f>IF(H997=0,0,H997/G997)</f>
        <v>1.2137148990911728</v>
      </c>
    </row>
    <row r="998" spans="2:9" hidden="1">
      <c r="B998" s="56"/>
      <c r="C998" s="57"/>
      <c r="D998" s="58"/>
      <c r="E998" s="59"/>
      <c r="G998" s="57"/>
      <c r="H998" s="58"/>
      <c r="I998" s="59"/>
    </row>
    <row r="999" spans="2:9" ht="13.5" hidden="1" thickBot="1">
      <c r="B999" s="56" t="s">
        <v>8</v>
      </c>
      <c r="C999" s="66">
        <f>SUM(C993:C997)</f>
        <v>134952</v>
      </c>
      <c r="D999" s="66">
        <f>SUM(D993:D997)</f>
        <v>9461960.7384603973</v>
      </c>
      <c r="E999" s="67">
        <f>IF(D999=0,0,D999/C999)</f>
        <v>70.113527316826705</v>
      </c>
      <c r="G999" s="66">
        <f>SUM(G993:G997)</f>
        <v>28067</v>
      </c>
      <c r="H999" s="66">
        <f>SUM(H993:H997)</f>
        <v>34065.336072791943</v>
      </c>
      <c r="I999" s="67">
        <f>IF(H999=0,0,H999/G999)</f>
        <v>1.2137148990911726</v>
      </c>
    </row>
    <row r="1000" spans="2:9" ht="13.5" hidden="1" thickTop="1"/>
    <row r="1001" spans="2:9" hidden="1"/>
    <row r="1002" spans="2:9" ht="15.75" hidden="1" customHeight="1">
      <c r="B1002" s="55">
        <v>42705</v>
      </c>
      <c r="C1002" s="84" t="s">
        <v>45</v>
      </c>
      <c r="D1002" s="84"/>
      <c r="E1002" s="84"/>
      <c r="G1002" s="84" t="s">
        <v>44</v>
      </c>
      <c r="H1002" s="84"/>
      <c r="I1002" s="84"/>
    </row>
    <row r="1003" spans="2:9" hidden="1">
      <c r="B1003" s="56"/>
      <c r="C1003" s="8" t="s">
        <v>0</v>
      </c>
      <c r="D1003" s="9" t="s">
        <v>1</v>
      </c>
      <c r="E1003" s="10" t="s">
        <v>2</v>
      </c>
      <c r="G1003" s="8" t="s">
        <v>0</v>
      </c>
      <c r="H1003" s="9" t="s">
        <v>1</v>
      </c>
      <c r="I1003" s="10" t="s">
        <v>2</v>
      </c>
    </row>
    <row r="1004" spans="2:9" hidden="1">
      <c r="B1004" s="56" t="s">
        <v>3</v>
      </c>
      <c r="C1004" s="57">
        <f>+C999</f>
        <v>134952</v>
      </c>
      <c r="D1004" s="58">
        <f>+D999</f>
        <v>9461960.7384603973</v>
      </c>
      <c r="E1004" s="59">
        <f>IF(D1004=0,0,D1004/C1004)</f>
        <v>70.113527316826705</v>
      </c>
      <c r="G1004" s="57">
        <f>+G999</f>
        <v>28067</v>
      </c>
      <c r="H1004" s="58">
        <f>+H999</f>
        <v>34065.336072791943</v>
      </c>
      <c r="I1004" s="59">
        <f>IF(H1004=0,0,H1004/G1004)</f>
        <v>1.2137148990911726</v>
      </c>
    </row>
    <row r="1005" spans="2:9" hidden="1">
      <c r="B1005" s="56"/>
      <c r="C1005" s="57"/>
      <c r="D1005" s="58"/>
      <c r="E1005" s="59"/>
      <c r="G1005" s="57"/>
      <c r="H1005" s="58"/>
      <c r="I1005" s="59"/>
    </row>
    <row r="1006" spans="2:9" hidden="1">
      <c r="B1006" s="56" t="s">
        <v>4</v>
      </c>
      <c r="C1006" s="60">
        <v>0</v>
      </c>
      <c r="D1006" s="61">
        <v>0</v>
      </c>
      <c r="E1006" s="62">
        <f>IF(D1006=0,0,D1006/C1006)</f>
        <v>0</v>
      </c>
      <c r="G1006" s="60">
        <v>0</v>
      </c>
      <c r="H1006" s="61">
        <v>0</v>
      </c>
      <c r="I1006" s="62">
        <f>IF(H1006=0,0,H1006/G1006)</f>
        <v>0</v>
      </c>
    </row>
    <row r="1007" spans="2:9" hidden="1">
      <c r="B1007" s="56"/>
      <c r="C1007" s="57"/>
      <c r="D1007" s="58"/>
      <c r="E1007" s="59"/>
      <c r="G1007" s="57"/>
      <c r="H1007" s="58"/>
      <c r="I1007" s="59"/>
    </row>
    <row r="1008" spans="2:9" hidden="1">
      <c r="B1008" s="56" t="s">
        <v>5</v>
      </c>
      <c r="C1008" s="63">
        <f>SUM(C1004:C1006)</f>
        <v>134952</v>
      </c>
      <c r="D1008" s="64">
        <f>SUM(D1004:D1006)</f>
        <v>9461960.7384603973</v>
      </c>
      <c r="E1008" s="65">
        <f>IF(D1008=0,0,D1008/C1008)</f>
        <v>70.113527316826705</v>
      </c>
      <c r="G1008" s="63">
        <f>SUM(G1004:G1006)</f>
        <v>28067</v>
      </c>
      <c r="H1008" s="64">
        <f>SUM(H1004:H1006)</f>
        <v>34065.336072791943</v>
      </c>
      <c r="I1008" s="65">
        <f>IF(H1008=0,0,H1008/G1008)</f>
        <v>1.2137148990911726</v>
      </c>
    </row>
    <row r="1009" spans="2:9" hidden="1">
      <c r="B1009" s="56"/>
      <c r="C1009" s="57"/>
      <c r="D1009" s="58"/>
      <c r="E1009" s="59"/>
      <c r="G1009" s="57"/>
      <c r="H1009" s="58"/>
      <c r="I1009" s="59"/>
    </row>
    <row r="1010" spans="2:9" hidden="1">
      <c r="B1010" s="56" t="s">
        <v>6</v>
      </c>
      <c r="C1010" s="57">
        <v>0</v>
      </c>
      <c r="D1010" s="58">
        <f>+C1010*E1008</f>
        <v>0</v>
      </c>
      <c r="E1010" s="59">
        <v>0</v>
      </c>
      <c r="G1010" s="57">
        <v>0</v>
      </c>
      <c r="H1010" s="58">
        <v>0</v>
      </c>
      <c r="I1010" s="59">
        <v>0</v>
      </c>
    </row>
    <row r="1011" spans="2:9" hidden="1">
      <c r="B1011" s="56"/>
      <c r="C1011" s="57">
        <v>0</v>
      </c>
      <c r="D1011" s="58"/>
      <c r="E1011" s="59"/>
      <c r="G1011" s="57"/>
      <c r="H1011" s="58"/>
      <c r="I1011" s="59"/>
    </row>
    <row r="1012" spans="2:9" hidden="1">
      <c r="B1012" s="56" t="s">
        <v>10</v>
      </c>
      <c r="C1012" s="60">
        <v>-606</v>
      </c>
      <c r="D1012" s="61">
        <f>+C1012*E1008</f>
        <v>-42488.797553996985</v>
      </c>
      <c r="E1012" s="62">
        <f>IF(D1012=0,0,D1012/C1012)</f>
        <v>70.113527316826705</v>
      </c>
      <c r="G1012" s="60">
        <v>-606</v>
      </c>
      <c r="H1012" s="61">
        <f>+G1012*I1008</f>
        <v>-735.51122884925053</v>
      </c>
      <c r="I1012" s="62">
        <f>IF(H1012=0,0,H1012/G1012)</f>
        <v>1.2137148990911726</v>
      </c>
    </row>
    <row r="1013" spans="2:9" hidden="1">
      <c r="B1013" s="56"/>
      <c r="C1013" s="57"/>
      <c r="D1013" s="58"/>
      <c r="E1013" s="59"/>
      <c r="G1013" s="57"/>
      <c r="H1013" s="58"/>
      <c r="I1013" s="59"/>
    </row>
    <row r="1014" spans="2:9" ht="13.5" hidden="1" thickBot="1">
      <c r="B1014" s="56" t="s">
        <v>8</v>
      </c>
      <c r="C1014" s="66">
        <f>SUM(C1008:C1012)</f>
        <v>134346</v>
      </c>
      <c r="D1014" s="66">
        <f>SUM(D1008:D1012)</f>
        <v>9419471.9409063999</v>
      </c>
      <c r="E1014" s="67">
        <f>IF(D1014=0,0,D1014/C1014)</f>
        <v>70.113527316826705</v>
      </c>
      <c r="G1014" s="66">
        <f>SUM(G1008:G1012)</f>
        <v>27461</v>
      </c>
      <c r="H1014" s="66">
        <f>SUM(H1008:H1012)</f>
        <v>33329.82484394269</v>
      </c>
      <c r="I1014" s="67">
        <f>IF(H1014=0,0,H1014/G1014)</f>
        <v>1.2137148990911726</v>
      </c>
    </row>
    <row r="1015" spans="2:9" ht="13.5" hidden="1" thickTop="1">
      <c r="C1015" s="71"/>
      <c r="G1015" s="71">
        <f>+G1014+13968</f>
        <v>41429</v>
      </c>
    </row>
    <row r="1016" spans="2:9" hidden="1"/>
    <row r="1017" spans="2:9" ht="15.75" hidden="1" customHeight="1">
      <c r="B1017" s="55">
        <v>42736</v>
      </c>
      <c r="C1017" s="84" t="s">
        <v>41</v>
      </c>
      <c r="D1017" s="84"/>
      <c r="E1017" s="84"/>
      <c r="G1017" s="84" t="s">
        <v>40</v>
      </c>
      <c r="H1017" s="84"/>
      <c r="I1017" s="84"/>
    </row>
    <row r="1018" spans="2:9" hidden="1">
      <c r="B1018" s="56"/>
      <c r="C1018" s="8" t="s">
        <v>0</v>
      </c>
      <c r="D1018" s="9" t="s">
        <v>1</v>
      </c>
      <c r="E1018" s="10" t="s">
        <v>2</v>
      </c>
      <c r="G1018" s="8" t="s">
        <v>0</v>
      </c>
      <c r="H1018" s="9" t="s">
        <v>1</v>
      </c>
      <c r="I1018" s="10" t="s">
        <v>2</v>
      </c>
    </row>
    <row r="1019" spans="2:9" hidden="1">
      <c r="B1019" s="56" t="s">
        <v>3</v>
      </c>
      <c r="C1019" s="57">
        <v>148438</v>
      </c>
      <c r="D1019" s="58">
        <v>9419471.3499999996</v>
      </c>
      <c r="E1019" s="59">
        <f>IF(D1019=0,0,D1019/C1019)</f>
        <v>63.457277449170697</v>
      </c>
      <c r="G1019" s="57">
        <v>41429</v>
      </c>
      <c r="H1019" s="58">
        <f>+H1014</f>
        <v>33329.82484394269</v>
      </c>
      <c r="I1019" s="59">
        <f>IF(H1019=0,0,H1019/G1019)</f>
        <v>0.80450469101215794</v>
      </c>
    </row>
    <row r="1020" spans="2:9" hidden="1">
      <c r="B1020" s="56"/>
      <c r="C1020" s="57"/>
      <c r="D1020" s="58"/>
      <c r="E1020" s="59"/>
      <c r="G1020" s="57"/>
      <c r="H1020" s="58"/>
      <c r="I1020" s="59"/>
    </row>
    <row r="1021" spans="2:9" hidden="1">
      <c r="B1021" s="56" t="s">
        <v>39</v>
      </c>
      <c r="C1021" s="57">
        <v>4</v>
      </c>
      <c r="D1021" s="58">
        <v>280.45</v>
      </c>
      <c r="E1021" s="59"/>
      <c r="G1021" s="57">
        <v>4</v>
      </c>
      <c r="H1021" s="58">
        <v>4.8499999999999996</v>
      </c>
      <c r="I1021" s="59"/>
    </row>
    <row r="1022" spans="2:9" hidden="1">
      <c r="B1022" s="56"/>
      <c r="C1022" s="57"/>
      <c r="D1022" s="58"/>
      <c r="E1022" s="59"/>
      <c r="G1022" s="57"/>
      <c r="H1022" s="58"/>
      <c r="I1022" s="59"/>
    </row>
    <row r="1023" spans="2:9" hidden="1">
      <c r="B1023" s="56" t="s">
        <v>4</v>
      </c>
      <c r="C1023" s="60">
        <v>0</v>
      </c>
      <c r="D1023" s="61">
        <v>0</v>
      </c>
      <c r="E1023" s="62">
        <f>IF(D1023=0,0,D1023/C1023)</f>
        <v>0</v>
      </c>
      <c r="G1023" s="60">
        <v>0</v>
      </c>
      <c r="H1023" s="61">
        <v>0</v>
      </c>
      <c r="I1023" s="62">
        <f>IF(H1023=0,0,H1023/G1023)</f>
        <v>0</v>
      </c>
    </row>
    <row r="1024" spans="2:9" hidden="1">
      <c r="B1024" s="56"/>
      <c r="C1024" s="57"/>
      <c r="D1024" s="58"/>
      <c r="E1024" s="59"/>
      <c r="G1024" s="57"/>
      <c r="H1024" s="58"/>
      <c r="I1024" s="59"/>
    </row>
    <row r="1025" spans="2:9" hidden="1">
      <c r="B1025" s="56" t="s">
        <v>5</v>
      </c>
      <c r="C1025" s="63">
        <f>SUM(C1019:C1023)</f>
        <v>148442</v>
      </c>
      <c r="D1025" s="64">
        <f>SUM(D1019:D1023)</f>
        <v>9419751.7999999989</v>
      </c>
      <c r="E1025" s="65">
        <f>IF(D1025=0,0,D1025/C1025)</f>
        <v>63.457456784468</v>
      </c>
      <c r="G1025" s="63">
        <f>SUM(G1019:G1023)</f>
        <v>41433</v>
      </c>
      <c r="H1025" s="64">
        <f>SUM(H1019:H1023)</f>
        <v>33334.674843942688</v>
      </c>
      <c r="I1025" s="65">
        <f>+H1025/G1025</f>
        <v>0.80454407945219242</v>
      </c>
    </row>
    <row r="1026" spans="2:9" hidden="1">
      <c r="B1026" s="56"/>
      <c r="C1026" s="57"/>
      <c r="D1026" s="58"/>
      <c r="E1026" s="59"/>
      <c r="G1026" s="57"/>
      <c r="H1026" s="58"/>
      <c r="I1026" s="59"/>
    </row>
    <row r="1027" spans="2:9" hidden="1">
      <c r="B1027" s="56" t="s">
        <v>6</v>
      </c>
      <c r="C1027" s="57">
        <v>0</v>
      </c>
      <c r="D1027" s="58">
        <f>+C1027*E1025</f>
        <v>0</v>
      </c>
      <c r="E1027" s="59">
        <v>0</v>
      </c>
      <c r="G1027" s="57">
        <v>0</v>
      </c>
      <c r="H1027" s="58">
        <v>0</v>
      </c>
      <c r="I1027" s="59">
        <v>0</v>
      </c>
    </row>
    <row r="1028" spans="2:9" hidden="1">
      <c r="B1028" s="56"/>
      <c r="C1028" s="57">
        <v>0</v>
      </c>
      <c r="D1028" s="58"/>
      <c r="E1028" s="59"/>
      <c r="G1028" s="57"/>
      <c r="H1028" s="58"/>
      <c r="I1028" s="59"/>
    </row>
    <row r="1029" spans="2:9" hidden="1">
      <c r="B1029" s="56" t="s">
        <v>10</v>
      </c>
      <c r="C1029" s="60">
        <v>-458</v>
      </c>
      <c r="D1029" s="61">
        <v>-29063.52</v>
      </c>
      <c r="E1029" s="62">
        <f>IF(D1029=0,0,D1029/C1029)</f>
        <v>63.457467248908301</v>
      </c>
      <c r="G1029" s="60">
        <v>-458</v>
      </c>
      <c r="H1029" s="61">
        <v>-368.48</v>
      </c>
      <c r="I1029" s="62">
        <f>IF(H1029=0,0,H1029/G1029)</f>
        <v>0.80454148471615727</v>
      </c>
    </row>
    <row r="1030" spans="2:9" hidden="1">
      <c r="B1030" s="56"/>
      <c r="C1030" s="57"/>
      <c r="D1030" s="58"/>
      <c r="E1030" s="59"/>
      <c r="G1030" s="57"/>
      <c r="H1030" s="58"/>
      <c r="I1030" s="59"/>
    </row>
    <row r="1031" spans="2:9" ht="13.5" hidden="1" thickBot="1">
      <c r="B1031" s="56" t="s">
        <v>8</v>
      </c>
      <c r="C1031" s="66">
        <f>SUM(C1025:C1029)</f>
        <v>147984</v>
      </c>
      <c r="D1031" s="66">
        <f>SUM(D1025:D1029)</f>
        <v>9390688.2799999993</v>
      </c>
      <c r="E1031" s="67">
        <f>IF(D1031=0,0,D1031/C1031)</f>
        <v>63.457456752081299</v>
      </c>
      <c r="G1031" s="66">
        <f>SUM(G1025:G1029)</f>
        <v>40975</v>
      </c>
      <c r="H1031" s="66">
        <f>SUM(H1025:H1029)</f>
        <v>32966.194843942685</v>
      </c>
      <c r="I1031" s="67">
        <f>IF(H1031=0,0,H1031/G1031)</f>
        <v>0.80454410845497704</v>
      </c>
    </row>
    <row r="1032" spans="2:9" ht="13.5" hidden="1" thickTop="1"/>
    <row r="1033" spans="2:9" hidden="1"/>
    <row r="1034" spans="2:9" ht="15.75" hidden="1" customHeight="1">
      <c r="B1034" s="55">
        <v>42767</v>
      </c>
      <c r="C1034" s="84" t="s">
        <v>41</v>
      </c>
      <c r="D1034" s="84"/>
      <c r="E1034" s="84"/>
      <c r="G1034" s="84" t="s">
        <v>40</v>
      </c>
      <c r="H1034" s="84"/>
      <c r="I1034" s="84"/>
    </row>
    <row r="1035" spans="2:9" hidden="1">
      <c r="B1035" s="56"/>
      <c r="C1035" s="8" t="s">
        <v>0</v>
      </c>
      <c r="D1035" s="9" t="s">
        <v>1</v>
      </c>
      <c r="E1035" s="10" t="s">
        <v>2</v>
      </c>
      <c r="G1035" s="8" t="s">
        <v>0</v>
      </c>
      <c r="H1035" s="9" t="s">
        <v>1</v>
      </c>
      <c r="I1035" s="10" t="s">
        <v>2</v>
      </c>
    </row>
    <row r="1036" spans="2:9" hidden="1">
      <c r="B1036" s="56" t="s">
        <v>3</v>
      </c>
      <c r="C1036" s="57">
        <f>+C1031</f>
        <v>147984</v>
      </c>
      <c r="D1036" s="58">
        <f>+D1031</f>
        <v>9390688.2799999993</v>
      </c>
      <c r="E1036" s="59">
        <f>IF(D1036=0,0,D1036/C1036)</f>
        <v>63.457456752081299</v>
      </c>
      <c r="G1036" s="57">
        <f>+G1031</f>
        <v>40975</v>
      </c>
      <c r="H1036" s="58">
        <f>+H1031</f>
        <v>32966.194843942685</v>
      </c>
      <c r="I1036" s="59">
        <f>IF(H1036=0,0,H1036/G1036)</f>
        <v>0.80454410845497704</v>
      </c>
    </row>
    <row r="1037" spans="2:9" hidden="1">
      <c r="B1037" s="56"/>
      <c r="C1037" s="57"/>
      <c r="D1037" s="58"/>
      <c r="E1037" s="59"/>
      <c r="G1037" s="57"/>
      <c r="H1037" s="58"/>
      <c r="I1037" s="59"/>
    </row>
    <row r="1038" spans="2:9" hidden="1">
      <c r="B1038" s="56" t="s">
        <v>39</v>
      </c>
      <c r="C1038" s="57">
        <v>-6</v>
      </c>
      <c r="D1038" s="58">
        <v>-420.68</v>
      </c>
      <c r="E1038" s="59"/>
      <c r="G1038" s="57">
        <v>-5</v>
      </c>
      <c r="H1038" s="58">
        <v>-6.06</v>
      </c>
      <c r="I1038" s="59"/>
    </row>
    <row r="1039" spans="2:9" hidden="1">
      <c r="B1039" s="56"/>
      <c r="C1039" s="57"/>
      <c r="D1039" s="58"/>
      <c r="E1039" s="59"/>
      <c r="G1039" s="57"/>
      <c r="H1039" s="58"/>
      <c r="I1039" s="59"/>
    </row>
    <row r="1040" spans="2:9" hidden="1">
      <c r="B1040" s="56" t="s">
        <v>4</v>
      </c>
      <c r="C1040" s="60">
        <v>0</v>
      </c>
      <c r="D1040" s="61">
        <v>0</v>
      </c>
      <c r="E1040" s="62">
        <f>IF(D1040=0,0,D1040/C1040)</f>
        <v>0</v>
      </c>
      <c r="G1040" s="60"/>
      <c r="H1040" s="61">
        <v>0</v>
      </c>
      <c r="I1040" s="62">
        <f>IF(H1040=0,0,H1040/G1040)</f>
        <v>0</v>
      </c>
    </row>
    <row r="1041" spans="2:9" hidden="1">
      <c r="B1041" s="56"/>
      <c r="C1041" s="57"/>
      <c r="D1041" s="58"/>
      <c r="E1041" s="59"/>
      <c r="G1041" s="57"/>
      <c r="H1041" s="58"/>
      <c r="I1041" s="59"/>
    </row>
    <row r="1042" spans="2:9" hidden="1">
      <c r="B1042" s="56" t="s">
        <v>5</v>
      </c>
      <c r="C1042" s="63">
        <f>SUM(C1036:C1040)</f>
        <v>147978</v>
      </c>
      <c r="D1042" s="64">
        <f>SUM(D1036:D1040)</f>
        <v>9390267.5999999996</v>
      </c>
      <c r="E1042" s="65">
        <f>IF(D1042=0,0,D1042/C1042)</f>
        <v>63.457186879130681</v>
      </c>
      <c r="G1042" s="63">
        <f>SUM(G1036:G1040)</f>
        <v>40970</v>
      </c>
      <c r="H1042" s="64">
        <f>SUM(H1036:H1040)</f>
        <v>32960.134843942687</v>
      </c>
      <c r="I1042" s="65">
        <f>IF(H1042=0,0,H1042/G1042)</f>
        <v>0.80449438232713422</v>
      </c>
    </row>
    <row r="1043" spans="2:9" hidden="1">
      <c r="B1043" s="56"/>
      <c r="C1043" s="57"/>
      <c r="D1043" s="58"/>
      <c r="E1043" s="59"/>
      <c r="G1043" s="57"/>
      <c r="H1043" s="58"/>
      <c r="I1043" s="59"/>
    </row>
    <row r="1044" spans="2:9" hidden="1">
      <c r="B1044" s="56" t="s">
        <v>6</v>
      </c>
      <c r="C1044" s="57">
        <v>0</v>
      </c>
      <c r="D1044" s="58">
        <f>+C1044*E1042</f>
        <v>0</v>
      </c>
      <c r="E1044" s="59">
        <v>0</v>
      </c>
      <c r="G1044" s="57">
        <v>0</v>
      </c>
      <c r="H1044" s="58">
        <v>0</v>
      </c>
      <c r="I1044" s="59">
        <v>0</v>
      </c>
    </row>
    <row r="1045" spans="2:9" hidden="1">
      <c r="B1045" s="56"/>
      <c r="C1045" s="57">
        <v>0</v>
      </c>
      <c r="D1045" s="58"/>
      <c r="E1045" s="59"/>
      <c r="G1045" s="57"/>
      <c r="H1045" s="58"/>
      <c r="I1045" s="59"/>
    </row>
    <row r="1046" spans="2:9" hidden="1">
      <c r="B1046" s="56" t="s">
        <v>10</v>
      </c>
      <c r="C1046" s="60">
        <v>-307</v>
      </c>
      <c r="D1046" s="61">
        <f>+C1046*E1042</f>
        <v>-19481.356371893118</v>
      </c>
      <c r="E1046" s="62">
        <f>IF(D1046=0,0,D1046/C1046)</f>
        <v>63.457186879130681</v>
      </c>
      <c r="G1046" s="60">
        <v>-307</v>
      </c>
      <c r="H1046" s="61">
        <v>-246.98</v>
      </c>
      <c r="I1046" s="62">
        <f>IF(H1046=0,0,H1046/G1046)</f>
        <v>0.80449511400651463</v>
      </c>
    </row>
    <row r="1047" spans="2:9" hidden="1">
      <c r="B1047" s="56"/>
      <c r="C1047" s="57"/>
      <c r="D1047" s="58"/>
      <c r="E1047" s="59"/>
      <c r="G1047" s="57"/>
      <c r="H1047" s="58"/>
      <c r="I1047" s="59"/>
    </row>
    <row r="1048" spans="2:9" ht="13.5" hidden="1" thickBot="1">
      <c r="B1048" s="56" t="s">
        <v>8</v>
      </c>
      <c r="C1048" s="66">
        <f>SUM(C1042:C1046)</f>
        <v>147671</v>
      </c>
      <c r="D1048" s="66">
        <f>SUM(D1042:D1046)</f>
        <v>9370786.243628107</v>
      </c>
      <c r="E1048" s="67">
        <f>IF(D1048=0,0,D1048/C1048)</f>
        <v>63.457186879130681</v>
      </c>
      <c r="G1048" s="66">
        <f>SUM(G1042:G1046)</f>
        <v>40663</v>
      </c>
      <c r="H1048" s="66">
        <f>SUM(H1042:H1046)</f>
        <v>32713.154843942688</v>
      </c>
      <c r="I1048" s="67">
        <f>IF(H1048=0,0,H1048/G1048)</f>
        <v>0.80449437680305658</v>
      </c>
    </row>
    <row r="1049" spans="2:9" ht="13.5" hidden="1" thickTop="1"/>
    <row r="1050" spans="2:9" hidden="1"/>
    <row r="1051" spans="2:9" ht="15.75" hidden="1" customHeight="1">
      <c r="B1051" s="55">
        <v>42795</v>
      </c>
      <c r="C1051" s="84" t="s">
        <v>41</v>
      </c>
      <c r="D1051" s="84"/>
      <c r="E1051" s="84"/>
      <c r="G1051" s="84" t="s">
        <v>40</v>
      </c>
      <c r="H1051" s="84"/>
      <c r="I1051" s="84"/>
    </row>
    <row r="1052" spans="2:9" hidden="1">
      <c r="B1052" s="56"/>
      <c r="C1052" s="8" t="s">
        <v>0</v>
      </c>
      <c r="D1052" s="9" t="s">
        <v>1</v>
      </c>
      <c r="E1052" s="10" t="s">
        <v>2</v>
      </c>
      <c r="G1052" s="8" t="s">
        <v>0</v>
      </c>
      <c r="H1052" s="9" t="s">
        <v>1</v>
      </c>
      <c r="I1052" s="10" t="s">
        <v>2</v>
      </c>
    </row>
    <row r="1053" spans="2:9" hidden="1">
      <c r="B1053" s="56" t="s">
        <v>3</v>
      </c>
      <c r="C1053" s="57">
        <f>+C1048</f>
        <v>147671</v>
      </c>
      <c r="D1053" s="58">
        <f>+D1048</f>
        <v>9370786.243628107</v>
      </c>
      <c r="E1053" s="59">
        <f>IF(D1053=0,0,D1053/C1053)</f>
        <v>63.457186879130681</v>
      </c>
      <c r="G1053" s="57">
        <f>+G1048</f>
        <v>40663</v>
      </c>
      <c r="H1053" s="58">
        <f>+H1048</f>
        <v>32713.154843942688</v>
      </c>
      <c r="I1053" s="59">
        <f>IF(H1053=0,0,H1053/G1053)</f>
        <v>0.80449437680305658</v>
      </c>
    </row>
    <row r="1054" spans="2:9" hidden="1">
      <c r="B1054" s="56"/>
      <c r="C1054" s="57"/>
      <c r="D1054" s="58"/>
      <c r="E1054" s="59"/>
      <c r="G1054" s="57"/>
      <c r="H1054" s="58"/>
      <c r="I1054" s="59"/>
    </row>
    <row r="1055" spans="2:9" hidden="1">
      <c r="B1055" s="56" t="s">
        <v>39</v>
      </c>
      <c r="C1055" s="57">
        <v>-82</v>
      </c>
      <c r="D1055" s="58">
        <v>-5749.31</v>
      </c>
      <c r="E1055" s="59"/>
      <c r="G1055" s="57">
        <v>0</v>
      </c>
      <c r="H1055" s="58">
        <v>0</v>
      </c>
      <c r="I1055" s="59"/>
    </row>
    <row r="1056" spans="2:9" hidden="1">
      <c r="B1056" s="56"/>
      <c r="C1056" s="57"/>
      <c r="D1056" s="58"/>
      <c r="E1056" s="59"/>
      <c r="G1056" s="57"/>
      <c r="H1056" s="58"/>
      <c r="I1056" s="59"/>
    </row>
    <row r="1057" spans="2:9" hidden="1">
      <c r="B1057" s="56" t="s">
        <v>4</v>
      </c>
      <c r="C1057" s="60">
        <v>0</v>
      </c>
      <c r="D1057" s="61">
        <v>0</v>
      </c>
      <c r="E1057" s="62">
        <f>IF(D1057=0,0,D1057/C1057)</f>
        <v>0</v>
      </c>
      <c r="G1057" s="60"/>
      <c r="H1057" s="61">
        <v>0</v>
      </c>
      <c r="I1057" s="62">
        <f>IF(H1057=0,0,H1057/G1057)</f>
        <v>0</v>
      </c>
    </row>
    <row r="1058" spans="2:9" hidden="1">
      <c r="B1058" s="56"/>
      <c r="C1058" s="57"/>
      <c r="D1058" s="58"/>
      <c r="E1058" s="59"/>
      <c r="G1058" s="57"/>
      <c r="H1058" s="58"/>
      <c r="I1058" s="59"/>
    </row>
    <row r="1059" spans="2:9" hidden="1">
      <c r="B1059" s="56" t="s">
        <v>5</v>
      </c>
      <c r="C1059" s="63">
        <f>SUM(C1053:C1057)</f>
        <v>147589</v>
      </c>
      <c r="D1059" s="64">
        <f>SUM(D1053:D1057)</f>
        <v>9365036.9336281065</v>
      </c>
      <c r="E1059" s="65">
        <f>IF(D1059=0,0,D1059/C1059)</f>
        <v>63.453488631456999</v>
      </c>
      <c r="G1059" s="63">
        <f>SUM(G1053:G1057)</f>
        <v>40663</v>
      </c>
      <c r="H1059" s="64">
        <f>SUM(H1053:H1057)</f>
        <v>32713.154843942688</v>
      </c>
      <c r="I1059" s="65">
        <f>IF(H1059=0,0,H1059/G1059)</f>
        <v>0.80449437680305658</v>
      </c>
    </row>
    <row r="1060" spans="2:9" hidden="1">
      <c r="B1060" s="56"/>
      <c r="C1060" s="57"/>
      <c r="D1060" s="58"/>
      <c r="E1060" s="59"/>
      <c r="G1060" s="57"/>
      <c r="H1060" s="58"/>
      <c r="I1060" s="59"/>
    </row>
    <row r="1061" spans="2:9" hidden="1">
      <c r="B1061" s="56" t="s">
        <v>6</v>
      </c>
      <c r="C1061" s="57">
        <v>0</v>
      </c>
      <c r="D1061" s="58">
        <f>+C1061*E1059</f>
        <v>0</v>
      </c>
      <c r="E1061" s="59">
        <v>0</v>
      </c>
      <c r="G1061" s="57">
        <v>0</v>
      </c>
      <c r="H1061" s="58">
        <v>0</v>
      </c>
      <c r="I1061" s="59">
        <v>0</v>
      </c>
    </row>
    <row r="1062" spans="2:9" hidden="1">
      <c r="B1062" s="56"/>
      <c r="C1062" s="57">
        <v>0</v>
      </c>
      <c r="D1062" s="58"/>
      <c r="E1062" s="59"/>
      <c r="G1062" s="57"/>
      <c r="H1062" s="58"/>
      <c r="I1062" s="59"/>
    </row>
    <row r="1063" spans="2:9" hidden="1">
      <c r="B1063" s="56" t="s">
        <v>10</v>
      </c>
      <c r="C1063" s="60">
        <v>-264</v>
      </c>
      <c r="D1063" s="61">
        <v>-16751.72</v>
      </c>
      <c r="E1063" s="62">
        <f>IF(D1063=0,0,D1063/C1063)</f>
        <v>63.453484848484855</v>
      </c>
      <c r="G1063" s="60">
        <v>-264</v>
      </c>
      <c r="H1063" s="61">
        <v>-212.39</v>
      </c>
      <c r="I1063" s="62">
        <f>IF(H1063=0,0,H1063/G1063)</f>
        <v>0.8045075757575757</v>
      </c>
    </row>
    <row r="1064" spans="2:9" hidden="1">
      <c r="B1064" s="56"/>
      <c r="C1064" s="57"/>
      <c r="D1064" s="58"/>
      <c r="E1064" s="59"/>
      <c r="G1064" s="57"/>
      <c r="H1064" s="58"/>
      <c r="I1064" s="59"/>
    </row>
    <row r="1065" spans="2:9" ht="13.5" hidden="1" thickBot="1">
      <c r="B1065" s="56" t="s">
        <v>8</v>
      </c>
      <c r="C1065" s="66">
        <f>SUM(C1059:C1063)</f>
        <v>147325</v>
      </c>
      <c r="D1065" s="66">
        <f>SUM(D1059:D1063)</f>
        <v>9348285.2136281058</v>
      </c>
      <c r="E1065" s="67">
        <f>IF(D1065=0,0,D1065/C1065)</f>
        <v>63.45348863823591</v>
      </c>
      <c r="G1065" s="66">
        <f>SUM(G1059:G1063)</f>
        <v>40399</v>
      </c>
      <c r="H1065" s="66">
        <f>SUM(H1059:H1063)</f>
        <v>32500.764843942688</v>
      </c>
      <c r="I1065" s="67">
        <f>IF(H1065=0,0,H1065/G1065)</f>
        <v>0.80449429055032773</v>
      </c>
    </row>
    <row r="1066" spans="2:9" ht="13.5" hidden="1" thickTop="1"/>
    <row r="1067" spans="2:9" hidden="1"/>
    <row r="1068" spans="2:9" ht="15.75" hidden="1" customHeight="1">
      <c r="B1068" s="55">
        <v>42826</v>
      </c>
      <c r="C1068" s="84" t="s">
        <v>41</v>
      </c>
      <c r="D1068" s="84"/>
      <c r="E1068" s="84"/>
      <c r="G1068" s="84" t="s">
        <v>40</v>
      </c>
      <c r="H1068" s="84"/>
      <c r="I1068" s="84"/>
    </row>
    <row r="1069" spans="2:9" hidden="1">
      <c r="B1069" s="56"/>
      <c r="C1069" s="8" t="s">
        <v>0</v>
      </c>
      <c r="D1069" s="9" t="s">
        <v>1</v>
      </c>
      <c r="E1069" s="10" t="s">
        <v>2</v>
      </c>
      <c r="G1069" s="8" t="s">
        <v>0</v>
      </c>
      <c r="H1069" s="9" t="s">
        <v>1</v>
      </c>
      <c r="I1069" s="10" t="s">
        <v>2</v>
      </c>
    </row>
    <row r="1070" spans="2:9" hidden="1">
      <c r="B1070" s="56" t="s">
        <v>3</v>
      </c>
      <c r="C1070" s="57">
        <f>+C1065</f>
        <v>147325</v>
      </c>
      <c r="D1070" s="58">
        <f>+D1065</f>
        <v>9348285.2136281058</v>
      </c>
      <c r="E1070" s="59">
        <f>IF(D1070=0,0,D1070/C1070)</f>
        <v>63.45348863823591</v>
      </c>
      <c r="G1070" s="57">
        <f>+G1065</f>
        <v>40399</v>
      </c>
      <c r="H1070" s="58">
        <f>+H1065</f>
        <v>32500.764843942688</v>
      </c>
      <c r="I1070" s="59">
        <f>IF(H1070=0,0,H1070/G1070)</f>
        <v>0.80449429055032773</v>
      </c>
    </row>
    <row r="1071" spans="2:9" hidden="1">
      <c r="B1071" s="56"/>
      <c r="C1071" s="57"/>
      <c r="D1071" s="58"/>
      <c r="E1071" s="59"/>
      <c r="G1071" s="57"/>
      <c r="H1071" s="58"/>
      <c r="I1071" s="59"/>
    </row>
    <row r="1072" spans="2:9" hidden="1">
      <c r="B1072" s="56" t="s">
        <v>39</v>
      </c>
      <c r="C1072" s="57">
        <v>0</v>
      </c>
      <c r="D1072" s="58">
        <v>0</v>
      </c>
      <c r="E1072" s="59"/>
      <c r="G1072" s="57">
        <v>0</v>
      </c>
      <c r="H1072" s="58">
        <v>0</v>
      </c>
      <c r="I1072" s="59"/>
    </row>
    <row r="1073" spans="2:9" hidden="1">
      <c r="B1073" s="56"/>
      <c r="C1073" s="57"/>
      <c r="D1073" s="58"/>
      <c r="E1073" s="59"/>
      <c r="G1073" s="57"/>
      <c r="H1073" s="58"/>
      <c r="I1073" s="59"/>
    </row>
    <row r="1074" spans="2:9" hidden="1">
      <c r="B1074" s="56" t="s">
        <v>4</v>
      </c>
      <c r="C1074" s="60">
        <v>0</v>
      </c>
      <c r="D1074" s="61">
        <v>0</v>
      </c>
      <c r="E1074" s="62">
        <f>IF(D1074=0,0,D1074/C1074)</f>
        <v>0</v>
      </c>
      <c r="G1074" s="60">
        <v>1435</v>
      </c>
      <c r="H1074" s="61">
        <v>0</v>
      </c>
      <c r="I1074" s="62">
        <f>IF(H1074=0,0,H1074/G1074)</f>
        <v>0</v>
      </c>
    </row>
    <row r="1075" spans="2:9" hidden="1">
      <c r="B1075" s="56"/>
      <c r="C1075" s="57"/>
      <c r="D1075" s="58"/>
      <c r="E1075" s="59"/>
      <c r="G1075" s="57"/>
      <c r="H1075" s="58"/>
      <c r="I1075" s="59"/>
    </row>
    <row r="1076" spans="2:9" hidden="1">
      <c r="B1076" s="56" t="s">
        <v>5</v>
      </c>
      <c r="C1076" s="63">
        <f>SUM(C1070:C1074)</f>
        <v>147325</v>
      </c>
      <c r="D1076" s="64">
        <f>SUM(D1070:D1074)</f>
        <v>9348285.2136281058</v>
      </c>
      <c r="E1076" s="65">
        <f>IF(D1076=0,0,D1076/C1076)</f>
        <v>63.45348863823591</v>
      </c>
      <c r="G1076" s="63">
        <f>SUM(G1070:G1074)</f>
        <v>41834</v>
      </c>
      <c r="H1076" s="64">
        <f>SUM(H1070:H1074)</f>
        <v>32500.764843942688</v>
      </c>
      <c r="I1076" s="65">
        <f>IF(H1076=0,0,H1076/G1076)</f>
        <v>0.7768983325510993</v>
      </c>
    </row>
    <row r="1077" spans="2:9" hidden="1">
      <c r="B1077" s="56"/>
      <c r="C1077" s="57"/>
      <c r="D1077" s="58"/>
      <c r="E1077" s="59"/>
      <c r="G1077" s="57"/>
      <c r="H1077" s="58"/>
      <c r="I1077" s="59"/>
    </row>
    <row r="1078" spans="2:9" hidden="1">
      <c r="B1078" s="56" t="s">
        <v>6</v>
      </c>
      <c r="C1078" s="57">
        <v>0</v>
      </c>
      <c r="D1078" s="58">
        <f>+C1078*E1076</f>
        <v>0</v>
      </c>
      <c r="E1078" s="59">
        <v>0</v>
      </c>
      <c r="G1078" s="57">
        <v>0</v>
      </c>
      <c r="H1078" s="58">
        <v>0</v>
      </c>
      <c r="I1078" s="59">
        <v>0</v>
      </c>
    </row>
    <row r="1079" spans="2:9" hidden="1">
      <c r="B1079" s="56"/>
      <c r="C1079" s="57">
        <v>0</v>
      </c>
      <c r="D1079" s="58"/>
      <c r="E1079" s="59"/>
      <c r="G1079" s="57"/>
      <c r="H1079" s="58"/>
      <c r="I1079" s="59"/>
    </row>
    <row r="1080" spans="2:9" hidden="1">
      <c r="B1080" s="56" t="s">
        <v>10</v>
      </c>
      <c r="C1080" s="60">
        <v>-168</v>
      </c>
      <c r="D1080" s="61">
        <v>-10660.18</v>
      </c>
      <c r="E1080" s="62">
        <f>IF(D1080=0,0,D1080/C1080)</f>
        <v>63.453452380952385</v>
      </c>
      <c r="G1080" s="60">
        <v>-168</v>
      </c>
      <c r="H1080" s="61">
        <v>-130.52000000000001</v>
      </c>
      <c r="I1080" s="62">
        <f>IF(H1080=0,0,H1080/G1080)</f>
        <v>0.77690476190476199</v>
      </c>
    </row>
    <row r="1081" spans="2:9" hidden="1">
      <c r="B1081" s="56"/>
      <c r="C1081" s="57"/>
      <c r="D1081" s="58"/>
      <c r="E1081" s="59"/>
      <c r="G1081" s="57"/>
      <c r="H1081" s="58"/>
      <c r="I1081" s="59"/>
    </row>
    <row r="1082" spans="2:9" ht="13.5" hidden="1" thickBot="1">
      <c r="B1082" s="56" t="s">
        <v>8</v>
      </c>
      <c r="C1082" s="66">
        <f>SUM(C1076:C1080)</f>
        <v>147157</v>
      </c>
      <c r="D1082" s="66">
        <f>SUM(D1076:D1080)</f>
        <v>9337625.0336281061</v>
      </c>
      <c r="E1082" s="67">
        <f>IF(D1082=0,0,D1082/C1082)</f>
        <v>63.453488679628599</v>
      </c>
      <c r="G1082" s="66">
        <f>SUM(G1076:G1080)</f>
        <v>41666</v>
      </c>
      <c r="H1082" s="66">
        <f>SUM(H1076:H1080)</f>
        <v>32370.244843942688</v>
      </c>
      <c r="I1082" s="67">
        <f>IF(H1082=0,0,H1082/G1082)</f>
        <v>0.77689830662753057</v>
      </c>
    </row>
    <row r="1083" spans="2:9" ht="13.5" hidden="1" thickTop="1"/>
    <row r="1085" spans="2:9" ht="15.75" customHeight="1">
      <c r="B1085" s="55">
        <v>42856</v>
      </c>
      <c r="C1085" s="84" t="s">
        <v>41</v>
      </c>
      <c r="D1085" s="84"/>
      <c r="E1085" s="84"/>
      <c r="G1085" s="84" t="s">
        <v>40</v>
      </c>
      <c r="H1085" s="84"/>
      <c r="I1085" s="84"/>
    </row>
    <row r="1086" spans="2:9">
      <c r="B1086" s="56"/>
      <c r="C1086" s="8" t="s">
        <v>0</v>
      </c>
      <c r="D1086" s="9" t="s">
        <v>1</v>
      </c>
      <c r="E1086" s="10" t="s">
        <v>2</v>
      </c>
      <c r="G1086" s="8" t="s">
        <v>0</v>
      </c>
      <c r="H1086" s="9" t="s">
        <v>1</v>
      </c>
      <c r="I1086" s="10" t="s">
        <v>2</v>
      </c>
    </row>
    <row r="1087" spans="2:9">
      <c r="B1087" s="56" t="s">
        <v>3</v>
      </c>
      <c r="C1087" s="57">
        <f>+C1082</f>
        <v>147157</v>
      </c>
      <c r="D1087" s="58">
        <f>+D1082</f>
        <v>9337625.0336281061</v>
      </c>
      <c r="E1087" s="59">
        <f>IF(D1087=0,0,D1087/C1087)</f>
        <v>63.453488679628599</v>
      </c>
      <c r="G1087" s="57">
        <f>+G1082</f>
        <v>41666</v>
      </c>
      <c r="H1087" s="58">
        <f>+H1082</f>
        <v>32370.244843942688</v>
      </c>
      <c r="I1087" s="59">
        <f>IF(H1087=0,0,H1087/G1087)</f>
        <v>0.77689830662753057</v>
      </c>
    </row>
    <row r="1088" spans="2:9">
      <c r="B1088" s="56"/>
      <c r="C1088" s="57"/>
      <c r="D1088" s="58"/>
      <c r="E1088" s="59"/>
      <c r="G1088" s="57"/>
      <c r="H1088" s="58"/>
      <c r="I1088" s="59"/>
    </row>
    <row r="1089" spans="2:9">
      <c r="B1089" s="56" t="s">
        <v>39</v>
      </c>
      <c r="C1089" s="57">
        <v>0</v>
      </c>
      <c r="D1089" s="58">
        <v>0</v>
      </c>
      <c r="E1089" s="59"/>
      <c r="G1089" s="57">
        <v>0</v>
      </c>
      <c r="H1089" s="58">
        <v>0</v>
      </c>
      <c r="I1089" s="59"/>
    </row>
    <row r="1090" spans="2:9">
      <c r="B1090" s="56"/>
      <c r="C1090" s="57"/>
      <c r="D1090" s="58"/>
      <c r="E1090" s="59"/>
      <c r="G1090" s="57"/>
      <c r="H1090" s="58"/>
      <c r="I1090" s="59"/>
    </row>
    <row r="1091" spans="2:9">
      <c r="B1091" s="56" t="s">
        <v>4</v>
      </c>
      <c r="C1091" s="60">
        <v>0</v>
      </c>
      <c r="D1091" s="61">
        <v>0</v>
      </c>
      <c r="E1091" s="62">
        <f>IF(D1091=0,0,D1091/C1091)</f>
        <v>0</v>
      </c>
      <c r="G1091" s="60">
        <v>0</v>
      </c>
      <c r="H1091" s="61">
        <v>0</v>
      </c>
      <c r="I1091" s="62">
        <f>IF(H1091=0,0,H1091/G1091)</f>
        <v>0</v>
      </c>
    </row>
    <row r="1092" spans="2:9">
      <c r="B1092" s="56"/>
      <c r="C1092" s="57"/>
      <c r="D1092" s="58"/>
      <c r="E1092" s="59"/>
      <c r="G1092" s="57"/>
      <c r="H1092" s="58"/>
      <c r="I1092" s="59"/>
    </row>
    <row r="1093" spans="2:9">
      <c r="B1093" s="56" t="s">
        <v>5</v>
      </c>
      <c r="C1093" s="63">
        <f>SUM(C1087:C1091)</f>
        <v>147157</v>
      </c>
      <c r="D1093" s="64">
        <f>SUM(D1087:D1091)</f>
        <v>9337625.0336281061</v>
      </c>
      <c r="E1093" s="65">
        <f>IF(D1093=0,0,D1093/C1093)</f>
        <v>63.453488679628599</v>
      </c>
      <c r="G1093" s="63">
        <f>SUM(G1087:G1091)</f>
        <v>41666</v>
      </c>
      <c r="H1093" s="64">
        <f>SUM(H1087:H1091)</f>
        <v>32370.244843942688</v>
      </c>
      <c r="I1093" s="65">
        <f>IF(H1093=0,0,H1093/G1093)</f>
        <v>0.77689830662753057</v>
      </c>
    </row>
    <row r="1094" spans="2:9">
      <c r="B1094" s="56"/>
      <c r="C1094" s="57"/>
      <c r="D1094" s="58"/>
      <c r="E1094" s="59"/>
      <c r="G1094" s="57"/>
      <c r="H1094" s="58"/>
      <c r="I1094" s="59"/>
    </row>
    <row r="1095" spans="2:9">
      <c r="B1095" s="56" t="s">
        <v>6</v>
      </c>
      <c r="C1095" s="57">
        <v>0</v>
      </c>
      <c r="D1095" s="58">
        <f>+C1095*E1093</f>
        <v>0</v>
      </c>
      <c r="E1095" s="59">
        <v>0</v>
      </c>
      <c r="G1095" s="57">
        <v>0</v>
      </c>
      <c r="H1095" s="58">
        <v>0</v>
      </c>
      <c r="I1095" s="59">
        <v>0</v>
      </c>
    </row>
    <row r="1096" spans="2:9">
      <c r="B1096" s="56"/>
      <c r="C1096" s="57">
        <v>0</v>
      </c>
      <c r="D1096" s="58"/>
      <c r="E1096" s="59"/>
      <c r="G1096" s="57"/>
      <c r="H1096" s="58"/>
      <c r="I1096" s="59"/>
    </row>
    <row r="1097" spans="2:9">
      <c r="B1097" s="56" t="s">
        <v>10</v>
      </c>
      <c r="C1097" s="60">
        <v>-385</v>
      </c>
      <c r="D1097" s="61">
        <f>+C1097*E1093</f>
        <v>-24429.593141657009</v>
      </c>
      <c r="E1097" s="62">
        <f>IF(D1097=0,0,D1097/C1097)</f>
        <v>63.453488679628599</v>
      </c>
      <c r="G1097" s="60">
        <v>-385</v>
      </c>
      <c r="H1097" s="61">
        <f>+G1097*I1093</f>
        <v>-299.10584805159925</v>
      </c>
      <c r="I1097" s="62">
        <f>IF(H1097=0,0,H1097/G1097)</f>
        <v>0.77689830662753057</v>
      </c>
    </row>
    <row r="1098" spans="2:9">
      <c r="B1098" s="56"/>
      <c r="C1098" s="57"/>
      <c r="D1098" s="58"/>
      <c r="E1098" s="59"/>
      <c r="G1098" s="57"/>
      <c r="H1098" s="58"/>
      <c r="I1098" s="59"/>
    </row>
    <row r="1099" spans="2:9" ht="13.5" thickBot="1">
      <c r="B1099" s="56" t="s">
        <v>8</v>
      </c>
      <c r="C1099" s="66">
        <f>SUM(C1093:C1097)</f>
        <v>146772</v>
      </c>
      <c r="D1099" s="66">
        <f>SUM(D1093:D1097)</f>
        <v>9313195.4404864497</v>
      </c>
      <c r="E1099" s="67">
        <f>IF(D1099=0,0,D1099/C1099)</f>
        <v>63.453488679628606</v>
      </c>
      <c r="G1099" s="66">
        <f>SUM(G1093:G1097)</f>
        <v>41281</v>
      </c>
      <c r="H1099" s="66">
        <f>SUM(H1093:H1097)</f>
        <v>32071.138995891088</v>
      </c>
      <c r="I1099" s="67">
        <f>IF(H1099=0,0,H1099/G1099)</f>
        <v>0.77689830662753057</v>
      </c>
    </row>
    <row r="1100" spans="2:9" ht="13.5" thickTop="1"/>
    <row r="1102" spans="2:9" ht="15.75" customHeight="1">
      <c r="B1102" s="55">
        <v>42887</v>
      </c>
      <c r="C1102" s="84" t="s">
        <v>41</v>
      </c>
      <c r="D1102" s="84"/>
      <c r="E1102" s="84"/>
      <c r="G1102" s="84" t="s">
        <v>40</v>
      </c>
      <c r="H1102" s="84"/>
      <c r="I1102" s="84"/>
    </row>
    <row r="1103" spans="2:9">
      <c r="B1103" s="56"/>
      <c r="C1103" s="8" t="s">
        <v>0</v>
      </c>
      <c r="D1103" s="9" t="s">
        <v>1</v>
      </c>
      <c r="E1103" s="10" t="s">
        <v>2</v>
      </c>
      <c r="G1103" s="8" t="s">
        <v>0</v>
      </c>
      <c r="H1103" s="9" t="s">
        <v>1</v>
      </c>
      <c r="I1103" s="10" t="s">
        <v>2</v>
      </c>
    </row>
    <row r="1104" spans="2:9">
      <c r="B1104" s="56" t="s">
        <v>3</v>
      </c>
      <c r="C1104" s="57">
        <f>+C1099</f>
        <v>146772</v>
      </c>
      <c r="D1104" s="58">
        <f>+D1099</f>
        <v>9313195.4404864497</v>
      </c>
      <c r="E1104" s="59">
        <f>IF(D1104=0,0,D1104/C1104)</f>
        <v>63.453488679628606</v>
      </c>
      <c r="G1104" s="57">
        <f>+G1099</f>
        <v>41281</v>
      </c>
      <c r="H1104" s="58">
        <f>+H1099</f>
        <v>32071.138995891088</v>
      </c>
      <c r="I1104" s="59">
        <f>IF(H1104=0,0,H1104/G1104)</f>
        <v>0.77689830662753057</v>
      </c>
    </row>
    <row r="1105" spans="2:9">
      <c r="B1105" s="56"/>
      <c r="C1105" s="57"/>
      <c r="D1105" s="58"/>
      <c r="E1105" s="59"/>
      <c r="G1105" s="57"/>
      <c r="H1105" s="58"/>
      <c r="I1105" s="59"/>
    </row>
    <row r="1106" spans="2:9">
      <c r="B1106" s="56" t="s">
        <v>39</v>
      </c>
      <c r="C1106" s="57">
        <v>0</v>
      </c>
      <c r="D1106" s="58">
        <v>0</v>
      </c>
      <c r="E1106" s="59"/>
      <c r="G1106" s="57">
        <v>0</v>
      </c>
      <c r="H1106" s="58">
        <v>0</v>
      </c>
      <c r="I1106" s="59"/>
    </row>
    <row r="1107" spans="2:9">
      <c r="B1107" s="56"/>
      <c r="C1107" s="57"/>
      <c r="D1107" s="58"/>
      <c r="E1107" s="59"/>
      <c r="G1107" s="57"/>
      <c r="H1107" s="58"/>
      <c r="I1107" s="59"/>
    </row>
    <row r="1108" spans="2:9">
      <c r="B1108" s="56" t="s">
        <v>4</v>
      </c>
      <c r="C1108" s="60">
        <v>0</v>
      </c>
      <c r="D1108" s="61">
        <v>0</v>
      </c>
      <c r="E1108" s="62">
        <f>IF(D1108=0,0,D1108/C1108)</f>
        <v>0</v>
      </c>
      <c r="G1108" s="60">
        <v>196</v>
      </c>
      <c r="H1108" s="61">
        <v>0</v>
      </c>
      <c r="I1108" s="62">
        <f>IF(H1108=0,0,H1108/G1108)</f>
        <v>0</v>
      </c>
    </row>
    <row r="1109" spans="2:9">
      <c r="B1109" s="56"/>
      <c r="C1109" s="57"/>
      <c r="D1109" s="58"/>
      <c r="E1109" s="59"/>
      <c r="G1109" s="57"/>
      <c r="H1109" s="58"/>
      <c r="I1109" s="59"/>
    </row>
    <row r="1110" spans="2:9">
      <c r="B1110" s="56" t="s">
        <v>5</v>
      </c>
      <c r="C1110" s="63">
        <f>SUM(C1104:C1108)</f>
        <v>146772</v>
      </c>
      <c r="D1110" s="64">
        <f>SUM(D1104:D1108)</f>
        <v>9313195.4404864497</v>
      </c>
      <c r="E1110" s="65">
        <f>IF(D1110=0,0,D1110/C1110)</f>
        <v>63.453488679628606</v>
      </c>
      <c r="G1110" s="63">
        <f>SUM(G1104:G1108)</f>
        <v>41477</v>
      </c>
      <c r="H1110" s="64">
        <f>SUM(H1104:H1108)</f>
        <v>32071.138995891088</v>
      </c>
      <c r="I1110" s="65">
        <f>IF(H1110=0,0,H1110/G1110)</f>
        <v>0.77322706550355835</v>
      </c>
    </row>
    <row r="1111" spans="2:9">
      <c r="B1111" s="56"/>
      <c r="C1111" s="57"/>
      <c r="D1111" s="58"/>
      <c r="E1111" s="59"/>
      <c r="G1111" s="57"/>
      <c r="H1111" s="58"/>
      <c r="I1111" s="59"/>
    </row>
    <row r="1112" spans="2:9">
      <c r="B1112" s="56" t="s">
        <v>6</v>
      </c>
      <c r="C1112" s="57">
        <v>0</v>
      </c>
      <c r="D1112" s="58">
        <f>+C1112*E1110</f>
        <v>0</v>
      </c>
      <c r="E1112" s="59">
        <v>0</v>
      </c>
      <c r="G1112" s="57">
        <v>0</v>
      </c>
      <c r="H1112" s="58">
        <v>0</v>
      </c>
      <c r="I1112" s="59">
        <v>0</v>
      </c>
    </row>
    <row r="1113" spans="2:9">
      <c r="B1113" s="56"/>
      <c r="C1113" s="57">
        <v>0</v>
      </c>
      <c r="D1113" s="58"/>
      <c r="E1113" s="59"/>
      <c r="G1113" s="57"/>
      <c r="H1113" s="58"/>
      <c r="I1113" s="59"/>
    </row>
    <row r="1114" spans="2:9">
      <c r="B1114" s="56" t="s">
        <v>10</v>
      </c>
      <c r="C1114" s="60">
        <v>-417</v>
      </c>
      <c r="D1114" s="61">
        <f>+C1114*E1110</f>
        <v>-26460.10477940513</v>
      </c>
      <c r="E1114" s="62">
        <f>IF(D1114=0,0,D1114/C1114)</f>
        <v>63.453488679628606</v>
      </c>
      <c r="G1114" s="60">
        <v>-417</v>
      </c>
      <c r="H1114" s="61">
        <f>+G1114*I1110</f>
        <v>-322.43568631498385</v>
      </c>
      <c r="I1114" s="62">
        <f>IF(H1114=0,0,H1114/G1114)</f>
        <v>0.77322706550355835</v>
      </c>
    </row>
    <row r="1115" spans="2:9">
      <c r="B1115" s="56"/>
      <c r="C1115" s="57"/>
      <c r="D1115" s="58"/>
      <c r="E1115" s="59"/>
      <c r="G1115" s="57"/>
      <c r="H1115" s="58"/>
      <c r="I1115" s="59"/>
    </row>
    <row r="1116" spans="2:9" ht="13.5" thickBot="1">
      <c r="B1116" s="56" t="s">
        <v>8</v>
      </c>
      <c r="C1116" s="66">
        <f>SUM(C1110:C1114)</f>
        <v>146355</v>
      </c>
      <c r="D1116" s="66">
        <f>SUM(D1110:D1114)</f>
        <v>9286735.3357070442</v>
      </c>
      <c r="E1116" s="67">
        <f>IF(D1116=0,0,D1116/C1116)</f>
        <v>63.453488679628606</v>
      </c>
      <c r="G1116" s="66">
        <f>SUM(G1110:G1114)</f>
        <v>41060</v>
      </c>
      <c r="H1116" s="66">
        <f>SUM(H1110:H1114)</f>
        <v>31748.703309576103</v>
      </c>
      <c r="I1116" s="67">
        <f>IF(H1116=0,0,H1116/G1116)</f>
        <v>0.77322706550355824</v>
      </c>
    </row>
    <row r="1117" spans="2:9" ht="13.5" thickTop="1"/>
    <row r="1119" spans="2:9" ht="15.75" customHeight="1">
      <c r="B1119" s="55">
        <v>42917</v>
      </c>
      <c r="C1119" s="84" t="s">
        <v>41</v>
      </c>
      <c r="D1119" s="84"/>
      <c r="E1119" s="84"/>
      <c r="G1119" s="84" t="s">
        <v>40</v>
      </c>
      <c r="H1119" s="84"/>
      <c r="I1119" s="84"/>
    </row>
    <row r="1120" spans="2:9">
      <c r="B1120" s="56"/>
      <c r="C1120" s="8" t="s">
        <v>0</v>
      </c>
      <c r="D1120" s="9" t="s">
        <v>1</v>
      </c>
      <c r="E1120" s="10" t="s">
        <v>2</v>
      </c>
      <c r="G1120" s="8" t="s">
        <v>0</v>
      </c>
      <c r="H1120" s="9" t="s">
        <v>1</v>
      </c>
      <c r="I1120" s="10" t="s">
        <v>2</v>
      </c>
    </row>
    <row r="1121" spans="2:9">
      <c r="B1121" s="56" t="s">
        <v>3</v>
      </c>
      <c r="C1121" s="57">
        <f>+C1116</f>
        <v>146355</v>
      </c>
      <c r="D1121" s="58">
        <f>+D1116</f>
        <v>9286735.3357070442</v>
      </c>
      <c r="E1121" s="59">
        <f>IF(D1121=0,0,D1121/C1121)</f>
        <v>63.453488679628606</v>
      </c>
      <c r="G1121" s="57">
        <f>+G1116</f>
        <v>41060</v>
      </c>
      <c r="H1121" s="58">
        <f>+H1116</f>
        <v>31748.703309576103</v>
      </c>
      <c r="I1121" s="59">
        <f>IF(H1121=0,0,H1121/G1121)</f>
        <v>0.77322706550355824</v>
      </c>
    </row>
    <row r="1122" spans="2:9">
      <c r="B1122" s="56"/>
      <c r="C1122" s="57"/>
      <c r="D1122" s="58"/>
      <c r="E1122" s="59"/>
      <c r="G1122" s="57"/>
      <c r="H1122" s="58"/>
      <c r="I1122" s="59"/>
    </row>
    <row r="1123" spans="2:9">
      <c r="B1123" s="56" t="s">
        <v>39</v>
      </c>
      <c r="C1123" s="57">
        <v>0</v>
      </c>
      <c r="D1123" s="58">
        <v>0</v>
      </c>
      <c r="E1123" s="59"/>
      <c r="G1123" s="57">
        <v>0</v>
      </c>
      <c r="H1123" s="58">
        <v>0</v>
      </c>
      <c r="I1123" s="59"/>
    </row>
    <row r="1124" spans="2:9">
      <c r="B1124" s="56"/>
      <c r="C1124" s="57"/>
      <c r="D1124" s="58"/>
      <c r="E1124" s="59"/>
      <c r="G1124" s="57"/>
      <c r="H1124" s="58"/>
      <c r="I1124" s="59"/>
    </row>
    <row r="1125" spans="2:9">
      <c r="B1125" s="56" t="s">
        <v>4</v>
      </c>
      <c r="C1125" s="60">
        <v>0</v>
      </c>
      <c r="D1125" s="61">
        <v>0</v>
      </c>
      <c r="E1125" s="62">
        <f>IF(D1125=0,0,D1125/C1125)</f>
        <v>0</v>
      </c>
      <c r="G1125" s="60">
        <v>0</v>
      </c>
      <c r="H1125" s="61">
        <v>0</v>
      </c>
      <c r="I1125" s="62">
        <f>IF(H1125=0,0,H1125/G1125)</f>
        <v>0</v>
      </c>
    </row>
    <row r="1126" spans="2:9">
      <c r="B1126" s="56"/>
      <c r="C1126" s="57"/>
      <c r="D1126" s="58"/>
      <c r="E1126" s="59"/>
      <c r="G1126" s="57"/>
      <c r="H1126" s="58"/>
      <c r="I1126" s="59"/>
    </row>
    <row r="1127" spans="2:9">
      <c r="B1127" s="56" t="s">
        <v>5</v>
      </c>
      <c r="C1127" s="63">
        <f>SUM(C1121:C1125)</f>
        <v>146355</v>
      </c>
      <c r="D1127" s="64">
        <f>SUM(D1121:D1125)</f>
        <v>9286735.3357070442</v>
      </c>
      <c r="E1127" s="65">
        <f>IF(D1127=0,0,D1127/C1127)</f>
        <v>63.453488679628606</v>
      </c>
      <c r="G1127" s="63">
        <f>SUM(G1121:G1125)</f>
        <v>41060</v>
      </c>
      <c r="H1127" s="64">
        <f>SUM(H1121:H1125)</f>
        <v>31748.703309576103</v>
      </c>
      <c r="I1127" s="65">
        <f>IF(H1127=0,0,H1127/G1127)</f>
        <v>0.77322706550355824</v>
      </c>
    </row>
    <row r="1128" spans="2:9">
      <c r="B1128" s="56"/>
      <c r="C1128" s="57"/>
      <c r="D1128" s="58"/>
      <c r="E1128" s="59"/>
      <c r="G1128" s="57"/>
      <c r="H1128" s="58"/>
      <c r="I1128" s="59"/>
    </row>
    <row r="1129" spans="2:9">
      <c r="B1129" s="56" t="s">
        <v>6</v>
      </c>
      <c r="C1129" s="57">
        <v>0</v>
      </c>
      <c r="D1129" s="58">
        <f>+C1129*E1127</f>
        <v>0</v>
      </c>
      <c r="E1129" s="59">
        <v>0</v>
      </c>
      <c r="G1129" s="57">
        <v>0</v>
      </c>
      <c r="H1129" s="58">
        <v>0</v>
      </c>
      <c r="I1129" s="59">
        <v>0</v>
      </c>
    </row>
    <row r="1130" spans="2:9">
      <c r="B1130" s="56"/>
      <c r="C1130" s="57">
        <v>0</v>
      </c>
      <c r="D1130" s="58"/>
      <c r="E1130" s="59"/>
      <c r="G1130" s="57"/>
      <c r="H1130" s="58"/>
      <c r="I1130" s="59"/>
    </row>
    <row r="1131" spans="2:9">
      <c r="B1131" s="56" t="s">
        <v>10</v>
      </c>
      <c r="C1131" s="60">
        <v>-680</v>
      </c>
      <c r="D1131" s="61">
        <f>+C1131*E1127</f>
        <v>-43148.372302147451</v>
      </c>
      <c r="E1131" s="62">
        <f>IF(D1131=0,0,D1131/C1131)</f>
        <v>63.453488679628606</v>
      </c>
      <c r="G1131" s="60">
        <v>-680</v>
      </c>
      <c r="H1131" s="61">
        <f>+G1131*I1127</f>
        <v>-525.79440454241956</v>
      </c>
      <c r="I1131" s="62">
        <f>IF(H1131=0,0,H1131/G1131)</f>
        <v>0.77322706550355813</v>
      </c>
    </row>
    <row r="1132" spans="2:9">
      <c r="B1132" s="56"/>
      <c r="C1132" s="57"/>
      <c r="D1132" s="58"/>
      <c r="E1132" s="59"/>
      <c r="G1132" s="57"/>
      <c r="H1132" s="58"/>
      <c r="I1132" s="59"/>
    </row>
    <row r="1133" spans="2:9" ht="13.5" thickBot="1">
      <c r="B1133" s="56" t="s">
        <v>8</v>
      </c>
      <c r="C1133" s="66">
        <f>SUM(C1127:C1131)</f>
        <v>145675</v>
      </c>
      <c r="D1133" s="66">
        <f>SUM(D1127:D1131)</f>
        <v>9243586.9634048976</v>
      </c>
      <c r="E1133" s="67">
        <f>IF(D1133=0,0,D1133/C1133)</f>
        <v>63.453488679628606</v>
      </c>
      <c r="G1133" s="66">
        <f>SUM(G1127:G1131)</f>
        <v>40380</v>
      </c>
      <c r="H1133" s="66">
        <f>SUM(H1127:H1131)</f>
        <v>31222.908905033684</v>
      </c>
      <c r="I1133" s="67">
        <f>IF(H1133=0,0,H1133/G1133)</f>
        <v>0.77322706550355835</v>
      </c>
    </row>
    <row r="1134" spans="2:9" ht="13.5" thickTop="1"/>
    <row r="1136" spans="2:9" ht="15.75" customHeight="1">
      <c r="B1136" s="55">
        <v>42948</v>
      </c>
      <c r="C1136" s="84" t="s">
        <v>41</v>
      </c>
      <c r="D1136" s="84"/>
      <c r="E1136" s="84"/>
      <c r="G1136" s="84" t="s">
        <v>40</v>
      </c>
      <c r="H1136" s="84"/>
      <c r="I1136" s="84"/>
    </row>
    <row r="1137" spans="2:9">
      <c r="B1137" s="56"/>
      <c r="C1137" s="8" t="s">
        <v>0</v>
      </c>
      <c r="D1137" s="9" t="s">
        <v>1</v>
      </c>
      <c r="E1137" s="10" t="s">
        <v>2</v>
      </c>
      <c r="G1137" s="8" t="s">
        <v>0</v>
      </c>
      <c r="H1137" s="9" t="s">
        <v>1</v>
      </c>
      <c r="I1137" s="10" t="s">
        <v>2</v>
      </c>
    </row>
    <row r="1138" spans="2:9">
      <c r="B1138" s="56" t="s">
        <v>3</v>
      </c>
      <c r="C1138" s="57">
        <f>+C1133</f>
        <v>145675</v>
      </c>
      <c r="D1138" s="58">
        <f>+D1133</f>
        <v>9243586.9634048976</v>
      </c>
      <c r="E1138" s="59">
        <f>IF(D1138=0,0,D1138/C1138)</f>
        <v>63.453488679628606</v>
      </c>
      <c r="G1138" s="57">
        <f>+G1133</f>
        <v>40380</v>
      </c>
      <c r="H1138" s="58">
        <f>+H1133</f>
        <v>31222.908905033684</v>
      </c>
      <c r="I1138" s="59">
        <f>IF(H1138=0,0,H1138/G1138)</f>
        <v>0.77322706550355835</v>
      </c>
    </row>
    <row r="1139" spans="2:9">
      <c r="B1139" s="56"/>
      <c r="C1139" s="57"/>
      <c r="D1139" s="58"/>
      <c r="E1139" s="59"/>
      <c r="G1139" s="57"/>
      <c r="H1139" s="58"/>
      <c r="I1139" s="59"/>
    </row>
    <row r="1140" spans="2:9">
      <c r="B1140" s="56" t="s">
        <v>39</v>
      </c>
      <c r="C1140" s="57">
        <v>0</v>
      </c>
      <c r="D1140" s="58">
        <v>0</v>
      </c>
      <c r="E1140" s="59"/>
      <c r="G1140" s="57">
        <v>0</v>
      </c>
      <c r="H1140" s="58">
        <v>0</v>
      </c>
      <c r="I1140" s="59"/>
    </row>
    <row r="1141" spans="2:9">
      <c r="B1141" s="56"/>
      <c r="C1141" s="57"/>
      <c r="D1141" s="58"/>
      <c r="E1141" s="59"/>
      <c r="G1141" s="57"/>
      <c r="H1141" s="58"/>
      <c r="I1141" s="59"/>
    </row>
    <row r="1142" spans="2:9">
      <c r="B1142" s="56" t="s">
        <v>4</v>
      </c>
      <c r="C1142" s="60">
        <v>0</v>
      </c>
      <c r="D1142" s="61">
        <v>0</v>
      </c>
      <c r="E1142" s="62">
        <f>IF(D1142=0,0,D1142/C1142)</f>
        <v>0</v>
      </c>
      <c r="G1142" s="60">
        <v>0</v>
      </c>
      <c r="H1142" s="61">
        <v>0</v>
      </c>
      <c r="I1142" s="62">
        <f>IF(H1142=0,0,H1142/G1142)</f>
        <v>0</v>
      </c>
    </row>
    <row r="1143" spans="2:9">
      <c r="B1143" s="56"/>
      <c r="C1143" s="57"/>
      <c r="D1143" s="58"/>
      <c r="E1143" s="59"/>
      <c r="G1143" s="57"/>
      <c r="H1143" s="58"/>
      <c r="I1143" s="59"/>
    </row>
    <row r="1144" spans="2:9">
      <c r="B1144" s="56" t="s">
        <v>5</v>
      </c>
      <c r="C1144" s="63">
        <f>SUM(C1138:C1142)</f>
        <v>145675</v>
      </c>
      <c r="D1144" s="64">
        <f>SUM(D1138:D1142)</f>
        <v>9243586.9634048976</v>
      </c>
      <c r="E1144" s="65">
        <f>IF(D1144=0,0,D1144/C1144)</f>
        <v>63.453488679628606</v>
      </c>
      <c r="G1144" s="63">
        <f>SUM(G1138:G1142)</f>
        <v>40380</v>
      </c>
      <c r="H1144" s="64">
        <f>SUM(H1138:H1142)</f>
        <v>31222.908905033684</v>
      </c>
      <c r="I1144" s="65">
        <f>IF(H1144=0,0,H1144/G1144)</f>
        <v>0.77322706550355835</v>
      </c>
    </row>
    <row r="1145" spans="2:9">
      <c r="B1145" s="56"/>
      <c r="C1145" s="57"/>
      <c r="D1145" s="58"/>
      <c r="E1145" s="59"/>
      <c r="G1145" s="57"/>
      <c r="H1145" s="58"/>
      <c r="I1145" s="59"/>
    </row>
    <row r="1146" spans="2:9">
      <c r="B1146" s="56" t="s">
        <v>6</v>
      </c>
      <c r="C1146" s="57">
        <v>0</v>
      </c>
      <c r="D1146" s="58">
        <f>+C1146*E1144</f>
        <v>0</v>
      </c>
      <c r="E1146" s="59">
        <v>0</v>
      </c>
      <c r="G1146" s="57">
        <v>0</v>
      </c>
      <c r="H1146" s="58">
        <v>0</v>
      </c>
      <c r="I1146" s="59">
        <v>0</v>
      </c>
    </row>
    <row r="1147" spans="2:9">
      <c r="B1147" s="56"/>
      <c r="C1147" s="57">
        <v>0</v>
      </c>
      <c r="D1147" s="58"/>
      <c r="E1147" s="59"/>
      <c r="G1147" s="57"/>
      <c r="H1147" s="58"/>
      <c r="I1147" s="59"/>
    </row>
    <row r="1148" spans="2:9">
      <c r="B1148" s="56" t="s">
        <v>10</v>
      </c>
      <c r="C1148" s="60">
        <v>-526</v>
      </c>
      <c r="D1148" s="61">
        <f>+C1148*E1144</f>
        <v>-33376.535045484648</v>
      </c>
      <c r="E1148" s="62">
        <f>IF(D1148=0,0,D1148/C1148)</f>
        <v>63.453488679628606</v>
      </c>
      <c r="G1148" s="60">
        <v>-526</v>
      </c>
      <c r="H1148" s="61">
        <f>+G1148*I1144</f>
        <v>-406.71743645487169</v>
      </c>
      <c r="I1148" s="62">
        <f>IF(H1148=0,0,H1148/G1148)</f>
        <v>0.77322706550355835</v>
      </c>
    </row>
    <row r="1149" spans="2:9">
      <c r="B1149" s="56"/>
      <c r="C1149" s="57"/>
      <c r="D1149" s="58"/>
      <c r="E1149" s="59"/>
      <c r="G1149" s="57"/>
      <c r="H1149" s="58"/>
      <c r="I1149" s="59"/>
    </row>
    <row r="1150" spans="2:9" ht="13.5" thickBot="1">
      <c r="B1150" s="56" t="s">
        <v>8</v>
      </c>
      <c r="C1150" s="66">
        <f>SUM(C1144:C1148)</f>
        <v>145149</v>
      </c>
      <c r="D1150" s="66">
        <f>SUM(D1144:D1148)</f>
        <v>9210210.4283594135</v>
      </c>
      <c r="E1150" s="67">
        <f>IF(D1150=0,0,D1150/C1150)</f>
        <v>63.453488679628613</v>
      </c>
      <c r="G1150" s="66">
        <f>SUM(G1144:G1148)</f>
        <v>39854</v>
      </c>
      <c r="H1150" s="66">
        <f>SUM(H1144:H1148)</f>
        <v>30816.191468578814</v>
      </c>
      <c r="I1150" s="67">
        <f>IF(H1150=0,0,H1150/G1150)</f>
        <v>0.77322706550355835</v>
      </c>
    </row>
    <row r="1151" spans="2:9" ht="13.5" thickTop="1"/>
    <row r="1153" spans="2:9" ht="15.75" customHeight="1">
      <c r="B1153" s="55">
        <v>42979</v>
      </c>
      <c r="C1153" s="84" t="s">
        <v>41</v>
      </c>
      <c r="D1153" s="84"/>
      <c r="E1153" s="84"/>
      <c r="G1153" s="84" t="s">
        <v>40</v>
      </c>
      <c r="H1153" s="84"/>
      <c r="I1153" s="84"/>
    </row>
    <row r="1154" spans="2:9">
      <c r="B1154" s="56"/>
      <c r="C1154" s="8" t="s">
        <v>0</v>
      </c>
      <c r="D1154" s="9" t="s">
        <v>1</v>
      </c>
      <c r="E1154" s="10" t="s">
        <v>2</v>
      </c>
      <c r="G1154" s="8" t="s">
        <v>0</v>
      </c>
      <c r="H1154" s="9" t="s">
        <v>1</v>
      </c>
      <c r="I1154" s="10" t="s">
        <v>2</v>
      </c>
    </row>
    <row r="1155" spans="2:9">
      <c r="B1155" s="56" t="s">
        <v>3</v>
      </c>
      <c r="C1155" s="57">
        <f>+C1150</f>
        <v>145149</v>
      </c>
      <c r="D1155" s="58">
        <f>+D1150</f>
        <v>9210210.4283594135</v>
      </c>
      <c r="E1155" s="59">
        <f>IF(D1155=0,0,D1155/C1155)</f>
        <v>63.453488679628613</v>
      </c>
      <c r="G1155" s="57">
        <f>+G1150</f>
        <v>39854</v>
      </c>
      <c r="H1155" s="58">
        <f>+H1150</f>
        <v>30816.191468578814</v>
      </c>
      <c r="I1155" s="59">
        <f>IF(H1155=0,0,H1155/G1155)</f>
        <v>0.77322706550355835</v>
      </c>
    </row>
    <row r="1156" spans="2:9">
      <c r="B1156" s="56"/>
      <c r="C1156" s="57"/>
      <c r="D1156" s="58"/>
      <c r="E1156" s="59"/>
      <c r="G1156" s="57"/>
      <c r="H1156" s="58"/>
      <c r="I1156" s="59"/>
    </row>
    <row r="1157" spans="2:9">
      <c r="B1157" s="56" t="s">
        <v>39</v>
      </c>
      <c r="C1157" s="57">
        <v>0</v>
      </c>
      <c r="D1157" s="58">
        <v>0</v>
      </c>
      <c r="E1157" s="59"/>
      <c r="G1157" s="57">
        <v>0</v>
      </c>
      <c r="H1157" s="58">
        <v>0</v>
      </c>
      <c r="I1157" s="59"/>
    </row>
    <row r="1158" spans="2:9">
      <c r="B1158" s="56"/>
      <c r="C1158" s="57"/>
      <c r="D1158" s="58"/>
      <c r="E1158" s="59"/>
      <c r="G1158" s="57"/>
      <c r="H1158" s="58"/>
      <c r="I1158" s="59"/>
    </row>
    <row r="1159" spans="2:9">
      <c r="B1159" s="56" t="s">
        <v>4</v>
      </c>
      <c r="C1159" s="60">
        <v>0</v>
      </c>
      <c r="D1159" s="61">
        <v>0</v>
      </c>
      <c r="E1159" s="62">
        <f>IF(D1159=0,0,D1159/C1159)</f>
        <v>0</v>
      </c>
      <c r="G1159" s="60">
        <v>0</v>
      </c>
      <c r="H1159" s="61">
        <v>0</v>
      </c>
      <c r="I1159" s="62">
        <f>IF(H1159=0,0,H1159/G1159)</f>
        <v>0</v>
      </c>
    </row>
    <row r="1160" spans="2:9">
      <c r="B1160" s="56"/>
      <c r="C1160" s="57"/>
      <c r="D1160" s="58"/>
      <c r="E1160" s="59"/>
      <c r="G1160" s="57"/>
      <c r="H1160" s="58"/>
      <c r="I1160" s="59"/>
    </row>
    <row r="1161" spans="2:9">
      <c r="B1161" s="56" t="s">
        <v>5</v>
      </c>
      <c r="C1161" s="63">
        <f>SUM(C1155:C1159)</f>
        <v>145149</v>
      </c>
      <c r="D1161" s="64">
        <f>SUM(D1155:D1159)</f>
        <v>9210210.4283594135</v>
      </c>
      <c r="E1161" s="65">
        <f>IF(D1161=0,0,D1161/C1161)</f>
        <v>63.453488679628613</v>
      </c>
      <c r="G1161" s="63">
        <f>SUM(G1155:G1159)</f>
        <v>39854</v>
      </c>
      <c r="H1161" s="64">
        <f>SUM(H1155:H1159)</f>
        <v>30816.191468578814</v>
      </c>
      <c r="I1161" s="65">
        <f>IF(H1161=0,0,H1161/G1161)</f>
        <v>0.77322706550355835</v>
      </c>
    </row>
    <row r="1162" spans="2:9">
      <c r="B1162" s="56"/>
      <c r="C1162" s="57"/>
      <c r="D1162" s="58"/>
      <c r="E1162" s="59"/>
      <c r="G1162" s="57"/>
      <c r="H1162" s="58"/>
      <c r="I1162" s="59"/>
    </row>
    <row r="1163" spans="2:9">
      <c r="B1163" s="56" t="s">
        <v>6</v>
      </c>
      <c r="C1163" s="57">
        <v>0</v>
      </c>
      <c r="D1163" s="58">
        <f>+C1163*E1161</f>
        <v>0</v>
      </c>
      <c r="E1163" s="59">
        <v>0</v>
      </c>
      <c r="G1163" s="57">
        <v>0</v>
      </c>
      <c r="H1163" s="58">
        <v>0</v>
      </c>
      <c r="I1163" s="59">
        <v>0</v>
      </c>
    </row>
    <row r="1164" spans="2:9">
      <c r="B1164" s="56"/>
      <c r="C1164" s="57">
        <v>0</v>
      </c>
      <c r="D1164" s="58"/>
      <c r="E1164" s="59"/>
      <c r="G1164" s="57"/>
      <c r="H1164" s="58"/>
      <c r="I1164" s="59"/>
    </row>
    <row r="1165" spans="2:9">
      <c r="B1165" s="56" t="s">
        <v>10</v>
      </c>
      <c r="C1165" s="60">
        <v>-378</v>
      </c>
      <c r="D1165" s="61">
        <f>+C1165*E1161</f>
        <v>-23985.418720899615</v>
      </c>
      <c r="E1165" s="62">
        <f>IF(D1165=0,0,D1165/C1165)</f>
        <v>63.453488679628613</v>
      </c>
      <c r="G1165" s="60">
        <v>-378</v>
      </c>
      <c r="H1165" s="61">
        <f>+G1165*I1161</f>
        <v>-292.27983076034508</v>
      </c>
      <c r="I1165" s="62">
        <f>IF(H1165=0,0,H1165/G1165)</f>
        <v>0.77322706550355835</v>
      </c>
    </row>
    <row r="1166" spans="2:9">
      <c r="B1166" s="56"/>
      <c r="C1166" s="57"/>
      <c r="D1166" s="58"/>
      <c r="E1166" s="59"/>
      <c r="G1166" s="57"/>
      <c r="H1166" s="58"/>
      <c r="I1166" s="59"/>
    </row>
    <row r="1167" spans="2:9" ht="13.5" thickBot="1">
      <c r="B1167" s="56" t="s">
        <v>8</v>
      </c>
      <c r="C1167" s="66">
        <f>SUM(C1161:C1165)</f>
        <v>144771</v>
      </c>
      <c r="D1167" s="66">
        <f>SUM(D1161:D1165)</f>
        <v>9186225.0096385144</v>
      </c>
      <c r="E1167" s="67">
        <f>IF(D1167=0,0,D1167/C1167)</f>
        <v>63.453488679628613</v>
      </c>
      <c r="G1167" s="66">
        <f>SUM(G1161:G1165)</f>
        <v>39476</v>
      </c>
      <c r="H1167" s="66">
        <f>SUM(H1161:H1165)</f>
        <v>30523.91163781847</v>
      </c>
      <c r="I1167" s="67">
        <f>IF(H1167=0,0,H1167/G1167)</f>
        <v>0.77322706550355835</v>
      </c>
    </row>
    <row r="1168" spans="2:9" ht="13.5" thickTop="1"/>
    <row r="1170" spans="2:9" ht="15.75" customHeight="1">
      <c r="B1170" s="55">
        <v>43009</v>
      </c>
      <c r="C1170" s="84" t="s">
        <v>41</v>
      </c>
      <c r="D1170" s="84"/>
      <c r="E1170" s="84"/>
      <c r="G1170" s="84" t="s">
        <v>40</v>
      </c>
      <c r="H1170" s="84"/>
      <c r="I1170" s="84"/>
    </row>
    <row r="1171" spans="2:9">
      <c r="B1171" s="56"/>
      <c r="C1171" s="8" t="s">
        <v>0</v>
      </c>
      <c r="D1171" s="9" t="s">
        <v>1</v>
      </c>
      <c r="E1171" s="10" t="s">
        <v>2</v>
      </c>
      <c r="G1171" s="8" t="s">
        <v>0</v>
      </c>
      <c r="H1171" s="9" t="s">
        <v>1</v>
      </c>
      <c r="I1171" s="10" t="s">
        <v>2</v>
      </c>
    </row>
    <row r="1172" spans="2:9">
      <c r="B1172" s="56" t="s">
        <v>3</v>
      </c>
      <c r="C1172" s="57">
        <f>+C1167</f>
        <v>144771</v>
      </c>
      <c r="D1172" s="58">
        <f>+D1167</f>
        <v>9186225.0096385144</v>
      </c>
      <c r="E1172" s="59">
        <f>IF(D1172=0,0,D1172/C1172)</f>
        <v>63.453488679628613</v>
      </c>
      <c r="G1172" s="57">
        <f>+G1167</f>
        <v>39476</v>
      </c>
      <c r="H1172" s="58">
        <f>+H1167</f>
        <v>30523.91163781847</v>
      </c>
      <c r="I1172" s="59">
        <f>IF(H1172=0,0,H1172/G1172)</f>
        <v>0.77322706550355835</v>
      </c>
    </row>
    <row r="1173" spans="2:9">
      <c r="B1173" s="56"/>
      <c r="C1173" s="57"/>
      <c r="D1173" s="58"/>
      <c r="E1173" s="59"/>
      <c r="G1173" s="57"/>
      <c r="H1173" s="58"/>
      <c r="I1173" s="59"/>
    </row>
    <row r="1174" spans="2:9">
      <c r="B1174" s="56" t="s">
        <v>39</v>
      </c>
      <c r="C1174" s="57">
        <v>0</v>
      </c>
      <c r="D1174" s="58">
        <v>0</v>
      </c>
      <c r="E1174" s="59"/>
      <c r="G1174" s="57">
        <v>0</v>
      </c>
      <c r="H1174" s="58">
        <v>0</v>
      </c>
      <c r="I1174" s="59"/>
    </row>
    <row r="1175" spans="2:9">
      <c r="B1175" s="56"/>
      <c r="C1175" s="57"/>
      <c r="D1175" s="58"/>
      <c r="E1175" s="59"/>
      <c r="G1175" s="57"/>
      <c r="H1175" s="58"/>
      <c r="I1175" s="59"/>
    </row>
    <row r="1176" spans="2:9">
      <c r="B1176" s="56" t="s">
        <v>4</v>
      </c>
      <c r="C1176" s="60">
        <v>0</v>
      </c>
      <c r="D1176" s="61">
        <v>0</v>
      </c>
      <c r="E1176" s="62">
        <f>IF(D1176=0,0,D1176/C1176)</f>
        <v>0</v>
      </c>
      <c r="G1176" s="60">
        <v>0</v>
      </c>
      <c r="H1176" s="61">
        <v>0</v>
      </c>
      <c r="I1176" s="62">
        <f>IF(H1176=0,0,H1176/G1176)</f>
        <v>0</v>
      </c>
    </row>
    <row r="1177" spans="2:9">
      <c r="B1177" s="56"/>
      <c r="C1177" s="57"/>
      <c r="D1177" s="58"/>
      <c r="E1177" s="59"/>
      <c r="G1177" s="57"/>
      <c r="H1177" s="58"/>
      <c r="I1177" s="59"/>
    </row>
    <row r="1178" spans="2:9">
      <c r="B1178" s="56" t="s">
        <v>5</v>
      </c>
      <c r="C1178" s="63">
        <f>SUM(C1172:C1176)</f>
        <v>144771</v>
      </c>
      <c r="D1178" s="64">
        <f>SUM(D1172:D1176)</f>
        <v>9186225.0096385144</v>
      </c>
      <c r="E1178" s="65">
        <f>IF(D1178=0,0,D1178/C1178)</f>
        <v>63.453488679628613</v>
      </c>
      <c r="G1178" s="63">
        <f>SUM(G1172:G1176)</f>
        <v>39476</v>
      </c>
      <c r="H1178" s="64">
        <f>SUM(H1172:H1176)</f>
        <v>30523.91163781847</v>
      </c>
      <c r="I1178" s="65">
        <f>IF(H1178=0,0,H1178/G1178)</f>
        <v>0.77322706550355835</v>
      </c>
    </row>
    <row r="1179" spans="2:9">
      <c r="B1179" s="56"/>
      <c r="C1179" s="57"/>
      <c r="D1179" s="58"/>
      <c r="E1179" s="59"/>
      <c r="G1179" s="57"/>
      <c r="H1179" s="58"/>
      <c r="I1179" s="59"/>
    </row>
    <row r="1180" spans="2:9">
      <c r="B1180" s="56" t="s">
        <v>6</v>
      </c>
      <c r="C1180" s="57">
        <v>0</v>
      </c>
      <c r="D1180" s="58">
        <f>+C1180*E1178</f>
        <v>0</v>
      </c>
      <c r="E1180" s="59">
        <v>0</v>
      </c>
      <c r="G1180" s="57">
        <v>0</v>
      </c>
      <c r="H1180" s="58">
        <v>0</v>
      </c>
      <c r="I1180" s="59">
        <v>0</v>
      </c>
    </row>
    <row r="1181" spans="2:9">
      <c r="B1181" s="56"/>
      <c r="C1181" s="57">
        <v>0</v>
      </c>
      <c r="D1181" s="58"/>
      <c r="E1181" s="59"/>
      <c r="G1181" s="57"/>
      <c r="H1181" s="58"/>
      <c r="I1181" s="59"/>
    </row>
    <row r="1182" spans="2:9">
      <c r="B1182" s="56" t="s">
        <v>10</v>
      </c>
      <c r="C1182" s="60">
        <v>-463</v>
      </c>
      <c r="D1182" s="61">
        <f>+C1182*E1178</f>
        <v>-29378.96525866805</v>
      </c>
      <c r="E1182" s="62">
        <f>IF(D1182=0,0,D1182/C1182)</f>
        <v>63.45348867962862</v>
      </c>
      <c r="G1182" s="60">
        <v>-463</v>
      </c>
      <c r="H1182" s="61">
        <f>+G1182*I1178</f>
        <v>-358.00413132814754</v>
      </c>
      <c r="I1182" s="62">
        <f>IF(H1182=0,0,H1182/G1182)</f>
        <v>0.77322706550355835</v>
      </c>
    </row>
    <row r="1183" spans="2:9">
      <c r="B1183" s="56"/>
      <c r="C1183" s="57"/>
      <c r="D1183" s="58"/>
      <c r="E1183" s="59"/>
      <c r="G1183" s="57"/>
      <c r="H1183" s="58"/>
      <c r="I1183" s="59"/>
    </row>
    <row r="1184" spans="2:9" ht="13.5" thickBot="1">
      <c r="B1184" s="56" t="s">
        <v>8</v>
      </c>
      <c r="C1184" s="66">
        <f>SUM(C1178:C1182)</f>
        <v>144308</v>
      </c>
      <c r="D1184" s="66">
        <f>SUM(D1178:D1182)</f>
        <v>9156846.0443798471</v>
      </c>
      <c r="E1184" s="67">
        <f>IF(D1184=0,0,D1184/C1184)</f>
        <v>63.45348867962862</v>
      </c>
      <c r="G1184" s="66">
        <f>SUM(G1178:G1182)</f>
        <v>39013</v>
      </c>
      <c r="H1184" s="66">
        <f>SUM(H1178:H1182)</f>
        <v>30165.907506490323</v>
      </c>
      <c r="I1184" s="67">
        <f>IF(H1184=0,0,H1184/G1184)</f>
        <v>0.77322706550355835</v>
      </c>
    </row>
    <row r="1185" spans="2:9" ht="13.5" thickTop="1"/>
    <row r="1187" spans="2:9" ht="15.75" customHeight="1">
      <c r="B1187" s="55">
        <v>43040</v>
      </c>
      <c r="C1187" s="84" t="s">
        <v>41</v>
      </c>
      <c r="D1187" s="84"/>
      <c r="E1187" s="84"/>
      <c r="G1187" s="84" t="s">
        <v>40</v>
      </c>
      <c r="H1187" s="84"/>
      <c r="I1187" s="84"/>
    </row>
    <row r="1188" spans="2:9">
      <c r="B1188" s="56"/>
      <c r="C1188" s="8" t="s">
        <v>0</v>
      </c>
      <c r="D1188" s="9" t="s">
        <v>1</v>
      </c>
      <c r="E1188" s="10" t="s">
        <v>2</v>
      </c>
      <c r="G1188" s="8" t="s">
        <v>0</v>
      </c>
      <c r="H1188" s="9" t="s">
        <v>1</v>
      </c>
      <c r="I1188" s="10" t="s">
        <v>2</v>
      </c>
    </row>
    <row r="1189" spans="2:9">
      <c r="B1189" s="56" t="s">
        <v>3</v>
      </c>
      <c r="C1189" s="57">
        <f>+C1184</f>
        <v>144308</v>
      </c>
      <c r="D1189" s="58">
        <f>+D1184</f>
        <v>9156846.0443798471</v>
      </c>
      <c r="E1189" s="59">
        <f>IF(D1189=0,0,D1189/C1189)</f>
        <v>63.45348867962862</v>
      </c>
      <c r="G1189" s="57">
        <f>+G1184</f>
        <v>39013</v>
      </c>
      <c r="H1189" s="58">
        <f>+H1184</f>
        <v>30165.907506490323</v>
      </c>
      <c r="I1189" s="59">
        <f>IF(H1189=0,0,H1189/G1189)</f>
        <v>0.77322706550355835</v>
      </c>
    </row>
    <row r="1190" spans="2:9">
      <c r="B1190" s="56"/>
      <c r="C1190" s="57"/>
      <c r="D1190" s="58"/>
      <c r="E1190" s="59"/>
      <c r="G1190" s="57"/>
      <c r="H1190" s="58"/>
      <c r="I1190" s="59"/>
    </row>
    <row r="1191" spans="2:9">
      <c r="B1191" s="56" t="s">
        <v>39</v>
      </c>
      <c r="C1191" s="57">
        <v>0</v>
      </c>
      <c r="D1191" s="58">
        <v>0</v>
      </c>
      <c r="E1191" s="59"/>
      <c r="G1191" s="57">
        <v>0</v>
      </c>
      <c r="H1191" s="58">
        <v>0</v>
      </c>
      <c r="I1191" s="59"/>
    </row>
    <row r="1192" spans="2:9">
      <c r="B1192" s="56"/>
      <c r="C1192" s="57"/>
      <c r="D1192" s="58"/>
      <c r="E1192" s="59"/>
      <c r="G1192" s="57"/>
      <c r="H1192" s="58"/>
      <c r="I1192" s="59"/>
    </row>
    <row r="1193" spans="2:9">
      <c r="B1193" s="56" t="s">
        <v>4</v>
      </c>
      <c r="C1193" s="60">
        <v>0</v>
      </c>
      <c r="D1193" s="61">
        <v>0</v>
      </c>
      <c r="E1193" s="62">
        <f>IF(D1193=0,0,D1193/C1193)</f>
        <v>0</v>
      </c>
      <c r="G1193" s="60">
        <v>0</v>
      </c>
      <c r="H1193" s="61">
        <v>0</v>
      </c>
      <c r="I1193" s="62">
        <f>IF(H1193=0,0,H1193/G1193)</f>
        <v>0</v>
      </c>
    </row>
    <row r="1194" spans="2:9">
      <c r="B1194" s="56"/>
      <c r="C1194" s="57"/>
      <c r="D1194" s="58"/>
      <c r="E1194" s="59"/>
      <c r="G1194" s="57"/>
      <c r="H1194" s="58"/>
      <c r="I1194" s="59"/>
    </row>
    <row r="1195" spans="2:9">
      <c r="B1195" s="56" t="s">
        <v>5</v>
      </c>
      <c r="C1195" s="63">
        <f>SUM(C1189:C1193)</f>
        <v>144308</v>
      </c>
      <c r="D1195" s="64">
        <f>SUM(D1189:D1193)</f>
        <v>9156846.0443798471</v>
      </c>
      <c r="E1195" s="65">
        <f>IF(D1195=0,0,D1195/C1195)</f>
        <v>63.45348867962862</v>
      </c>
      <c r="G1195" s="63">
        <f>SUM(G1189:G1193)</f>
        <v>39013</v>
      </c>
      <c r="H1195" s="64">
        <f>SUM(H1189:H1193)</f>
        <v>30165.907506490323</v>
      </c>
      <c r="I1195" s="65">
        <f>IF(H1195=0,0,H1195/G1195)</f>
        <v>0.77322706550355835</v>
      </c>
    </row>
    <row r="1196" spans="2:9">
      <c r="B1196" s="56"/>
      <c r="C1196" s="57"/>
      <c r="D1196" s="58"/>
      <c r="E1196" s="59"/>
      <c r="G1196" s="57"/>
      <c r="H1196" s="58"/>
      <c r="I1196" s="59"/>
    </row>
    <row r="1197" spans="2:9">
      <c r="B1197" s="56" t="s">
        <v>6</v>
      </c>
      <c r="C1197" s="57">
        <v>0</v>
      </c>
      <c r="D1197" s="58">
        <f>+C1197*E1195</f>
        <v>0</v>
      </c>
      <c r="E1197" s="59">
        <v>0</v>
      </c>
      <c r="G1197" s="57">
        <v>0</v>
      </c>
      <c r="H1197" s="58">
        <v>0</v>
      </c>
      <c r="I1197" s="59">
        <v>0</v>
      </c>
    </row>
    <row r="1198" spans="2:9">
      <c r="B1198" s="56"/>
      <c r="C1198" s="57">
        <v>0</v>
      </c>
      <c r="D1198" s="58"/>
      <c r="E1198" s="59"/>
      <c r="G1198" s="57"/>
      <c r="H1198" s="58"/>
      <c r="I1198" s="59"/>
    </row>
    <row r="1199" spans="2:9">
      <c r="B1199" s="56" t="s">
        <v>10</v>
      </c>
      <c r="C1199" s="60">
        <v>-317</v>
      </c>
      <c r="D1199" s="61">
        <f>+C1199*E1195</f>
        <v>-20114.755911442273</v>
      </c>
      <c r="E1199" s="62">
        <f>IF(D1199=0,0,D1199/C1199)</f>
        <v>63.45348867962862</v>
      </c>
      <c r="G1199" s="60">
        <v>-317</v>
      </c>
      <c r="H1199" s="61">
        <f>+G1199*I1195</f>
        <v>-245.11297976462799</v>
      </c>
      <c r="I1199" s="62">
        <f>IF(H1199=0,0,H1199/G1199)</f>
        <v>0.77322706550355835</v>
      </c>
    </row>
    <row r="1200" spans="2:9">
      <c r="B1200" s="56"/>
      <c r="C1200" s="57"/>
      <c r="D1200" s="58"/>
      <c r="E1200" s="59"/>
      <c r="G1200" s="57"/>
      <c r="H1200" s="58"/>
      <c r="I1200" s="59"/>
    </row>
    <row r="1201" spans="2:9" ht="13.5" thickBot="1">
      <c r="B1201" s="56" t="s">
        <v>8</v>
      </c>
      <c r="C1201" s="66">
        <f>SUM(C1195:C1199)</f>
        <v>143991</v>
      </c>
      <c r="D1201" s="66">
        <f>SUM(D1195:D1199)</f>
        <v>9136731.2884684056</v>
      </c>
      <c r="E1201" s="67">
        <f>IF(D1201=0,0,D1201/C1201)</f>
        <v>63.453488679628627</v>
      </c>
      <c r="G1201" s="66">
        <f>SUM(G1195:G1199)</f>
        <v>38696</v>
      </c>
      <c r="H1201" s="66">
        <f>SUM(H1195:H1199)</f>
        <v>29920.794526725695</v>
      </c>
      <c r="I1201" s="67">
        <f>IF(H1201=0,0,H1201/G1201)</f>
        <v>0.77322706550355835</v>
      </c>
    </row>
    <row r="1202" spans="2:9" ht="13.5" thickTop="1"/>
    <row r="1204" spans="2:9" ht="15.75" customHeight="1">
      <c r="B1204" s="55">
        <v>43070</v>
      </c>
      <c r="C1204" s="84" t="s">
        <v>41</v>
      </c>
      <c r="D1204" s="84"/>
      <c r="E1204" s="84"/>
      <c r="G1204" s="84" t="s">
        <v>40</v>
      </c>
      <c r="H1204" s="84"/>
      <c r="I1204" s="84"/>
    </row>
    <row r="1205" spans="2:9">
      <c r="B1205" s="56"/>
      <c r="C1205" s="8" t="s">
        <v>0</v>
      </c>
      <c r="D1205" s="9" t="s">
        <v>1</v>
      </c>
      <c r="E1205" s="10" t="s">
        <v>2</v>
      </c>
      <c r="G1205" s="8" t="s">
        <v>0</v>
      </c>
      <c r="H1205" s="9" t="s">
        <v>1</v>
      </c>
      <c r="I1205" s="10" t="s">
        <v>2</v>
      </c>
    </row>
    <row r="1206" spans="2:9">
      <c r="B1206" s="56" t="s">
        <v>3</v>
      </c>
      <c r="C1206" s="57">
        <f>+C1201</f>
        <v>143991</v>
      </c>
      <c r="D1206" s="58">
        <f>+D1201</f>
        <v>9136731.2884684056</v>
      </c>
      <c r="E1206" s="59">
        <f>IF(D1206=0,0,D1206/C1206)</f>
        <v>63.453488679628627</v>
      </c>
      <c r="G1206" s="57">
        <f>+G1201</f>
        <v>38696</v>
      </c>
      <c r="H1206" s="58">
        <f>+H1201</f>
        <v>29920.794526725695</v>
      </c>
      <c r="I1206" s="59">
        <f>IF(H1206=0,0,H1206/G1206)</f>
        <v>0.77322706550355835</v>
      </c>
    </row>
    <row r="1207" spans="2:9">
      <c r="B1207" s="56"/>
      <c r="C1207" s="57"/>
      <c r="D1207" s="58"/>
      <c r="E1207" s="59"/>
      <c r="G1207" s="57"/>
      <c r="H1207" s="58"/>
      <c r="I1207" s="59"/>
    </row>
    <row r="1208" spans="2:9">
      <c r="B1208" s="56" t="s">
        <v>39</v>
      </c>
      <c r="C1208" s="57">
        <v>0</v>
      </c>
      <c r="D1208" s="58">
        <v>0</v>
      </c>
      <c r="E1208" s="59"/>
      <c r="G1208" s="57">
        <v>0</v>
      </c>
      <c r="H1208" s="58">
        <v>0</v>
      </c>
      <c r="I1208" s="59"/>
    </row>
    <row r="1209" spans="2:9">
      <c r="B1209" s="56"/>
      <c r="C1209" s="57"/>
      <c r="D1209" s="58"/>
      <c r="E1209" s="59"/>
      <c r="G1209" s="57"/>
      <c r="H1209" s="58"/>
      <c r="I1209" s="59"/>
    </row>
    <row r="1210" spans="2:9">
      <c r="B1210" s="56" t="s">
        <v>4</v>
      </c>
      <c r="C1210" s="60">
        <v>0</v>
      </c>
      <c r="D1210" s="61">
        <v>0</v>
      </c>
      <c r="E1210" s="62">
        <f>IF(D1210=0,0,D1210/C1210)</f>
        <v>0</v>
      </c>
      <c r="G1210" s="60">
        <v>0</v>
      </c>
      <c r="H1210" s="61">
        <v>0</v>
      </c>
      <c r="I1210" s="62">
        <f>IF(H1210=0,0,H1210/G1210)</f>
        <v>0</v>
      </c>
    </row>
    <row r="1211" spans="2:9">
      <c r="B1211" s="56"/>
      <c r="C1211" s="57"/>
      <c r="D1211" s="58"/>
      <c r="E1211" s="59"/>
      <c r="G1211" s="57"/>
      <c r="H1211" s="58"/>
      <c r="I1211" s="59"/>
    </row>
    <row r="1212" spans="2:9">
      <c r="B1212" s="56" t="s">
        <v>5</v>
      </c>
      <c r="C1212" s="63">
        <f>SUM(C1206:C1210)</f>
        <v>143991</v>
      </c>
      <c r="D1212" s="64">
        <f>SUM(D1206:D1210)</f>
        <v>9136731.2884684056</v>
      </c>
      <c r="E1212" s="65">
        <f>IF(D1212=0,0,D1212/C1212)</f>
        <v>63.453488679628627</v>
      </c>
      <c r="G1212" s="63">
        <f>SUM(G1206:G1210)</f>
        <v>38696</v>
      </c>
      <c r="H1212" s="64">
        <f>SUM(H1206:H1210)</f>
        <v>29920.794526725695</v>
      </c>
      <c r="I1212" s="65">
        <f>IF(H1212=0,0,H1212/G1212)</f>
        <v>0.77322706550355835</v>
      </c>
    </row>
    <row r="1213" spans="2:9">
      <c r="B1213" s="56"/>
      <c r="C1213" s="57"/>
      <c r="D1213" s="58"/>
      <c r="E1213" s="59"/>
      <c r="G1213" s="57"/>
      <c r="H1213" s="58"/>
      <c r="I1213" s="59"/>
    </row>
    <row r="1214" spans="2:9">
      <c r="B1214" s="56" t="s">
        <v>6</v>
      </c>
      <c r="C1214" s="57">
        <v>0</v>
      </c>
      <c r="D1214" s="58">
        <f>+C1214*E1212</f>
        <v>0</v>
      </c>
      <c r="E1214" s="59">
        <v>0</v>
      </c>
      <c r="G1214" s="57">
        <v>0</v>
      </c>
      <c r="H1214" s="58">
        <v>0</v>
      </c>
      <c r="I1214" s="59">
        <v>0</v>
      </c>
    </row>
    <row r="1215" spans="2:9">
      <c r="B1215" s="56"/>
      <c r="C1215" s="57">
        <v>0</v>
      </c>
      <c r="D1215" s="58"/>
      <c r="E1215" s="59"/>
      <c r="G1215" s="57"/>
      <c r="H1215" s="58"/>
      <c r="I1215" s="59"/>
    </row>
    <row r="1216" spans="2:9">
      <c r="B1216" s="56" t="s">
        <v>10</v>
      </c>
      <c r="C1216" s="60">
        <v>-647</v>
      </c>
      <c r="D1216" s="61">
        <f>+C1216*E1212</f>
        <v>-41054.407175719723</v>
      </c>
      <c r="E1216" s="62">
        <f>IF(D1216=0,0,D1216/C1216)</f>
        <v>63.453488679628627</v>
      </c>
      <c r="G1216" s="60">
        <v>-647</v>
      </c>
      <c r="H1216" s="61">
        <f>+G1216*I1212</f>
        <v>-500.27791138080227</v>
      </c>
      <c r="I1216" s="62">
        <f>IF(H1216=0,0,H1216/G1216)</f>
        <v>0.77322706550355835</v>
      </c>
    </row>
    <row r="1217" spans="2:10">
      <c r="B1217" s="56"/>
      <c r="C1217" s="57"/>
      <c r="D1217" s="58"/>
      <c r="E1217" s="59"/>
      <c r="G1217" s="57"/>
      <c r="H1217" s="58"/>
      <c r="I1217" s="59"/>
    </row>
    <row r="1218" spans="2:10" ht="13.5" thickBot="1">
      <c r="B1218" s="56" t="s">
        <v>8</v>
      </c>
      <c r="C1218" s="66">
        <f>SUM(C1212:C1216)</f>
        <v>143344</v>
      </c>
      <c r="D1218" s="66">
        <f>SUM(D1212:D1216)</f>
        <v>9095676.8812926859</v>
      </c>
      <c r="E1218" s="67">
        <f>IF(D1218=0,0,D1218/C1218)</f>
        <v>63.453488679628627</v>
      </c>
      <c r="G1218" s="66">
        <f>SUM(G1212:G1216)</f>
        <v>38049</v>
      </c>
      <c r="H1218" s="66">
        <f>SUM(H1212:H1216)</f>
        <v>29420.516615344892</v>
      </c>
      <c r="I1218" s="67">
        <f>IF(H1218=0,0,H1218/G1218)</f>
        <v>0.77322706550355835</v>
      </c>
    </row>
    <row r="1219" spans="2:10" ht="13.5" thickTop="1"/>
    <row r="1221" spans="2:10" ht="15.75" customHeight="1">
      <c r="B1221" s="55">
        <v>43101</v>
      </c>
      <c r="C1221" s="84" t="s">
        <v>43</v>
      </c>
      <c r="D1221" s="84"/>
      <c r="E1221" s="84"/>
      <c r="G1221" s="84" t="s">
        <v>42</v>
      </c>
      <c r="H1221" s="84"/>
      <c r="I1221" s="84"/>
    </row>
    <row r="1222" spans="2:10">
      <c r="B1222" s="56"/>
      <c r="C1222" s="8" t="s">
        <v>0</v>
      </c>
      <c r="D1222" s="9" t="s">
        <v>1</v>
      </c>
      <c r="E1222" s="10" t="s">
        <v>2</v>
      </c>
      <c r="G1222" s="8" t="s">
        <v>0</v>
      </c>
      <c r="H1222" s="9" t="s">
        <v>1</v>
      </c>
      <c r="I1222" s="10" t="s">
        <v>2</v>
      </c>
    </row>
    <row r="1223" spans="2:10">
      <c r="B1223" s="56" t="s">
        <v>3</v>
      </c>
      <c r="C1223" s="57">
        <v>159521</v>
      </c>
      <c r="D1223" s="58">
        <f>+D1218</f>
        <v>9095676.8812926859</v>
      </c>
      <c r="E1223" s="59">
        <f>IF(D1223=0,0,D1223/C1223)</f>
        <v>57.018680181873769</v>
      </c>
      <c r="G1223" s="57">
        <v>52017</v>
      </c>
      <c r="H1223" s="58">
        <f>+H1218</f>
        <v>29420.516615344892</v>
      </c>
      <c r="I1223" s="59">
        <f>IF(H1223=0,0,H1223/G1223)</f>
        <v>0.56559425986398471</v>
      </c>
      <c r="J1223" s="54" t="s">
        <v>46</v>
      </c>
    </row>
    <row r="1224" spans="2:10">
      <c r="B1224" s="56"/>
      <c r="C1224" s="57"/>
      <c r="D1224" s="58"/>
      <c r="E1224" s="59"/>
      <c r="G1224" s="57"/>
      <c r="H1224" s="58"/>
      <c r="I1224" s="59"/>
    </row>
    <row r="1225" spans="2:10">
      <c r="B1225" s="56" t="s">
        <v>39</v>
      </c>
      <c r="C1225" s="57">
        <v>2</v>
      </c>
      <c r="D1225" s="58">
        <v>126.91</v>
      </c>
      <c r="E1225" s="59"/>
      <c r="G1225" s="57">
        <v>-80</v>
      </c>
      <c r="H1225" s="58">
        <v>-61.86</v>
      </c>
      <c r="I1225" s="59"/>
    </row>
    <row r="1226" spans="2:10">
      <c r="B1226" s="56"/>
      <c r="C1226" s="57"/>
      <c r="D1226" s="58"/>
      <c r="E1226" s="59"/>
      <c r="G1226" s="57"/>
      <c r="H1226" s="58"/>
      <c r="I1226" s="59"/>
    </row>
    <row r="1227" spans="2:10">
      <c r="B1227" s="56" t="s">
        <v>4</v>
      </c>
      <c r="C1227" s="60">
        <v>0</v>
      </c>
      <c r="D1227" s="61">
        <v>0</v>
      </c>
      <c r="E1227" s="62">
        <f>IF(D1227=0,0,D1227/C1227)</f>
        <v>0</v>
      </c>
      <c r="G1227" s="60">
        <v>0</v>
      </c>
      <c r="H1227" s="61">
        <v>0</v>
      </c>
      <c r="I1227" s="62">
        <f>IF(H1227=0,0,H1227/G1227)</f>
        <v>0</v>
      </c>
    </row>
    <row r="1228" spans="2:10">
      <c r="B1228" s="56"/>
      <c r="C1228" s="57"/>
      <c r="D1228" s="58"/>
      <c r="E1228" s="59"/>
      <c r="G1228" s="57"/>
      <c r="H1228" s="58"/>
      <c r="I1228" s="59"/>
    </row>
    <row r="1229" spans="2:10">
      <c r="B1229" s="56" t="s">
        <v>5</v>
      </c>
      <c r="C1229" s="63">
        <f>SUM(C1223:C1227)</f>
        <v>159523</v>
      </c>
      <c r="D1229" s="64">
        <f>SUM(D1223:D1227)</f>
        <v>9095803.791292686</v>
      </c>
      <c r="E1229" s="65">
        <f>IF(D1229=0,0,D1229/C1229)</f>
        <v>57.01876087644218</v>
      </c>
      <c r="G1229" s="63">
        <f>SUM(G1223:G1227)</f>
        <v>51937</v>
      </c>
      <c r="H1229" s="64">
        <f>SUM(H1223:H1227)</f>
        <v>29358.656615344891</v>
      </c>
      <c r="I1229" s="65">
        <f>IF(H1229=0,0,H1229/G1229)</f>
        <v>0.56527440197440926</v>
      </c>
    </row>
    <row r="1230" spans="2:10">
      <c r="B1230" s="56"/>
      <c r="C1230" s="57"/>
      <c r="D1230" s="58"/>
      <c r="E1230" s="59"/>
      <c r="G1230" s="57"/>
      <c r="H1230" s="58"/>
      <c r="I1230" s="59"/>
    </row>
    <row r="1231" spans="2:10">
      <c r="B1231" s="56" t="s">
        <v>6</v>
      </c>
      <c r="C1231" s="57">
        <v>0</v>
      </c>
      <c r="D1231" s="58">
        <f>+C1231*E1229</f>
        <v>0</v>
      </c>
      <c r="E1231" s="59">
        <v>0</v>
      </c>
      <c r="G1231" s="57">
        <v>0</v>
      </c>
      <c r="H1231" s="58">
        <v>0</v>
      </c>
      <c r="I1231" s="59">
        <v>0</v>
      </c>
    </row>
    <row r="1232" spans="2:10">
      <c r="B1232" s="56"/>
      <c r="C1232" s="57">
        <v>0</v>
      </c>
      <c r="D1232" s="58"/>
      <c r="E1232" s="59"/>
      <c r="G1232" s="57"/>
      <c r="H1232" s="58"/>
      <c r="I1232" s="59"/>
    </row>
    <row r="1233" spans="2:9">
      <c r="B1233" s="56" t="s">
        <v>10</v>
      </c>
      <c r="C1233" s="60">
        <v>-593</v>
      </c>
      <c r="D1233" s="61">
        <f>+C1233*E1229</f>
        <v>-33812.12519973021</v>
      </c>
      <c r="E1233" s="62">
        <f>IF(D1233=0,0,D1233/C1233)</f>
        <v>57.018760876442173</v>
      </c>
      <c r="G1233" s="60">
        <v>-593</v>
      </c>
      <c r="H1233" s="61">
        <f>+G1233*I1229</f>
        <v>-335.20772037082469</v>
      </c>
      <c r="I1233" s="62">
        <f>IF(H1233=0,0,H1233/G1233)</f>
        <v>0.56527440197440926</v>
      </c>
    </row>
    <row r="1234" spans="2:9">
      <c r="B1234" s="56"/>
      <c r="C1234" s="57"/>
      <c r="D1234" s="58"/>
      <c r="E1234" s="59"/>
      <c r="G1234" s="57"/>
      <c r="H1234" s="58"/>
      <c r="I1234" s="59"/>
    </row>
    <row r="1235" spans="2:9" ht="13.5" thickBot="1">
      <c r="B1235" s="56" t="s">
        <v>8</v>
      </c>
      <c r="C1235" s="66">
        <f>SUM(C1229:C1233)</f>
        <v>158930</v>
      </c>
      <c r="D1235" s="66">
        <f>SUM(D1229:D1233)</f>
        <v>9061991.6660929564</v>
      </c>
      <c r="E1235" s="67">
        <f>IF(D1235=0,0,D1235/C1235)</f>
        <v>57.018760876442187</v>
      </c>
      <c r="G1235" s="66">
        <f>SUM(G1229:G1233)</f>
        <v>51344</v>
      </c>
      <c r="H1235" s="66">
        <f>SUM(H1229:H1233)</f>
        <v>29023.448894974066</v>
      </c>
      <c r="I1235" s="67">
        <f>IF(H1235=0,0,H1235/G1235)</f>
        <v>0.56527440197440926</v>
      </c>
    </row>
    <row r="1236" spans="2:9" ht="13.5" thickTop="1"/>
    <row r="1238" spans="2:9" ht="15.75" customHeight="1">
      <c r="B1238" s="55">
        <v>43132</v>
      </c>
      <c r="C1238" s="84" t="s">
        <v>43</v>
      </c>
      <c r="D1238" s="84"/>
      <c r="E1238" s="84"/>
      <c r="G1238" s="84" t="s">
        <v>40</v>
      </c>
      <c r="H1238" s="84"/>
      <c r="I1238" s="84"/>
    </row>
    <row r="1239" spans="2:9">
      <c r="B1239" s="56"/>
      <c r="C1239" s="8" t="s">
        <v>0</v>
      </c>
      <c r="D1239" s="9" t="s">
        <v>1</v>
      </c>
      <c r="E1239" s="10" t="s">
        <v>2</v>
      </c>
      <c r="G1239" s="8" t="s">
        <v>0</v>
      </c>
      <c r="H1239" s="9" t="s">
        <v>1</v>
      </c>
      <c r="I1239" s="10" t="s">
        <v>2</v>
      </c>
    </row>
    <row r="1240" spans="2:9">
      <c r="B1240" s="56" t="s">
        <v>3</v>
      </c>
      <c r="C1240" s="57">
        <f>+C1235</f>
        <v>158930</v>
      </c>
      <c r="D1240" s="58">
        <f>+D1235</f>
        <v>9061991.6660929564</v>
      </c>
      <c r="E1240" s="59">
        <f>IF(D1240=0,0,D1240/C1240)</f>
        <v>57.018760876442187</v>
      </c>
      <c r="G1240" s="57">
        <f>+G1235</f>
        <v>51344</v>
      </c>
      <c r="H1240" s="58">
        <f>+H1235</f>
        <v>29023.448894974066</v>
      </c>
      <c r="I1240" s="59">
        <f>IF(H1240=0,0,H1240/G1240)</f>
        <v>0.56527440197440926</v>
      </c>
    </row>
    <row r="1241" spans="2:9">
      <c r="B1241" s="56"/>
      <c r="C1241" s="57"/>
      <c r="D1241" s="58"/>
      <c r="E1241" s="59"/>
      <c r="G1241" s="57"/>
      <c r="H1241" s="58"/>
      <c r="I1241" s="59"/>
    </row>
    <row r="1242" spans="2:9">
      <c r="B1242" s="56" t="s">
        <v>39</v>
      </c>
      <c r="C1242" s="57">
        <v>104</v>
      </c>
      <c r="D1242" s="58">
        <v>6599.16</v>
      </c>
      <c r="E1242" s="59"/>
      <c r="G1242" s="57">
        <v>104</v>
      </c>
      <c r="H1242" s="58">
        <v>80.42</v>
      </c>
      <c r="I1242" s="59"/>
    </row>
    <row r="1243" spans="2:9">
      <c r="B1243" s="56"/>
      <c r="C1243" s="57"/>
      <c r="D1243" s="58"/>
      <c r="E1243" s="59"/>
      <c r="G1243" s="57"/>
      <c r="H1243" s="58"/>
      <c r="I1243" s="59"/>
    </row>
    <row r="1244" spans="2:9">
      <c r="B1244" s="56" t="s">
        <v>4</v>
      </c>
      <c r="C1244" s="60">
        <v>0</v>
      </c>
      <c r="D1244" s="61">
        <v>0</v>
      </c>
      <c r="E1244" s="62">
        <f>IF(D1244=0,0,D1244/C1244)</f>
        <v>0</v>
      </c>
      <c r="G1244" s="60">
        <v>0</v>
      </c>
      <c r="H1244" s="61">
        <v>0</v>
      </c>
      <c r="I1244" s="62">
        <f>IF(H1244=0,0,H1244/G1244)</f>
        <v>0</v>
      </c>
    </row>
    <row r="1245" spans="2:9">
      <c r="B1245" s="56"/>
      <c r="C1245" s="57"/>
      <c r="D1245" s="58"/>
      <c r="E1245" s="59"/>
      <c r="G1245" s="57"/>
      <c r="H1245" s="58"/>
      <c r="I1245" s="59"/>
    </row>
    <row r="1246" spans="2:9">
      <c r="B1246" s="56" t="s">
        <v>5</v>
      </c>
      <c r="C1246" s="63">
        <f>SUM(C1240:C1244)</f>
        <v>159034</v>
      </c>
      <c r="D1246" s="64">
        <f>SUM(D1240:D1244)</f>
        <v>9068590.8260929566</v>
      </c>
      <c r="E1246" s="65">
        <f>IF(D1246=0,0,D1246/C1246)</f>
        <v>57.022968837437006</v>
      </c>
      <c r="G1246" s="63">
        <f>SUM(G1240:G1244)</f>
        <v>51448</v>
      </c>
      <c r="H1246" s="64">
        <f>SUM(H1240:H1244)</f>
        <v>29103.868894974064</v>
      </c>
      <c r="I1246" s="65">
        <f>IF(H1246=0,0,H1246/G1246)</f>
        <v>0.56569485490153293</v>
      </c>
    </row>
    <row r="1247" spans="2:9">
      <c r="B1247" s="56"/>
      <c r="C1247" s="57"/>
      <c r="D1247" s="58"/>
      <c r="E1247" s="59"/>
      <c r="G1247" s="57"/>
      <c r="H1247" s="58"/>
      <c r="I1247" s="59"/>
    </row>
    <row r="1248" spans="2:9">
      <c r="B1248" s="56" t="s">
        <v>6</v>
      </c>
      <c r="C1248" s="57">
        <v>0</v>
      </c>
      <c r="D1248" s="58">
        <f>+C1248*E1246</f>
        <v>0</v>
      </c>
      <c r="E1248" s="59">
        <v>0</v>
      </c>
      <c r="G1248" s="57">
        <v>0</v>
      </c>
      <c r="H1248" s="58">
        <v>0</v>
      </c>
      <c r="I1248" s="59">
        <v>0</v>
      </c>
    </row>
    <row r="1249" spans="2:9">
      <c r="B1249" s="56"/>
      <c r="C1249" s="57">
        <v>0</v>
      </c>
      <c r="D1249" s="58"/>
      <c r="E1249" s="59"/>
      <c r="G1249" s="57"/>
      <c r="H1249" s="58"/>
      <c r="I1249" s="59"/>
    </row>
    <row r="1250" spans="2:9">
      <c r="B1250" s="56" t="s">
        <v>10</v>
      </c>
      <c r="C1250" s="60">
        <v>-208</v>
      </c>
      <c r="D1250" s="61">
        <f>+C1250*E1246</f>
        <v>-11860.777518186896</v>
      </c>
      <c r="E1250" s="62">
        <f>IF(D1250=0,0,D1250/C1250)</f>
        <v>57.022968837437006</v>
      </c>
      <c r="G1250" s="60">
        <v>-208</v>
      </c>
      <c r="H1250" s="61">
        <f>+G1250*I1246</f>
        <v>-117.66452981951885</v>
      </c>
      <c r="I1250" s="62">
        <f>IF(H1250=0,0,H1250/G1250)</f>
        <v>0.56569485490153293</v>
      </c>
    </row>
    <row r="1251" spans="2:9">
      <c r="B1251" s="56"/>
      <c r="C1251" s="57"/>
      <c r="D1251" s="58"/>
      <c r="E1251" s="59"/>
      <c r="G1251" s="57"/>
      <c r="H1251" s="58"/>
      <c r="I1251" s="59"/>
    </row>
    <row r="1252" spans="2:9" ht="13.5" thickBot="1">
      <c r="B1252" s="56" t="s">
        <v>8</v>
      </c>
      <c r="C1252" s="66">
        <f>SUM(C1246:C1250)</f>
        <v>158826</v>
      </c>
      <c r="D1252" s="66">
        <f>SUM(D1246:D1250)</f>
        <v>9056730.0485747699</v>
      </c>
      <c r="E1252" s="67">
        <f>IF(D1252=0,0,D1252/C1252)</f>
        <v>57.022968837437006</v>
      </c>
      <c r="G1252" s="66">
        <f>SUM(G1246:G1250)</f>
        <v>51240</v>
      </c>
      <c r="H1252" s="66">
        <f>SUM(H1246:H1250)</f>
        <v>28986.204365154546</v>
      </c>
      <c r="I1252" s="67">
        <f>IF(H1252=0,0,H1252/G1252)</f>
        <v>0.56569485490153293</v>
      </c>
    </row>
    <row r="1253" spans="2:9" ht="13.5" thickTop="1"/>
    <row r="1255" spans="2:9" ht="15.75" customHeight="1">
      <c r="B1255" s="55">
        <v>43160</v>
      </c>
      <c r="C1255" s="84" t="s">
        <v>43</v>
      </c>
      <c r="D1255" s="84"/>
      <c r="E1255" s="84"/>
      <c r="G1255" s="84" t="s">
        <v>42</v>
      </c>
      <c r="H1255" s="84"/>
      <c r="I1255" s="84"/>
    </row>
    <row r="1256" spans="2:9">
      <c r="B1256" s="56"/>
      <c r="C1256" s="8" t="s">
        <v>0</v>
      </c>
      <c r="D1256" s="9" t="s">
        <v>1</v>
      </c>
      <c r="E1256" s="10" t="s">
        <v>2</v>
      </c>
      <c r="G1256" s="8" t="s">
        <v>0</v>
      </c>
      <c r="H1256" s="9" t="s">
        <v>1</v>
      </c>
      <c r="I1256" s="10" t="s">
        <v>2</v>
      </c>
    </row>
    <row r="1257" spans="2:9">
      <c r="B1257" s="56" t="s">
        <v>3</v>
      </c>
      <c r="C1257" s="57">
        <f>+C1252</f>
        <v>158826</v>
      </c>
      <c r="D1257" s="58">
        <f>+D1252</f>
        <v>9056730.0485747699</v>
      </c>
      <c r="E1257" s="59">
        <f>IF(D1257=0,0,D1257/C1257)</f>
        <v>57.022968837437006</v>
      </c>
      <c r="G1257" s="57">
        <f>+G1252</f>
        <v>51240</v>
      </c>
      <c r="H1257" s="58">
        <f>+H1252</f>
        <v>28986.204365154546</v>
      </c>
      <c r="I1257" s="59">
        <f>IF(H1257=0,0,H1257/G1257)</f>
        <v>0.56569485490153293</v>
      </c>
    </row>
    <row r="1258" spans="2:9">
      <c r="B1258" s="56"/>
      <c r="C1258" s="57"/>
      <c r="D1258" s="58"/>
      <c r="E1258" s="59"/>
      <c r="G1258" s="57"/>
      <c r="H1258" s="58"/>
      <c r="I1258" s="59"/>
    </row>
    <row r="1259" spans="2:9">
      <c r="B1259" s="56" t="s">
        <v>39</v>
      </c>
      <c r="C1259" s="57">
        <v>0</v>
      </c>
      <c r="D1259" s="58">
        <v>0</v>
      </c>
      <c r="E1259" s="59"/>
      <c r="G1259" s="57">
        <v>0</v>
      </c>
      <c r="H1259" s="58">
        <v>0</v>
      </c>
      <c r="I1259" s="59"/>
    </row>
    <row r="1260" spans="2:9">
      <c r="B1260" s="56"/>
      <c r="C1260" s="57"/>
      <c r="D1260" s="58"/>
      <c r="E1260" s="59"/>
      <c r="G1260" s="57"/>
      <c r="H1260" s="58"/>
      <c r="I1260" s="59"/>
    </row>
    <row r="1261" spans="2:9">
      <c r="B1261" s="56" t="s">
        <v>4</v>
      </c>
      <c r="C1261" s="60">
        <v>0</v>
      </c>
      <c r="D1261" s="61">
        <v>0</v>
      </c>
      <c r="E1261" s="62">
        <f>IF(D1261=0,0,D1261/C1261)</f>
        <v>0</v>
      </c>
      <c r="G1261" s="60">
        <v>622</v>
      </c>
      <c r="H1261" s="61">
        <v>0</v>
      </c>
      <c r="I1261" s="62">
        <f>IF(H1261=0,0,H1261/G1261)</f>
        <v>0</v>
      </c>
    </row>
    <row r="1262" spans="2:9">
      <c r="B1262" s="56"/>
      <c r="C1262" s="57"/>
      <c r="D1262" s="58"/>
      <c r="E1262" s="59"/>
      <c r="G1262" s="57"/>
      <c r="H1262" s="58"/>
      <c r="I1262" s="59"/>
    </row>
    <row r="1263" spans="2:9">
      <c r="B1263" s="56" t="s">
        <v>5</v>
      </c>
      <c r="C1263" s="63">
        <f>SUM(C1257:C1261)</f>
        <v>158826</v>
      </c>
      <c r="D1263" s="64">
        <f>SUM(D1257:D1261)</f>
        <v>9056730.0485747699</v>
      </c>
      <c r="E1263" s="65">
        <f>IF(D1263=0,0,D1263/C1263)</f>
        <v>57.022968837437006</v>
      </c>
      <c r="G1263" s="63">
        <f>SUM(G1257:G1261)</f>
        <v>51862</v>
      </c>
      <c r="H1263" s="64">
        <f>SUM(H1257:H1261)</f>
        <v>28986.204365154546</v>
      </c>
      <c r="I1263" s="65">
        <f>IF(H1263=0,0,H1263/G1263)</f>
        <v>0.55891026888964068</v>
      </c>
    </row>
    <row r="1264" spans="2:9">
      <c r="B1264" s="56"/>
      <c r="C1264" s="57"/>
      <c r="D1264" s="58"/>
      <c r="E1264" s="59"/>
      <c r="G1264" s="57"/>
      <c r="H1264" s="58"/>
      <c r="I1264" s="59"/>
    </row>
    <row r="1265" spans="2:9">
      <c r="B1265" s="56" t="s">
        <v>6</v>
      </c>
      <c r="C1265" s="57">
        <v>0</v>
      </c>
      <c r="D1265" s="58">
        <f>+C1265*E1263</f>
        <v>0</v>
      </c>
      <c r="E1265" s="59">
        <v>0</v>
      </c>
      <c r="G1265" s="57">
        <v>0</v>
      </c>
      <c r="H1265" s="58">
        <v>0</v>
      </c>
      <c r="I1265" s="59">
        <v>0</v>
      </c>
    </row>
    <row r="1266" spans="2:9">
      <c r="B1266" s="56"/>
      <c r="C1266" s="57">
        <v>0</v>
      </c>
      <c r="D1266" s="58"/>
      <c r="E1266" s="59"/>
      <c r="G1266" s="57"/>
      <c r="H1266" s="58"/>
      <c r="I1266" s="59"/>
    </row>
    <row r="1267" spans="2:9">
      <c r="B1267" s="56" t="s">
        <v>10</v>
      </c>
      <c r="C1267" s="60">
        <v>-343</v>
      </c>
      <c r="D1267" s="61">
        <f>+C1267*E1263</f>
        <v>-19558.878311240893</v>
      </c>
      <c r="E1267" s="62">
        <f>IF(D1267=0,0,D1267/C1267)</f>
        <v>57.022968837437006</v>
      </c>
      <c r="G1267" s="60">
        <v>-343</v>
      </c>
      <c r="H1267" s="61">
        <f>+G1267*I1263</f>
        <v>-191.70622222914676</v>
      </c>
      <c r="I1267" s="62">
        <f>IF(H1267=0,0,H1267/G1267)</f>
        <v>0.55891026888964068</v>
      </c>
    </row>
    <row r="1268" spans="2:9">
      <c r="B1268" s="56"/>
      <c r="C1268" s="57"/>
      <c r="D1268" s="58"/>
      <c r="E1268" s="59"/>
      <c r="G1268" s="57"/>
      <c r="H1268" s="58"/>
      <c r="I1268" s="59"/>
    </row>
    <row r="1269" spans="2:9" ht="13.5" thickBot="1">
      <c r="B1269" s="56" t="s">
        <v>8</v>
      </c>
      <c r="C1269" s="66">
        <f>SUM(C1263:C1267)</f>
        <v>158483</v>
      </c>
      <c r="D1269" s="66">
        <f>SUM(D1263:D1267)</f>
        <v>9037171.1702635288</v>
      </c>
      <c r="E1269" s="67">
        <f>IF(D1269=0,0,D1269/C1269)</f>
        <v>57.022968837437006</v>
      </c>
      <c r="G1269" s="66">
        <f>SUM(G1263:G1267)</f>
        <v>51519</v>
      </c>
      <c r="H1269" s="66">
        <f>SUM(H1263:H1267)</f>
        <v>28794.4981429254</v>
      </c>
      <c r="I1269" s="67">
        <f>IF(H1269=0,0,H1269/G1269)</f>
        <v>0.55891026888964068</v>
      </c>
    </row>
    <row r="1270" spans="2:9" ht="13.5" thickTop="1"/>
    <row r="1272" spans="2:9" ht="15.75" customHeight="1">
      <c r="B1272" s="55">
        <v>43191</v>
      </c>
      <c r="C1272" s="84" t="s">
        <v>43</v>
      </c>
      <c r="D1272" s="84"/>
      <c r="E1272" s="84"/>
      <c r="G1272" s="84" t="s">
        <v>42</v>
      </c>
      <c r="H1272" s="84"/>
      <c r="I1272" s="84"/>
    </row>
    <row r="1273" spans="2:9">
      <c r="B1273" s="56"/>
      <c r="C1273" s="8" t="s">
        <v>0</v>
      </c>
      <c r="D1273" s="9" t="s">
        <v>1</v>
      </c>
      <c r="E1273" s="10" t="s">
        <v>2</v>
      </c>
      <c r="G1273" s="8" t="s">
        <v>0</v>
      </c>
      <c r="H1273" s="9" t="s">
        <v>1</v>
      </c>
      <c r="I1273" s="10" t="s">
        <v>2</v>
      </c>
    </row>
    <row r="1274" spans="2:9">
      <c r="B1274" s="56" t="s">
        <v>3</v>
      </c>
      <c r="C1274" s="57">
        <f>+C1269</f>
        <v>158483</v>
      </c>
      <c r="D1274" s="58">
        <f>+D1269</f>
        <v>9037171.1702635288</v>
      </c>
      <c r="E1274" s="59">
        <f>IF(D1274=0,0,D1274/C1274)</f>
        <v>57.022968837437006</v>
      </c>
      <c r="G1274" s="57">
        <f>+G1269</f>
        <v>51519</v>
      </c>
      <c r="H1274" s="58">
        <f>+H1269</f>
        <v>28794.4981429254</v>
      </c>
      <c r="I1274" s="59">
        <f>IF(H1274=0,0,H1274/G1274)</f>
        <v>0.55891026888964068</v>
      </c>
    </row>
    <row r="1275" spans="2:9">
      <c r="B1275" s="56"/>
      <c r="C1275" s="57"/>
      <c r="D1275" s="58"/>
      <c r="E1275" s="59"/>
      <c r="G1275" s="57"/>
      <c r="H1275" s="58"/>
      <c r="I1275" s="59"/>
    </row>
    <row r="1276" spans="2:9">
      <c r="B1276" s="56" t="s">
        <v>39</v>
      </c>
      <c r="C1276" s="57">
        <v>0</v>
      </c>
      <c r="D1276" s="58">
        <v>0</v>
      </c>
      <c r="E1276" s="59"/>
      <c r="G1276" s="57">
        <v>0</v>
      </c>
      <c r="H1276" s="58">
        <v>0</v>
      </c>
      <c r="I1276" s="59"/>
    </row>
    <row r="1277" spans="2:9">
      <c r="B1277" s="56"/>
      <c r="C1277" s="57"/>
      <c r="D1277" s="58"/>
      <c r="E1277" s="59"/>
      <c r="G1277" s="57"/>
      <c r="H1277" s="58"/>
      <c r="I1277" s="59"/>
    </row>
    <row r="1278" spans="2:9">
      <c r="B1278" s="56" t="s">
        <v>4</v>
      </c>
      <c r="C1278" s="60">
        <v>0</v>
      </c>
      <c r="D1278" s="61">
        <v>0</v>
      </c>
      <c r="E1278" s="62">
        <f>IF(D1278=0,0,D1278/C1278)</f>
        <v>0</v>
      </c>
      <c r="G1278" s="60">
        <v>0</v>
      </c>
      <c r="H1278" s="61">
        <v>0</v>
      </c>
      <c r="I1278" s="62">
        <f>IF(H1278=0,0,H1278/G1278)</f>
        <v>0</v>
      </c>
    </row>
    <row r="1279" spans="2:9">
      <c r="B1279" s="56"/>
      <c r="C1279" s="57"/>
      <c r="D1279" s="58"/>
      <c r="E1279" s="59"/>
      <c r="G1279" s="57"/>
      <c r="H1279" s="58"/>
      <c r="I1279" s="59"/>
    </row>
    <row r="1280" spans="2:9">
      <c r="B1280" s="56" t="s">
        <v>5</v>
      </c>
      <c r="C1280" s="63">
        <f>SUM(C1274:C1278)</f>
        <v>158483</v>
      </c>
      <c r="D1280" s="64">
        <f>SUM(D1274:D1278)</f>
        <v>9037171.1702635288</v>
      </c>
      <c r="E1280" s="65">
        <f>IF(D1280=0,0,D1280/C1280)</f>
        <v>57.022968837437006</v>
      </c>
      <c r="G1280" s="63">
        <f>SUM(G1274:G1278)</f>
        <v>51519</v>
      </c>
      <c r="H1280" s="64">
        <f>SUM(H1274:H1278)</f>
        <v>28794.4981429254</v>
      </c>
      <c r="I1280" s="65">
        <f>IF(H1280=0,0,H1280/G1280)</f>
        <v>0.55891026888964068</v>
      </c>
    </row>
    <row r="1281" spans="2:9">
      <c r="B1281" s="56"/>
      <c r="C1281" s="57"/>
      <c r="D1281" s="58"/>
      <c r="E1281" s="59"/>
      <c r="G1281" s="57"/>
      <c r="H1281" s="58"/>
      <c r="I1281" s="59"/>
    </row>
    <row r="1282" spans="2:9">
      <c r="B1282" s="56" t="s">
        <v>6</v>
      </c>
      <c r="C1282" s="57">
        <v>0</v>
      </c>
      <c r="D1282" s="58">
        <f>+C1282*E1280</f>
        <v>0</v>
      </c>
      <c r="E1282" s="59">
        <v>0</v>
      </c>
      <c r="G1282" s="57">
        <v>0</v>
      </c>
      <c r="H1282" s="58">
        <v>0</v>
      </c>
      <c r="I1282" s="59">
        <v>0</v>
      </c>
    </row>
    <row r="1283" spans="2:9">
      <c r="B1283" s="56"/>
      <c r="C1283" s="57">
        <v>0</v>
      </c>
      <c r="D1283" s="58"/>
      <c r="E1283" s="59"/>
      <c r="G1283" s="57"/>
      <c r="H1283" s="58"/>
      <c r="I1283" s="59"/>
    </row>
    <row r="1284" spans="2:9">
      <c r="B1284" s="56" t="s">
        <v>10</v>
      </c>
      <c r="C1284" s="60">
        <v>-171</v>
      </c>
      <c r="D1284" s="61">
        <f>+C1284*E1280</f>
        <v>-9750.9276712017272</v>
      </c>
      <c r="E1284" s="62">
        <f>IF(D1284=0,0,D1284/C1284)</f>
        <v>57.022968837436999</v>
      </c>
      <c r="G1284" s="60">
        <v>-171</v>
      </c>
      <c r="H1284" s="61">
        <f>+G1284*I1280</f>
        <v>-95.573655980128564</v>
      </c>
      <c r="I1284" s="62">
        <f>IF(H1284=0,0,H1284/G1284)</f>
        <v>0.55891026888964068</v>
      </c>
    </row>
    <row r="1285" spans="2:9">
      <c r="B1285" s="56"/>
      <c r="C1285" s="57"/>
      <c r="D1285" s="58"/>
      <c r="E1285" s="59"/>
      <c r="G1285" s="57"/>
      <c r="H1285" s="58"/>
      <c r="I1285" s="59"/>
    </row>
    <row r="1286" spans="2:9" ht="13.5" thickBot="1">
      <c r="B1286" s="56" t="s">
        <v>8</v>
      </c>
      <c r="C1286" s="66">
        <f>SUM(C1280:C1284)</f>
        <v>158312</v>
      </c>
      <c r="D1286" s="66">
        <f>SUM(D1280:D1284)</f>
        <v>9027420.2425923273</v>
      </c>
      <c r="E1286" s="67">
        <f>IF(D1286=0,0,D1286/C1286)</f>
        <v>57.022968837437006</v>
      </c>
      <c r="G1286" s="66">
        <f>SUM(G1280:G1284)</f>
        <v>51348</v>
      </c>
      <c r="H1286" s="66">
        <f>SUM(H1280:H1284)</f>
        <v>28698.92448694527</v>
      </c>
      <c r="I1286" s="67">
        <f>IF(H1286=0,0,H1286/G1286)</f>
        <v>0.55891026888964068</v>
      </c>
    </row>
    <row r="1287" spans="2:9" ht="13.5" thickTop="1"/>
    <row r="1289" spans="2:9">
      <c r="B1289" s="55">
        <v>43221</v>
      </c>
      <c r="C1289" s="84" t="s">
        <v>43</v>
      </c>
      <c r="D1289" s="84"/>
      <c r="E1289" s="84"/>
      <c r="G1289" s="84" t="s">
        <v>42</v>
      </c>
      <c r="H1289" s="84"/>
      <c r="I1289" s="84"/>
    </row>
    <row r="1290" spans="2:9">
      <c r="B1290" s="56"/>
      <c r="C1290" s="8" t="s">
        <v>0</v>
      </c>
      <c r="D1290" s="9" t="s">
        <v>1</v>
      </c>
      <c r="E1290" s="10" t="s">
        <v>2</v>
      </c>
      <c r="G1290" s="8" t="s">
        <v>0</v>
      </c>
      <c r="H1290" s="9" t="s">
        <v>1</v>
      </c>
      <c r="I1290" s="10" t="s">
        <v>2</v>
      </c>
    </row>
    <row r="1291" spans="2:9">
      <c r="B1291" s="56" t="s">
        <v>3</v>
      </c>
      <c r="C1291" s="57">
        <f>+C1286</f>
        <v>158312</v>
      </c>
      <c r="D1291" s="58">
        <f>+D1286</f>
        <v>9027420.2425923273</v>
      </c>
      <c r="E1291" s="59">
        <f>IF(D1291=0,0,D1291/C1291)</f>
        <v>57.022968837437006</v>
      </c>
      <c r="G1291" s="57">
        <f>+G1286</f>
        <v>51348</v>
      </c>
      <c r="H1291" s="58">
        <f>+H1286</f>
        <v>28698.92448694527</v>
      </c>
      <c r="I1291" s="59">
        <f>IF(H1291=0,0,H1291/G1291)</f>
        <v>0.55891026888964068</v>
      </c>
    </row>
    <row r="1292" spans="2:9">
      <c r="B1292" s="56"/>
      <c r="C1292" s="57"/>
      <c r="D1292" s="58"/>
      <c r="E1292" s="59"/>
      <c r="G1292" s="57"/>
      <c r="H1292" s="58"/>
      <c r="I1292" s="59"/>
    </row>
    <row r="1293" spans="2:9">
      <c r="B1293" s="56" t="s">
        <v>39</v>
      </c>
      <c r="C1293" s="57">
        <v>0</v>
      </c>
      <c r="D1293" s="58">
        <v>0</v>
      </c>
      <c r="E1293" s="59"/>
      <c r="G1293" s="57">
        <v>0</v>
      </c>
      <c r="H1293" s="58">
        <v>0</v>
      </c>
      <c r="I1293" s="59"/>
    </row>
    <row r="1294" spans="2:9">
      <c r="B1294" s="56"/>
      <c r="C1294" s="57"/>
      <c r="D1294" s="58"/>
      <c r="E1294" s="59"/>
      <c r="G1294" s="57"/>
      <c r="H1294" s="58"/>
      <c r="I1294" s="59"/>
    </row>
    <row r="1295" spans="2:9">
      <c r="B1295" s="56" t="s">
        <v>4</v>
      </c>
      <c r="C1295" s="60">
        <v>0</v>
      </c>
      <c r="D1295" s="61">
        <v>0</v>
      </c>
      <c r="E1295" s="62">
        <f>IF(D1295=0,0,D1295/C1295)</f>
        <v>0</v>
      </c>
      <c r="G1295" s="60">
        <v>0</v>
      </c>
      <c r="H1295" s="61">
        <v>0</v>
      </c>
      <c r="I1295" s="62">
        <f>IF(H1295=0,0,H1295/G1295)</f>
        <v>0</v>
      </c>
    </row>
    <row r="1296" spans="2:9">
      <c r="B1296" s="56"/>
      <c r="C1296" s="57"/>
      <c r="D1296" s="58"/>
      <c r="E1296" s="59"/>
      <c r="G1296" s="57"/>
      <c r="H1296" s="58"/>
      <c r="I1296" s="59"/>
    </row>
    <row r="1297" spans="2:9">
      <c r="B1297" s="56" t="s">
        <v>5</v>
      </c>
      <c r="C1297" s="63">
        <f>SUM(C1291:C1295)</f>
        <v>158312</v>
      </c>
      <c r="D1297" s="64">
        <f>SUM(D1291:D1295)</f>
        <v>9027420.2425923273</v>
      </c>
      <c r="E1297" s="65">
        <f>IF(D1297=0,0,D1297/C1297)</f>
        <v>57.022968837437006</v>
      </c>
      <c r="G1297" s="63">
        <f>SUM(G1291:G1295)</f>
        <v>51348</v>
      </c>
      <c r="H1297" s="64">
        <f>SUM(H1291:H1295)</f>
        <v>28698.92448694527</v>
      </c>
      <c r="I1297" s="65">
        <f>IF(H1297=0,0,H1297/G1297)</f>
        <v>0.55891026888964068</v>
      </c>
    </row>
    <row r="1298" spans="2:9">
      <c r="B1298" s="56"/>
      <c r="C1298" s="57"/>
      <c r="D1298" s="58"/>
      <c r="E1298" s="59"/>
      <c r="G1298" s="57"/>
      <c r="H1298" s="58"/>
      <c r="I1298" s="59"/>
    </row>
    <row r="1299" spans="2:9">
      <c r="B1299" s="56" t="s">
        <v>6</v>
      </c>
      <c r="C1299" s="57">
        <v>0</v>
      </c>
      <c r="D1299" s="58">
        <f>+C1299*E1297</f>
        <v>0</v>
      </c>
      <c r="E1299" s="59">
        <v>0</v>
      </c>
      <c r="G1299" s="57">
        <v>0</v>
      </c>
      <c r="H1299" s="58">
        <v>0</v>
      </c>
      <c r="I1299" s="59">
        <v>0</v>
      </c>
    </row>
    <row r="1300" spans="2:9">
      <c r="B1300" s="56"/>
      <c r="C1300" s="57">
        <v>0</v>
      </c>
      <c r="D1300" s="58"/>
      <c r="E1300" s="59"/>
      <c r="G1300" s="57"/>
      <c r="H1300" s="58"/>
      <c r="I1300" s="59"/>
    </row>
    <row r="1301" spans="2:9">
      <c r="B1301" s="56" t="s">
        <v>10</v>
      </c>
      <c r="C1301" s="60">
        <v>-159</v>
      </c>
      <c r="D1301" s="61">
        <f>+C1301*E1297</f>
        <v>-9066.6520451524848</v>
      </c>
      <c r="E1301" s="62">
        <f>IF(D1301=0,0,D1301/C1301)</f>
        <v>57.022968837437013</v>
      </c>
      <c r="G1301" s="60">
        <v>-159</v>
      </c>
      <c r="H1301" s="61">
        <f>+G1301*I1297</f>
        <v>-88.866732753452865</v>
      </c>
      <c r="I1301" s="62">
        <f>IF(H1301=0,0,H1301/G1301)</f>
        <v>0.55891026888964068</v>
      </c>
    </row>
    <row r="1302" spans="2:9">
      <c r="B1302" s="56"/>
      <c r="C1302" s="57"/>
      <c r="D1302" s="58"/>
      <c r="E1302" s="59"/>
      <c r="G1302" s="57"/>
      <c r="H1302" s="58"/>
      <c r="I1302" s="59"/>
    </row>
    <row r="1303" spans="2:9" ht="13.5" thickBot="1">
      <c r="B1303" s="56" t="s">
        <v>8</v>
      </c>
      <c r="C1303" s="66">
        <f>SUM(C1297:C1301)</f>
        <v>158153</v>
      </c>
      <c r="D1303" s="66">
        <f>SUM(D1297:D1301)</f>
        <v>9018353.5905471742</v>
      </c>
      <c r="E1303" s="67">
        <f>IF(D1303=0,0,D1303/C1303)</f>
        <v>57.022968837437006</v>
      </c>
      <c r="G1303" s="66">
        <f>SUM(G1297:G1301)</f>
        <v>51189</v>
      </c>
      <c r="H1303" s="66">
        <f>SUM(H1297:H1301)</f>
        <v>28610.057754191817</v>
      </c>
      <c r="I1303" s="67">
        <f>IF(H1303=0,0,H1303/G1303)</f>
        <v>0.55891026888964068</v>
      </c>
    </row>
    <row r="1304" spans="2:9" ht="13.5" thickTop="1"/>
    <row r="1306" spans="2:9">
      <c r="B1306" s="55">
        <v>43252</v>
      </c>
      <c r="C1306" s="84" t="s">
        <v>43</v>
      </c>
      <c r="D1306" s="84"/>
      <c r="E1306" s="84"/>
      <c r="G1306" s="84" t="s">
        <v>42</v>
      </c>
      <c r="H1306" s="84"/>
      <c r="I1306" s="84"/>
    </row>
    <row r="1307" spans="2:9">
      <c r="B1307" s="56"/>
      <c r="C1307" s="8" t="s">
        <v>0</v>
      </c>
      <c r="D1307" s="9" t="s">
        <v>1</v>
      </c>
      <c r="E1307" s="10" t="s">
        <v>2</v>
      </c>
      <c r="G1307" s="8" t="s">
        <v>0</v>
      </c>
      <c r="H1307" s="9" t="s">
        <v>1</v>
      </c>
      <c r="I1307" s="10" t="s">
        <v>2</v>
      </c>
    </row>
    <row r="1308" spans="2:9">
      <c r="B1308" s="56" t="s">
        <v>3</v>
      </c>
      <c r="C1308" s="57">
        <f>+C1303</f>
        <v>158153</v>
      </c>
      <c r="D1308" s="58">
        <f>+D1303</f>
        <v>9018353.5905471742</v>
      </c>
      <c r="E1308" s="59">
        <f>IF(D1308=0,0,D1308/C1308)</f>
        <v>57.022968837437006</v>
      </c>
      <c r="G1308" s="57">
        <f>+G1303</f>
        <v>51189</v>
      </c>
      <c r="H1308" s="58">
        <f>+H1303</f>
        <v>28610.057754191817</v>
      </c>
      <c r="I1308" s="59">
        <f>IF(H1308=0,0,H1308/G1308)</f>
        <v>0.55891026888964068</v>
      </c>
    </row>
    <row r="1309" spans="2:9">
      <c r="B1309" s="56"/>
      <c r="C1309" s="57"/>
      <c r="D1309" s="58"/>
      <c r="E1309" s="59"/>
      <c r="G1309" s="57"/>
      <c r="H1309" s="58"/>
      <c r="I1309" s="59"/>
    </row>
    <row r="1310" spans="2:9">
      <c r="B1310" s="56" t="s">
        <v>39</v>
      </c>
      <c r="C1310" s="57">
        <v>0</v>
      </c>
      <c r="D1310" s="58">
        <v>0</v>
      </c>
      <c r="E1310" s="59"/>
      <c r="G1310" s="57">
        <v>0</v>
      </c>
      <c r="H1310" s="58">
        <v>0</v>
      </c>
      <c r="I1310" s="59"/>
    </row>
    <row r="1311" spans="2:9">
      <c r="B1311" s="56"/>
      <c r="C1311" s="57"/>
      <c r="D1311" s="58"/>
      <c r="E1311" s="59"/>
      <c r="G1311" s="57"/>
      <c r="H1311" s="58"/>
      <c r="I1311" s="59"/>
    </row>
    <row r="1312" spans="2:9">
      <c r="B1312" s="56" t="s">
        <v>4</v>
      </c>
      <c r="C1312" s="60">
        <v>0</v>
      </c>
      <c r="D1312" s="61">
        <v>0</v>
      </c>
      <c r="E1312" s="62">
        <f>IF(D1312=0,0,D1312/C1312)</f>
        <v>0</v>
      </c>
      <c r="G1312" s="60">
        <v>0</v>
      </c>
      <c r="H1312" s="61">
        <v>0</v>
      </c>
      <c r="I1312" s="62">
        <f>IF(H1312=0,0,H1312/G1312)</f>
        <v>0</v>
      </c>
    </row>
    <row r="1313" spans="2:9">
      <c r="B1313" s="56"/>
      <c r="C1313" s="57"/>
      <c r="D1313" s="58"/>
      <c r="E1313" s="59"/>
      <c r="G1313" s="57"/>
      <c r="H1313" s="58"/>
      <c r="I1313" s="59"/>
    </row>
    <row r="1314" spans="2:9">
      <c r="B1314" s="56" t="s">
        <v>5</v>
      </c>
      <c r="C1314" s="63">
        <f>SUM(C1308:C1312)</f>
        <v>158153</v>
      </c>
      <c r="D1314" s="64">
        <f>SUM(D1308:D1312)</f>
        <v>9018353.5905471742</v>
      </c>
      <c r="E1314" s="65">
        <f>IF(D1314=0,0,D1314/C1314)</f>
        <v>57.022968837437006</v>
      </c>
      <c r="G1314" s="63">
        <f>SUM(G1308:G1312)</f>
        <v>51189</v>
      </c>
      <c r="H1314" s="64">
        <f>SUM(H1308:H1312)</f>
        <v>28610.057754191817</v>
      </c>
      <c r="I1314" s="65">
        <f>IF(H1314=0,0,H1314/G1314)</f>
        <v>0.55891026888964068</v>
      </c>
    </row>
    <row r="1315" spans="2:9">
      <c r="B1315" s="56"/>
      <c r="C1315" s="57"/>
      <c r="D1315" s="58"/>
      <c r="E1315" s="59"/>
      <c r="G1315" s="57"/>
      <c r="H1315" s="58"/>
      <c r="I1315" s="59"/>
    </row>
    <row r="1316" spans="2:9">
      <c r="B1316" s="56" t="s">
        <v>6</v>
      </c>
      <c r="C1316" s="57">
        <v>0</v>
      </c>
      <c r="D1316" s="58">
        <f>+C1316*E1314</f>
        <v>0</v>
      </c>
      <c r="E1316" s="59">
        <v>0</v>
      </c>
      <c r="G1316" s="57">
        <v>0</v>
      </c>
      <c r="H1316" s="58">
        <v>0</v>
      </c>
      <c r="I1316" s="59">
        <v>0</v>
      </c>
    </row>
    <row r="1317" spans="2:9">
      <c r="B1317" s="56"/>
      <c r="C1317" s="57">
        <v>0</v>
      </c>
      <c r="D1317" s="58"/>
      <c r="E1317" s="59"/>
      <c r="G1317" s="57"/>
      <c r="H1317" s="58"/>
      <c r="I1317" s="59"/>
    </row>
    <row r="1318" spans="2:9">
      <c r="B1318" s="56" t="s">
        <v>10</v>
      </c>
      <c r="C1318" s="60">
        <v>-808</v>
      </c>
      <c r="D1318" s="61">
        <f>+C1318*E1314</f>
        <v>-46074.558820649101</v>
      </c>
      <c r="E1318" s="62">
        <f>IF(D1318=0,0,D1318/C1318)</f>
        <v>57.022968837437006</v>
      </c>
      <c r="G1318" s="60">
        <v>-808</v>
      </c>
      <c r="H1318" s="61">
        <f>+G1318*I1314</f>
        <v>-451.59949726282969</v>
      </c>
      <c r="I1318" s="62">
        <f>IF(H1318=0,0,H1318/G1318)</f>
        <v>0.55891026888964068</v>
      </c>
    </row>
    <row r="1319" spans="2:9">
      <c r="B1319" s="56"/>
      <c r="C1319" s="57"/>
      <c r="D1319" s="58"/>
      <c r="E1319" s="59"/>
      <c r="G1319" s="57"/>
      <c r="H1319" s="58"/>
      <c r="I1319" s="59"/>
    </row>
    <row r="1320" spans="2:9" ht="13.5" thickBot="1">
      <c r="B1320" s="56" t="s">
        <v>8</v>
      </c>
      <c r="C1320" s="66">
        <f>SUM(C1314:C1318)</f>
        <v>157345</v>
      </c>
      <c r="D1320" s="66">
        <f>SUM(D1314:D1318)</f>
        <v>8972279.0317265242</v>
      </c>
      <c r="E1320" s="67">
        <f>IF(D1320=0,0,D1320/C1320)</f>
        <v>57.022968837436999</v>
      </c>
      <c r="G1320" s="66">
        <f>SUM(G1314:G1318)</f>
        <v>50381</v>
      </c>
      <c r="H1320" s="66">
        <f>SUM(H1314:H1318)</f>
        <v>28158.458256928989</v>
      </c>
      <c r="I1320" s="67">
        <f>IF(H1320=0,0,H1320/G1320)</f>
        <v>0.55891026888964068</v>
      </c>
    </row>
    <row r="1323" spans="2:9">
      <c r="B1323" s="55">
        <v>43282</v>
      </c>
      <c r="C1323" s="84" t="s">
        <v>43</v>
      </c>
      <c r="D1323" s="84"/>
      <c r="E1323" s="84"/>
      <c r="G1323" s="84" t="s">
        <v>42</v>
      </c>
      <c r="H1323" s="84"/>
      <c r="I1323" s="84"/>
    </row>
    <row r="1324" spans="2:9">
      <c r="B1324" s="56"/>
      <c r="C1324" s="8" t="s">
        <v>0</v>
      </c>
      <c r="D1324" s="9" t="s">
        <v>1</v>
      </c>
      <c r="E1324" s="10" t="s">
        <v>2</v>
      </c>
      <c r="G1324" s="8" t="s">
        <v>0</v>
      </c>
      <c r="H1324" s="9" t="s">
        <v>1</v>
      </c>
      <c r="I1324" s="10" t="s">
        <v>2</v>
      </c>
    </row>
    <row r="1325" spans="2:9">
      <c r="B1325" s="56" t="s">
        <v>3</v>
      </c>
      <c r="C1325" s="57">
        <f>+C1320</f>
        <v>157345</v>
      </c>
      <c r="D1325" s="58">
        <f>+D1320</f>
        <v>8972279.0317265242</v>
      </c>
      <c r="E1325" s="59">
        <f>IF(D1325=0,0,D1325/C1325)</f>
        <v>57.022968837436999</v>
      </c>
      <c r="G1325" s="57">
        <f>+G1320</f>
        <v>50381</v>
      </c>
      <c r="H1325" s="58">
        <f>+H1320</f>
        <v>28158.458256928989</v>
      </c>
      <c r="I1325" s="59">
        <f>IF(H1325=0,0,H1325/G1325)</f>
        <v>0.55891026888964068</v>
      </c>
    </row>
    <row r="1326" spans="2:9">
      <c r="B1326" s="56"/>
      <c r="C1326" s="57"/>
      <c r="D1326" s="58"/>
      <c r="E1326" s="59"/>
      <c r="G1326" s="57"/>
      <c r="H1326" s="58"/>
      <c r="I1326" s="59"/>
    </row>
    <row r="1327" spans="2:9">
      <c r="B1327" s="56" t="s">
        <v>39</v>
      </c>
      <c r="C1327" s="57">
        <v>0</v>
      </c>
      <c r="D1327" s="58">
        <v>0</v>
      </c>
      <c r="E1327" s="59"/>
      <c r="G1327" s="57">
        <v>0</v>
      </c>
      <c r="H1327" s="58">
        <v>0</v>
      </c>
      <c r="I1327" s="59"/>
    </row>
    <row r="1328" spans="2:9">
      <c r="B1328" s="56"/>
      <c r="C1328" s="57"/>
      <c r="D1328" s="58"/>
      <c r="E1328" s="59"/>
      <c r="G1328" s="57"/>
      <c r="H1328" s="58"/>
      <c r="I1328" s="59"/>
    </row>
    <row r="1329" spans="2:9">
      <c r="B1329" s="56" t="s">
        <v>4</v>
      </c>
      <c r="C1329" s="60">
        <v>0</v>
      </c>
      <c r="D1329" s="61">
        <v>0</v>
      </c>
      <c r="E1329" s="62">
        <f>IF(D1329=0,0,D1329/C1329)</f>
        <v>0</v>
      </c>
      <c r="G1329" s="60">
        <v>0</v>
      </c>
      <c r="H1329" s="61">
        <v>0</v>
      </c>
      <c r="I1329" s="62">
        <f>IF(H1329=0,0,H1329/G1329)</f>
        <v>0</v>
      </c>
    </row>
    <row r="1330" spans="2:9">
      <c r="B1330" s="56"/>
      <c r="C1330" s="57"/>
      <c r="D1330" s="58"/>
      <c r="E1330" s="59"/>
      <c r="G1330" s="57"/>
      <c r="H1330" s="58"/>
      <c r="I1330" s="59"/>
    </row>
    <row r="1331" spans="2:9">
      <c r="B1331" s="56" t="s">
        <v>5</v>
      </c>
      <c r="C1331" s="63">
        <f>SUM(C1325:C1329)</f>
        <v>157345</v>
      </c>
      <c r="D1331" s="64">
        <f>SUM(D1325:D1329)</f>
        <v>8972279.0317265242</v>
      </c>
      <c r="E1331" s="65">
        <f>IF(D1331=0,0,D1331/C1331)</f>
        <v>57.022968837436999</v>
      </c>
      <c r="G1331" s="63">
        <f>SUM(G1325:G1329)</f>
        <v>50381</v>
      </c>
      <c r="H1331" s="64">
        <f>SUM(H1325:H1329)</f>
        <v>28158.458256928989</v>
      </c>
      <c r="I1331" s="65">
        <f>IF(H1331=0,0,H1331/G1331)</f>
        <v>0.55891026888964068</v>
      </c>
    </row>
    <row r="1332" spans="2:9">
      <c r="B1332" s="56"/>
      <c r="C1332" s="57"/>
      <c r="D1332" s="58"/>
      <c r="E1332" s="59"/>
      <c r="G1332" s="57"/>
      <c r="H1332" s="58"/>
      <c r="I1332" s="59"/>
    </row>
    <row r="1333" spans="2:9">
      <c r="B1333" s="56" t="s">
        <v>6</v>
      </c>
      <c r="C1333" s="57">
        <v>0</v>
      </c>
      <c r="D1333" s="58">
        <f>+C1333*E1331</f>
        <v>0</v>
      </c>
      <c r="E1333" s="59">
        <v>0</v>
      </c>
      <c r="G1333" s="57">
        <v>0</v>
      </c>
      <c r="H1333" s="58">
        <v>0</v>
      </c>
      <c r="I1333" s="59">
        <v>0</v>
      </c>
    </row>
    <row r="1334" spans="2:9">
      <c r="B1334" s="56"/>
      <c r="C1334" s="57">
        <v>0</v>
      </c>
      <c r="D1334" s="58"/>
      <c r="E1334" s="59"/>
      <c r="G1334" s="57"/>
      <c r="H1334" s="58"/>
      <c r="I1334" s="59"/>
    </row>
    <row r="1335" spans="2:9">
      <c r="B1335" s="56" t="s">
        <v>10</v>
      </c>
      <c r="C1335" s="60">
        <v>-785</v>
      </c>
      <c r="D1335" s="61">
        <f>+C1335*E1331</f>
        <v>-44763.030537388047</v>
      </c>
      <c r="E1335" s="62">
        <f>IF(D1335=0,0,D1335/C1335)</f>
        <v>57.022968837437006</v>
      </c>
      <c r="G1335" s="60">
        <v>-785</v>
      </c>
      <c r="H1335" s="61">
        <f>+G1335*I1331</f>
        <v>-438.74456107836795</v>
      </c>
      <c r="I1335" s="62">
        <f>IF(H1335=0,0,H1335/G1335)</f>
        <v>0.55891026888964068</v>
      </c>
    </row>
    <row r="1336" spans="2:9">
      <c r="B1336" s="56"/>
      <c r="C1336" s="57"/>
      <c r="D1336" s="58"/>
      <c r="E1336" s="59"/>
      <c r="G1336" s="57"/>
      <c r="H1336" s="58"/>
      <c r="I1336" s="59"/>
    </row>
    <row r="1337" spans="2:9" ht="13.5" thickBot="1">
      <c r="B1337" s="56" t="s">
        <v>8</v>
      </c>
      <c r="C1337" s="66">
        <f>SUM(C1331:C1335)</f>
        <v>156560</v>
      </c>
      <c r="D1337" s="66">
        <f>SUM(D1331:D1335)</f>
        <v>8927516.0011891369</v>
      </c>
      <c r="E1337" s="67">
        <f>IF(D1337=0,0,D1337/C1337)</f>
        <v>57.022968837436999</v>
      </c>
      <c r="G1337" s="66">
        <f>SUM(G1331:G1335)</f>
        <v>49596</v>
      </c>
      <c r="H1337" s="66">
        <f>SUM(H1331:H1335)</f>
        <v>27719.71369585062</v>
      </c>
      <c r="I1337" s="67">
        <f>IF(H1337=0,0,H1337/G1337)</f>
        <v>0.55891026888964068</v>
      </c>
    </row>
    <row r="1338" spans="2:9" ht="13.5" thickTop="1"/>
    <row r="1340" spans="2:9">
      <c r="B1340" s="55">
        <v>43313</v>
      </c>
      <c r="C1340" s="84" t="s">
        <v>43</v>
      </c>
      <c r="D1340" s="84"/>
      <c r="E1340" s="84"/>
      <c r="G1340" s="84" t="s">
        <v>42</v>
      </c>
      <c r="H1340" s="84"/>
      <c r="I1340" s="84"/>
    </row>
    <row r="1341" spans="2:9">
      <c r="B1341" s="56"/>
      <c r="C1341" s="8" t="s">
        <v>0</v>
      </c>
      <c r="D1341" s="9" t="s">
        <v>1</v>
      </c>
      <c r="E1341" s="10" t="s">
        <v>2</v>
      </c>
      <c r="G1341" s="8" t="s">
        <v>0</v>
      </c>
      <c r="H1341" s="9" t="s">
        <v>1</v>
      </c>
      <c r="I1341" s="10" t="s">
        <v>2</v>
      </c>
    </row>
    <row r="1342" spans="2:9">
      <c r="B1342" s="56" t="s">
        <v>3</v>
      </c>
      <c r="C1342" s="57">
        <f>+C1337</f>
        <v>156560</v>
      </c>
      <c r="D1342" s="58">
        <f>+D1337</f>
        <v>8927516.0011891369</v>
      </c>
      <c r="E1342" s="59">
        <f>IF(D1342=0,0,D1342/C1342)</f>
        <v>57.022968837436999</v>
      </c>
      <c r="G1342" s="57">
        <f>+G1337</f>
        <v>49596</v>
      </c>
      <c r="H1342" s="58">
        <f>+H1337</f>
        <v>27719.71369585062</v>
      </c>
      <c r="I1342" s="59">
        <f>IF(H1342=0,0,H1342/G1342)</f>
        <v>0.55891026888964068</v>
      </c>
    </row>
    <row r="1343" spans="2:9">
      <c r="B1343" s="56"/>
      <c r="C1343" s="57"/>
      <c r="D1343" s="58"/>
      <c r="E1343" s="59"/>
      <c r="G1343" s="57"/>
      <c r="H1343" s="58"/>
      <c r="I1343" s="59"/>
    </row>
    <row r="1344" spans="2:9">
      <c r="B1344" s="56" t="s">
        <v>39</v>
      </c>
      <c r="C1344" s="57">
        <v>0</v>
      </c>
      <c r="D1344" s="58">
        <v>0</v>
      </c>
      <c r="E1344" s="59"/>
      <c r="G1344" s="57">
        <v>0</v>
      </c>
      <c r="H1344" s="58">
        <v>0</v>
      </c>
      <c r="I1344" s="59"/>
    </row>
    <row r="1345" spans="2:9">
      <c r="B1345" s="56"/>
      <c r="C1345" s="57"/>
      <c r="D1345" s="58"/>
      <c r="E1345" s="59"/>
      <c r="G1345" s="57"/>
      <c r="H1345" s="58"/>
      <c r="I1345" s="59"/>
    </row>
    <row r="1346" spans="2:9">
      <c r="B1346" s="56" t="s">
        <v>4</v>
      </c>
      <c r="C1346" s="60">
        <v>0</v>
      </c>
      <c r="D1346" s="61">
        <v>0</v>
      </c>
      <c r="E1346" s="62">
        <f>IF(D1346=0,0,D1346/C1346)</f>
        <v>0</v>
      </c>
      <c r="G1346" s="60">
        <v>0</v>
      </c>
      <c r="H1346" s="61">
        <v>0</v>
      </c>
      <c r="I1346" s="62">
        <f>IF(H1346=0,0,H1346/G1346)</f>
        <v>0</v>
      </c>
    </row>
    <row r="1347" spans="2:9">
      <c r="B1347" s="56"/>
      <c r="C1347" s="57"/>
      <c r="D1347" s="58"/>
      <c r="E1347" s="59"/>
      <c r="G1347" s="57"/>
      <c r="H1347" s="58"/>
      <c r="I1347" s="59"/>
    </row>
    <row r="1348" spans="2:9">
      <c r="B1348" s="56" t="s">
        <v>5</v>
      </c>
      <c r="C1348" s="63">
        <f>SUM(C1342:C1346)</f>
        <v>156560</v>
      </c>
      <c r="D1348" s="64">
        <f>SUM(D1342:D1346)</f>
        <v>8927516.0011891369</v>
      </c>
      <c r="E1348" s="65">
        <f>IF(D1348=0,0,D1348/C1348)</f>
        <v>57.022968837436999</v>
      </c>
      <c r="G1348" s="63">
        <f>SUM(G1342:G1346)</f>
        <v>49596</v>
      </c>
      <c r="H1348" s="64">
        <f>SUM(H1342:H1346)</f>
        <v>27719.71369585062</v>
      </c>
      <c r="I1348" s="65">
        <f>IF(H1348=0,0,H1348/G1348)</f>
        <v>0.55891026888964068</v>
      </c>
    </row>
    <row r="1349" spans="2:9">
      <c r="B1349" s="56"/>
      <c r="C1349" s="57"/>
      <c r="D1349" s="58"/>
      <c r="E1349" s="59"/>
      <c r="G1349" s="57"/>
      <c r="H1349" s="58"/>
      <c r="I1349" s="59"/>
    </row>
    <row r="1350" spans="2:9">
      <c r="B1350" s="56" t="s">
        <v>6</v>
      </c>
      <c r="C1350" s="57">
        <v>0</v>
      </c>
      <c r="D1350" s="58">
        <f>+C1350*E1348</f>
        <v>0</v>
      </c>
      <c r="E1350" s="59">
        <v>0</v>
      </c>
      <c r="G1350" s="57">
        <v>0</v>
      </c>
      <c r="H1350" s="58">
        <v>0</v>
      </c>
      <c r="I1350" s="59">
        <v>0</v>
      </c>
    </row>
    <row r="1351" spans="2:9">
      <c r="B1351" s="56"/>
      <c r="C1351" s="57">
        <v>0</v>
      </c>
      <c r="D1351" s="58"/>
      <c r="E1351" s="59"/>
      <c r="G1351" s="57"/>
      <c r="H1351" s="58"/>
      <c r="I1351" s="59"/>
    </row>
    <row r="1352" spans="2:9">
      <c r="B1352" s="56" t="s">
        <v>10</v>
      </c>
      <c r="C1352" s="60">
        <v>-345</v>
      </c>
      <c r="D1352" s="61">
        <f>+C1352*E1348</f>
        <v>-19672.924248915766</v>
      </c>
      <c r="E1352" s="62">
        <f>IF(D1352=0,0,D1352/C1352)</f>
        <v>57.022968837437006</v>
      </c>
      <c r="G1352" s="60">
        <v>-345</v>
      </c>
      <c r="H1352" s="61">
        <f>+G1352*I1348</f>
        <v>-192.82404276692603</v>
      </c>
      <c r="I1352" s="62">
        <f>IF(H1352=0,0,H1352/G1352)</f>
        <v>0.55891026888964068</v>
      </c>
    </row>
    <row r="1353" spans="2:9">
      <c r="B1353" s="56"/>
      <c r="C1353" s="57"/>
      <c r="D1353" s="58"/>
      <c r="E1353" s="59"/>
      <c r="G1353" s="57"/>
      <c r="H1353" s="58"/>
      <c r="I1353" s="59"/>
    </row>
    <row r="1354" spans="2:9" ht="13.5" thickBot="1">
      <c r="B1354" s="56" t="s">
        <v>8</v>
      </c>
      <c r="C1354" s="66">
        <f>SUM(C1348:C1352)</f>
        <v>156215</v>
      </c>
      <c r="D1354" s="66">
        <f>SUM(D1348:D1352)</f>
        <v>8907843.0769402217</v>
      </c>
      <c r="E1354" s="67">
        <f>IF(D1354=0,0,D1354/C1354)</f>
        <v>57.022968837437006</v>
      </c>
      <c r="G1354" s="66">
        <f>SUM(G1348:G1352)</f>
        <v>49251</v>
      </c>
      <c r="H1354" s="66">
        <f>SUM(H1348:H1352)</f>
        <v>27526.889653083694</v>
      </c>
      <c r="I1354" s="67">
        <f>IF(H1354=0,0,H1354/G1354)</f>
        <v>0.55891026888964068</v>
      </c>
    </row>
    <row r="1355" spans="2:9" ht="13.5" thickTop="1"/>
    <row r="1357" spans="2:9">
      <c r="B1357" s="55">
        <v>43344</v>
      </c>
      <c r="C1357" s="84" t="s">
        <v>43</v>
      </c>
      <c r="D1357" s="84"/>
      <c r="E1357" s="84"/>
      <c r="G1357" s="84" t="s">
        <v>42</v>
      </c>
      <c r="H1357" s="84"/>
      <c r="I1357" s="84"/>
    </row>
    <row r="1358" spans="2:9">
      <c r="B1358" s="56"/>
      <c r="C1358" s="8" t="s">
        <v>0</v>
      </c>
      <c r="D1358" s="9" t="s">
        <v>1</v>
      </c>
      <c r="E1358" s="10" t="s">
        <v>2</v>
      </c>
      <c r="G1358" s="8" t="s">
        <v>0</v>
      </c>
      <c r="H1358" s="9" t="s">
        <v>1</v>
      </c>
      <c r="I1358" s="10" t="s">
        <v>2</v>
      </c>
    </row>
    <row r="1359" spans="2:9">
      <c r="B1359" s="56" t="s">
        <v>3</v>
      </c>
      <c r="C1359" s="57">
        <f>+C1354</f>
        <v>156215</v>
      </c>
      <c r="D1359" s="58">
        <f>+D1354</f>
        <v>8907843.0769402217</v>
      </c>
      <c r="E1359" s="59">
        <f>IF(D1359=0,0,D1359/C1359)</f>
        <v>57.022968837437006</v>
      </c>
      <c r="G1359" s="57">
        <f>+G1354</f>
        <v>49251</v>
      </c>
      <c r="H1359" s="58">
        <f>+H1354</f>
        <v>27526.889653083694</v>
      </c>
      <c r="I1359" s="59">
        <f>IF(H1359=0,0,H1359/G1359)</f>
        <v>0.55891026888964068</v>
      </c>
    </row>
    <row r="1360" spans="2:9">
      <c r="B1360" s="56"/>
      <c r="C1360" s="57"/>
      <c r="D1360" s="58"/>
      <c r="E1360" s="59"/>
      <c r="G1360" s="57"/>
      <c r="H1360" s="58"/>
      <c r="I1360" s="59"/>
    </row>
    <row r="1361" spans="2:9">
      <c r="B1361" s="56" t="s">
        <v>39</v>
      </c>
      <c r="C1361" s="57">
        <v>0</v>
      </c>
      <c r="D1361" s="58">
        <v>0</v>
      </c>
      <c r="E1361" s="59"/>
      <c r="G1361" s="57">
        <v>0</v>
      </c>
      <c r="H1361" s="58">
        <v>0</v>
      </c>
      <c r="I1361" s="59"/>
    </row>
    <row r="1362" spans="2:9">
      <c r="B1362" s="56"/>
      <c r="C1362" s="57"/>
      <c r="D1362" s="58"/>
      <c r="E1362" s="59"/>
      <c r="G1362" s="57"/>
      <c r="H1362" s="58"/>
      <c r="I1362" s="59"/>
    </row>
    <row r="1363" spans="2:9">
      <c r="B1363" s="56" t="s">
        <v>4</v>
      </c>
      <c r="C1363" s="60">
        <v>0</v>
      </c>
      <c r="D1363" s="61">
        <v>0</v>
      </c>
      <c r="E1363" s="62">
        <f>IF(D1363=0,0,D1363/C1363)</f>
        <v>0</v>
      </c>
      <c r="G1363" s="60">
        <v>0</v>
      </c>
      <c r="H1363" s="61">
        <v>0</v>
      </c>
      <c r="I1363" s="62">
        <f>IF(H1363=0,0,H1363/G1363)</f>
        <v>0</v>
      </c>
    </row>
    <row r="1364" spans="2:9">
      <c r="B1364" s="56"/>
      <c r="C1364" s="57"/>
      <c r="D1364" s="58"/>
      <c r="E1364" s="59"/>
      <c r="G1364" s="57"/>
      <c r="H1364" s="58"/>
      <c r="I1364" s="59"/>
    </row>
    <row r="1365" spans="2:9">
      <c r="B1365" s="56" t="s">
        <v>5</v>
      </c>
      <c r="C1365" s="63">
        <f>SUM(C1359:C1363)</f>
        <v>156215</v>
      </c>
      <c r="D1365" s="64">
        <f>SUM(D1359:D1363)</f>
        <v>8907843.0769402217</v>
      </c>
      <c r="E1365" s="65">
        <f>IF(D1365=0,0,D1365/C1365)</f>
        <v>57.022968837437006</v>
      </c>
      <c r="G1365" s="63">
        <f>SUM(G1359:G1363)</f>
        <v>49251</v>
      </c>
      <c r="H1365" s="64">
        <f>SUM(H1359:H1363)</f>
        <v>27526.889653083694</v>
      </c>
      <c r="I1365" s="65">
        <f>IF(H1365=0,0,H1365/G1365)</f>
        <v>0.55891026888964068</v>
      </c>
    </row>
    <row r="1366" spans="2:9">
      <c r="B1366" s="56"/>
      <c r="C1366" s="57"/>
      <c r="D1366" s="58"/>
      <c r="E1366" s="59"/>
      <c r="G1366" s="57"/>
      <c r="H1366" s="58"/>
      <c r="I1366" s="59"/>
    </row>
    <row r="1367" spans="2:9">
      <c r="B1367" s="56" t="s">
        <v>6</v>
      </c>
      <c r="C1367" s="57">
        <v>0</v>
      </c>
      <c r="D1367" s="58">
        <f>+C1367*E1365</f>
        <v>0</v>
      </c>
      <c r="E1367" s="59">
        <v>0</v>
      </c>
      <c r="G1367" s="57">
        <v>0</v>
      </c>
      <c r="H1367" s="58">
        <v>0</v>
      </c>
      <c r="I1367" s="59">
        <v>0</v>
      </c>
    </row>
    <row r="1368" spans="2:9">
      <c r="B1368" s="56"/>
      <c r="C1368" s="57">
        <v>0</v>
      </c>
      <c r="D1368" s="58"/>
      <c r="E1368" s="59"/>
      <c r="G1368" s="57"/>
      <c r="H1368" s="58"/>
      <c r="I1368" s="59"/>
    </row>
    <row r="1369" spans="2:9">
      <c r="B1369" s="56" t="s">
        <v>10</v>
      </c>
      <c r="C1369" s="60">
        <v>-403</v>
      </c>
      <c r="D1369" s="61">
        <f>+C1369*E1365</f>
        <v>-22980.256441487112</v>
      </c>
      <c r="E1369" s="62">
        <f>IF(D1369=0,0,D1369/C1369)</f>
        <v>57.022968837437006</v>
      </c>
      <c r="G1369" s="60">
        <v>-403</v>
      </c>
      <c r="H1369" s="61">
        <f>+G1369*I1365</f>
        <v>-225.24083836252518</v>
      </c>
      <c r="I1369" s="62">
        <f>IF(H1369=0,0,H1369/G1369)</f>
        <v>0.55891026888964068</v>
      </c>
    </row>
    <row r="1370" spans="2:9">
      <c r="B1370" s="56"/>
      <c r="C1370" s="57"/>
      <c r="D1370" s="58"/>
      <c r="E1370" s="59"/>
      <c r="G1370" s="57"/>
      <c r="H1370" s="58"/>
      <c r="I1370" s="59"/>
    </row>
    <row r="1371" spans="2:9" ht="13.5" thickBot="1">
      <c r="B1371" s="56" t="s">
        <v>8</v>
      </c>
      <c r="C1371" s="66">
        <f>SUM(C1365:C1369)</f>
        <v>155812</v>
      </c>
      <c r="D1371" s="66">
        <f>SUM(D1365:D1369)</f>
        <v>8884862.8204987347</v>
      </c>
      <c r="E1371" s="67">
        <f>IF(D1371=0,0,D1371/C1371)</f>
        <v>57.022968837437006</v>
      </c>
      <c r="G1371" s="66">
        <f>SUM(G1365:G1369)</f>
        <v>48848</v>
      </c>
      <c r="H1371" s="66">
        <f>SUM(H1365:H1369)</f>
        <v>27301.648814721168</v>
      </c>
      <c r="I1371" s="67">
        <f>IF(H1371=0,0,H1371/G1371)</f>
        <v>0.55891026888964068</v>
      </c>
    </row>
    <row r="1372" spans="2:9" ht="13.5" thickTop="1"/>
    <row r="1374" spans="2:9">
      <c r="B1374" s="55">
        <v>43374</v>
      </c>
      <c r="C1374" s="84" t="s">
        <v>43</v>
      </c>
      <c r="D1374" s="84"/>
      <c r="E1374" s="84"/>
      <c r="G1374" s="84" t="s">
        <v>42</v>
      </c>
      <c r="H1374" s="84"/>
      <c r="I1374" s="84"/>
    </row>
    <row r="1375" spans="2:9">
      <c r="B1375" s="56"/>
      <c r="C1375" s="8" t="s">
        <v>0</v>
      </c>
      <c r="D1375" s="9" t="s">
        <v>1</v>
      </c>
      <c r="E1375" s="10" t="s">
        <v>2</v>
      </c>
      <c r="G1375" s="8" t="s">
        <v>0</v>
      </c>
      <c r="H1375" s="9" t="s">
        <v>1</v>
      </c>
      <c r="I1375" s="10" t="s">
        <v>2</v>
      </c>
    </row>
    <row r="1376" spans="2:9">
      <c r="B1376" s="56" t="s">
        <v>3</v>
      </c>
      <c r="C1376" s="57">
        <f>+C1371</f>
        <v>155812</v>
      </c>
      <c r="D1376" s="58">
        <f>+D1371</f>
        <v>8884862.8204987347</v>
      </c>
      <c r="E1376" s="59">
        <f>IF(D1376=0,0,D1376/C1376)</f>
        <v>57.022968837437006</v>
      </c>
      <c r="G1376" s="57">
        <f>+G1371</f>
        <v>48848</v>
      </c>
      <c r="H1376" s="58">
        <f>+H1371</f>
        <v>27301.648814721168</v>
      </c>
      <c r="I1376" s="59">
        <f>IF(H1376=0,0,H1376/G1376)</f>
        <v>0.55891026888964068</v>
      </c>
    </row>
    <row r="1377" spans="2:9">
      <c r="B1377" s="56"/>
      <c r="C1377" s="57"/>
      <c r="D1377" s="58"/>
      <c r="E1377" s="59"/>
      <c r="G1377" s="57"/>
      <c r="H1377" s="58"/>
      <c r="I1377" s="59"/>
    </row>
    <row r="1378" spans="2:9">
      <c r="B1378" s="56" t="s">
        <v>39</v>
      </c>
      <c r="C1378" s="57">
        <v>0</v>
      </c>
      <c r="D1378" s="58">
        <v>0</v>
      </c>
      <c r="E1378" s="59"/>
      <c r="G1378" s="57">
        <v>0</v>
      </c>
      <c r="H1378" s="58">
        <v>0</v>
      </c>
      <c r="I1378" s="59"/>
    </row>
    <row r="1379" spans="2:9">
      <c r="B1379" s="56"/>
      <c r="C1379" s="57"/>
      <c r="D1379" s="58"/>
      <c r="E1379" s="59"/>
      <c r="G1379" s="57"/>
      <c r="H1379" s="58"/>
      <c r="I1379" s="59"/>
    </row>
    <row r="1380" spans="2:9">
      <c r="B1380" s="56" t="s">
        <v>4</v>
      </c>
      <c r="C1380" s="60">
        <v>0</v>
      </c>
      <c r="D1380" s="61">
        <v>0</v>
      </c>
      <c r="E1380" s="62">
        <f>IF(D1380=0,0,D1380/C1380)</f>
        <v>0</v>
      </c>
      <c r="G1380" s="60">
        <v>0</v>
      </c>
      <c r="H1380" s="61">
        <v>0</v>
      </c>
      <c r="I1380" s="62">
        <f>IF(H1380=0,0,H1380/G1380)</f>
        <v>0</v>
      </c>
    </row>
    <row r="1381" spans="2:9">
      <c r="B1381" s="56"/>
      <c r="C1381" s="57"/>
      <c r="D1381" s="58"/>
      <c r="E1381" s="59"/>
      <c r="G1381" s="57"/>
      <c r="H1381" s="58"/>
      <c r="I1381" s="59"/>
    </row>
    <row r="1382" spans="2:9">
      <c r="B1382" s="56" t="s">
        <v>5</v>
      </c>
      <c r="C1382" s="63">
        <f>SUM(C1376:C1380)</f>
        <v>155812</v>
      </c>
      <c r="D1382" s="64">
        <f>SUM(D1376:D1380)</f>
        <v>8884862.8204987347</v>
      </c>
      <c r="E1382" s="65">
        <f>IF(D1382=0,0,D1382/C1382)</f>
        <v>57.022968837437006</v>
      </c>
      <c r="G1382" s="63">
        <f>SUM(G1376:G1380)</f>
        <v>48848</v>
      </c>
      <c r="H1382" s="64">
        <f>SUM(H1376:H1380)</f>
        <v>27301.648814721168</v>
      </c>
      <c r="I1382" s="65">
        <f>IF(H1382=0,0,H1382/G1382)</f>
        <v>0.55891026888964068</v>
      </c>
    </row>
    <row r="1383" spans="2:9">
      <c r="B1383" s="56"/>
      <c r="C1383" s="57"/>
      <c r="D1383" s="58"/>
      <c r="E1383" s="59"/>
      <c r="G1383" s="57"/>
      <c r="H1383" s="58"/>
      <c r="I1383" s="59"/>
    </row>
    <row r="1384" spans="2:9">
      <c r="B1384" s="56" t="s">
        <v>6</v>
      </c>
      <c r="C1384" s="57">
        <v>0</v>
      </c>
      <c r="D1384" s="58">
        <f>+C1384*E1382</f>
        <v>0</v>
      </c>
      <c r="E1384" s="59">
        <v>0</v>
      </c>
      <c r="G1384" s="57">
        <v>0</v>
      </c>
      <c r="H1384" s="58">
        <v>0</v>
      </c>
      <c r="I1384" s="59">
        <v>0</v>
      </c>
    </row>
    <row r="1385" spans="2:9">
      <c r="B1385" s="56"/>
      <c r="C1385" s="57">
        <v>0</v>
      </c>
      <c r="D1385" s="58"/>
      <c r="E1385" s="59"/>
      <c r="G1385" s="57"/>
      <c r="H1385" s="58"/>
      <c r="I1385" s="59"/>
    </row>
    <row r="1386" spans="2:9">
      <c r="B1386" s="56" t="s">
        <v>10</v>
      </c>
      <c r="C1386" s="60">
        <v>-384</v>
      </c>
      <c r="D1386" s="61">
        <f>+C1386*E1382</f>
        <v>-21896.820033575808</v>
      </c>
      <c r="E1386" s="62">
        <f>IF(D1386=0,0,D1386/C1386)</f>
        <v>57.022968837436999</v>
      </c>
      <c r="G1386" s="60">
        <v>-384</v>
      </c>
      <c r="H1386" s="61">
        <f>+G1386*I1382</f>
        <v>-214.62154325362201</v>
      </c>
      <c r="I1386" s="62">
        <f>IF(H1386=0,0,H1386/G1386)</f>
        <v>0.55891026888964068</v>
      </c>
    </row>
    <row r="1387" spans="2:9">
      <c r="B1387" s="56"/>
      <c r="C1387" s="57"/>
      <c r="D1387" s="58"/>
      <c r="E1387" s="59"/>
      <c r="G1387" s="57"/>
      <c r="H1387" s="58"/>
      <c r="I1387" s="59"/>
    </row>
    <row r="1388" spans="2:9" ht="13.5" thickBot="1">
      <c r="B1388" s="56" t="s">
        <v>8</v>
      </c>
      <c r="C1388" s="66">
        <f>SUM(C1382:C1386)</f>
        <v>155428</v>
      </c>
      <c r="D1388" s="66">
        <f>SUM(D1382:D1386)</f>
        <v>8862966.0004651584</v>
      </c>
      <c r="E1388" s="67">
        <f>IF(D1388=0,0,D1388/C1388)</f>
        <v>57.022968837437006</v>
      </c>
      <c r="G1388" s="66">
        <f>SUM(G1382:G1386)</f>
        <v>48464</v>
      </c>
      <c r="H1388" s="66">
        <f>SUM(H1382:H1386)</f>
        <v>27087.027271467545</v>
      </c>
      <c r="I1388" s="67">
        <f>IF(H1388=0,0,H1388/G1388)</f>
        <v>0.55891026888964068</v>
      </c>
    </row>
    <row r="1389" spans="2:9" ht="13.5" thickTop="1"/>
    <row r="1391" spans="2:9">
      <c r="B1391" s="55">
        <f>+DATE(YEAR(B1374),MONTH(B1374)+1,DAY(B1374))</f>
        <v>43405</v>
      </c>
      <c r="C1391" s="84" t="s">
        <v>43</v>
      </c>
      <c r="D1391" s="84"/>
      <c r="E1391" s="84"/>
      <c r="F1391" s="4"/>
      <c r="G1391" s="84" t="s">
        <v>42</v>
      </c>
      <c r="H1391" s="84"/>
      <c r="I1391" s="84"/>
    </row>
    <row r="1392" spans="2:9">
      <c r="B1392" s="56"/>
      <c r="C1392" s="8" t="s">
        <v>0</v>
      </c>
      <c r="D1392" s="9" t="s">
        <v>1</v>
      </c>
      <c r="E1392" s="10" t="s">
        <v>2</v>
      </c>
      <c r="F1392" s="4"/>
      <c r="G1392" s="8" t="s">
        <v>0</v>
      </c>
      <c r="H1392" s="9" t="s">
        <v>1</v>
      </c>
      <c r="I1392" s="10" t="s">
        <v>2</v>
      </c>
    </row>
    <row r="1393" spans="2:9">
      <c r="B1393" s="56" t="s">
        <v>3</v>
      </c>
      <c r="C1393" s="73">
        <f>+C1388</f>
        <v>155428</v>
      </c>
      <c r="D1393" s="74">
        <f>+D1388</f>
        <v>8862966.0004651584</v>
      </c>
      <c r="E1393" s="75">
        <f>IF(D1393=0,0,D1393/C1393)</f>
        <v>57.022968837437006</v>
      </c>
      <c r="F1393" s="4"/>
      <c r="G1393" s="73">
        <f>+G1388</f>
        <v>48464</v>
      </c>
      <c r="H1393" s="74">
        <f>+H1388</f>
        <v>27087.027271467545</v>
      </c>
      <c r="I1393" s="75">
        <f>IF(H1393=0,0,H1393/G1393)</f>
        <v>0.55891026888964068</v>
      </c>
    </row>
    <row r="1394" spans="2:9">
      <c r="B1394" s="56"/>
      <c r="C1394" s="73"/>
      <c r="D1394" s="74"/>
      <c r="E1394" s="75"/>
      <c r="F1394" s="4"/>
      <c r="G1394" s="73"/>
      <c r="H1394" s="74"/>
      <c r="I1394" s="75"/>
    </row>
    <row r="1395" spans="2:9">
      <c r="B1395" s="56" t="s">
        <v>39</v>
      </c>
      <c r="C1395" s="73">
        <v>0</v>
      </c>
      <c r="D1395" s="74">
        <v>0</v>
      </c>
      <c r="E1395" s="76">
        <f>IF(D1395=0,0,D1395/C1395)</f>
        <v>0</v>
      </c>
      <c r="F1395" s="4"/>
      <c r="G1395" s="73">
        <v>0</v>
      </c>
      <c r="H1395" s="74">
        <v>0</v>
      </c>
      <c r="I1395" s="76">
        <f>IF(H1395=0,0,H1395/G1395)</f>
        <v>0</v>
      </c>
    </row>
    <row r="1396" spans="2:9">
      <c r="B1396" s="56"/>
      <c r="C1396" s="73"/>
      <c r="D1396" s="74"/>
      <c r="E1396" s="75"/>
      <c r="F1396" s="4"/>
      <c r="G1396" s="73"/>
      <c r="H1396" s="74"/>
      <c r="I1396" s="75"/>
    </row>
    <row r="1397" spans="2:9">
      <c r="B1397" s="56" t="s">
        <v>4</v>
      </c>
      <c r="C1397" s="77">
        <v>0</v>
      </c>
      <c r="D1397" s="78">
        <v>0</v>
      </c>
      <c r="E1397" s="79">
        <f>IF(D1397=0,0,D1397/C1397)</f>
        <v>0</v>
      </c>
      <c r="F1397" s="4"/>
      <c r="G1397" s="77">
        <v>0</v>
      </c>
      <c r="H1397" s="78">
        <v>0</v>
      </c>
      <c r="I1397" s="79">
        <f>IF(H1397=0,0,H1397/G1397)</f>
        <v>0</v>
      </c>
    </row>
    <row r="1398" spans="2:9">
      <c r="B1398" s="56"/>
      <c r="C1398" s="73"/>
      <c r="D1398" s="74"/>
      <c r="E1398" s="75"/>
      <c r="F1398" s="4"/>
      <c r="G1398" s="73"/>
      <c r="H1398" s="74"/>
      <c r="I1398" s="75"/>
    </row>
    <row r="1399" spans="2:9">
      <c r="B1399" s="56" t="s">
        <v>5</v>
      </c>
      <c r="C1399" s="80">
        <f>SUM(C1393:C1397)</f>
        <v>155428</v>
      </c>
      <c r="D1399" s="81">
        <f>SUM(D1393:D1397)</f>
        <v>8862966.0004651584</v>
      </c>
      <c r="E1399" s="76">
        <f>IF(D1399=0,0,D1399/C1399)</f>
        <v>57.022968837437006</v>
      </c>
      <c r="F1399" s="4"/>
      <c r="G1399" s="80">
        <f>SUM(G1393:G1397)</f>
        <v>48464</v>
      </c>
      <c r="H1399" s="81">
        <f>SUM(H1393:H1397)</f>
        <v>27087.027271467545</v>
      </c>
      <c r="I1399" s="76">
        <f>IF(H1399=0,0,H1399/G1399)</f>
        <v>0.55891026888964068</v>
      </c>
    </row>
    <row r="1400" spans="2:9">
      <c r="B1400" s="56"/>
      <c r="C1400" s="73"/>
      <c r="D1400" s="74"/>
      <c r="E1400" s="75"/>
      <c r="F1400" s="4"/>
      <c r="G1400" s="73"/>
      <c r="H1400" s="74"/>
      <c r="I1400" s="75"/>
    </row>
    <row r="1401" spans="2:9">
      <c r="B1401" s="56" t="s">
        <v>6</v>
      </c>
      <c r="C1401" s="73">
        <v>0</v>
      </c>
      <c r="D1401" s="74">
        <f>+C1401*E1399</f>
        <v>0</v>
      </c>
      <c r="E1401" s="76">
        <f>IF(D1401=0,0,D1401/C1401)</f>
        <v>0</v>
      </c>
      <c r="F1401" s="4"/>
      <c r="G1401" s="73">
        <v>0</v>
      </c>
      <c r="H1401" s="74">
        <f>+G1401*I1399</f>
        <v>0</v>
      </c>
      <c r="I1401" s="76">
        <f>IF(H1401=0,0,H1401/G1401)</f>
        <v>0</v>
      </c>
    </row>
    <row r="1402" spans="2:9">
      <c r="B1402" s="56"/>
      <c r="C1402" s="73"/>
      <c r="D1402" s="74"/>
      <c r="E1402" s="75"/>
      <c r="F1402" s="4"/>
      <c r="G1402" s="73"/>
      <c r="H1402" s="74"/>
      <c r="I1402" s="75"/>
    </row>
    <row r="1403" spans="2:9">
      <c r="B1403" s="56" t="s">
        <v>10</v>
      </c>
      <c r="C1403" s="77">
        <v>-175</v>
      </c>
      <c r="D1403" s="78">
        <f>+C1403*E1399</f>
        <v>-9979.0195465514753</v>
      </c>
      <c r="E1403" s="79">
        <f>IF(D1403=0,0,D1403/C1403)</f>
        <v>57.022968837436999</v>
      </c>
      <c r="F1403" s="4"/>
      <c r="G1403" s="77">
        <v>-175</v>
      </c>
      <c r="H1403" s="78">
        <f>+G1403*I1399</f>
        <v>-97.809297055687125</v>
      </c>
      <c r="I1403" s="79">
        <f>IF(H1403=0,0,H1403/G1403)</f>
        <v>0.55891026888964068</v>
      </c>
    </row>
    <row r="1404" spans="2:9">
      <c r="B1404" s="56"/>
      <c r="C1404" s="73"/>
      <c r="D1404" s="74"/>
      <c r="E1404" s="75"/>
      <c r="F1404" s="4"/>
      <c r="G1404" s="73"/>
      <c r="H1404" s="74"/>
      <c r="I1404" s="75"/>
    </row>
    <row r="1405" spans="2:9" ht="13.5" thickBot="1">
      <c r="B1405" s="56" t="s">
        <v>8</v>
      </c>
      <c r="C1405" s="82">
        <f>SUM(C1399:C1403)</f>
        <v>155253</v>
      </c>
      <c r="D1405" s="82">
        <f>SUM(D1399:D1403)</f>
        <v>8852986.9809186067</v>
      </c>
      <c r="E1405" s="83">
        <f>IF(D1405=0,0,D1405/C1405)</f>
        <v>57.022968837436999</v>
      </c>
      <c r="F1405" s="4"/>
      <c r="G1405" s="82">
        <f>SUM(G1399:G1403)</f>
        <v>48289</v>
      </c>
      <c r="H1405" s="82">
        <f>SUM(H1399:H1403)</f>
        <v>26989.217974411858</v>
      </c>
      <c r="I1405" s="83">
        <f>IF(H1405=0,0,H1405/G1405)</f>
        <v>0.55891026888964068</v>
      </c>
    </row>
    <row r="1406" spans="2:9" ht="13.5" thickTop="1">
      <c r="C1406" s="4"/>
      <c r="D1406" s="4"/>
      <c r="E1406" s="4"/>
      <c r="F1406" s="4"/>
      <c r="G1406" s="4"/>
      <c r="H1406" s="4"/>
      <c r="I1406" s="4"/>
    </row>
    <row r="1407" spans="2:9">
      <c r="C1407" s="4"/>
      <c r="D1407" s="4"/>
      <c r="E1407" s="4"/>
      <c r="F1407" s="4"/>
      <c r="G1407" s="4"/>
      <c r="H1407" s="4"/>
      <c r="I1407" s="4"/>
    </row>
    <row r="1408" spans="2:9">
      <c r="B1408" s="55">
        <f>+DATE(YEAR(B1391),MONTH(B1391)+1,DAY(B1391))</f>
        <v>43435</v>
      </c>
      <c r="C1408" s="84" t="s">
        <v>43</v>
      </c>
      <c r="D1408" s="84"/>
      <c r="E1408" s="84"/>
      <c r="F1408" s="4"/>
      <c r="G1408" s="84" t="s">
        <v>42</v>
      </c>
      <c r="H1408" s="84"/>
      <c r="I1408" s="84"/>
    </row>
    <row r="1409" spans="2:9">
      <c r="B1409" s="56"/>
      <c r="C1409" s="8" t="s">
        <v>0</v>
      </c>
      <c r="D1409" s="9" t="s">
        <v>1</v>
      </c>
      <c r="E1409" s="10" t="s">
        <v>2</v>
      </c>
      <c r="F1409" s="4"/>
      <c r="G1409" s="8" t="s">
        <v>0</v>
      </c>
      <c r="H1409" s="9" t="s">
        <v>1</v>
      </c>
      <c r="I1409" s="10" t="s">
        <v>2</v>
      </c>
    </row>
    <row r="1410" spans="2:9">
      <c r="B1410" s="56" t="s">
        <v>3</v>
      </c>
      <c r="C1410" s="73">
        <f>+C1405</f>
        <v>155253</v>
      </c>
      <c r="D1410" s="74">
        <f>+D1405</f>
        <v>8852986.9809186067</v>
      </c>
      <c r="E1410" s="75">
        <f>IF(D1410=0,0,D1410/C1410)</f>
        <v>57.022968837436999</v>
      </c>
      <c r="F1410" s="4"/>
      <c r="G1410" s="73">
        <f>+G1405</f>
        <v>48289</v>
      </c>
      <c r="H1410" s="74">
        <f>+H1405</f>
        <v>26989.217974411858</v>
      </c>
      <c r="I1410" s="75">
        <f>IF(H1410=0,0,H1410/G1410)</f>
        <v>0.55891026888964068</v>
      </c>
    </row>
    <row r="1411" spans="2:9">
      <c r="B1411" s="56"/>
      <c r="C1411" s="73"/>
      <c r="D1411" s="74"/>
      <c r="E1411" s="75"/>
      <c r="F1411" s="4"/>
      <c r="G1411" s="73"/>
      <c r="H1411" s="74"/>
      <c r="I1411" s="75"/>
    </row>
    <row r="1412" spans="2:9">
      <c r="B1412" s="56" t="s">
        <v>39</v>
      </c>
      <c r="C1412" s="73">
        <v>0</v>
      </c>
      <c r="D1412" s="74">
        <v>0</v>
      </c>
      <c r="E1412" s="76">
        <f>IF(D1412=0,0,D1412/C1412)</f>
        <v>0</v>
      </c>
      <c r="F1412" s="4"/>
      <c r="G1412" s="73">
        <v>0</v>
      </c>
      <c r="H1412" s="74">
        <v>0</v>
      </c>
      <c r="I1412" s="76">
        <f>IF(H1412=0,0,H1412/G1412)</f>
        <v>0</v>
      </c>
    </row>
    <row r="1413" spans="2:9">
      <c r="B1413" s="56"/>
      <c r="C1413" s="73"/>
      <c r="D1413" s="74"/>
      <c r="E1413" s="75"/>
      <c r="F1413" s="4"/>
      <c r="G1413" s="73"/>
      <c r="H1413" s="74"/>
      <c r="I1413" s="75"/>
    </row>
    <row r="1414" spans="2:9">
      <c r="B1414" s="56" t="s">
        <v>4</v>
      </c>
      <c r="C1414" s="77">
        <v>0</v>
      </c>
      <c r="D1414" s="78">
        <v>0</v>
      </c>
      <c r="E1414" s="79">
        <f>IF(D1414=0,0,D1414/C1414)</f>
        <v>0</v>
      </c>
      <c r="F1414" s="4"/>
      <c r="G1414" s="77">
        <v>0</v>
      </c>
      <c r="H1414" s="78">
        <v>0</v>
      </c>
      <c r="I1414" s="79">
        <f>IF(H1414=0,0,H1414/G1414)</f>
        <v>0</v>
      </c>
    </row>
    <row r="1415" spans="2:9">
      <c r="B1415" s="56"/>
      <c r="C1415" s="73"/>
      <c r="D1415" s="74"/>
      <c r="E1415" s="75"/>
      <c r="F1415" s="4"/>
      <c r="G1415" s="73"/>
      <c r="H1415" s="74"/>
      <c r="I1415" s="75"/>
    </row>
    <row r="1416" spans="2:9">
      <c r="B1416" s="56" t="s">
        <v>5</v>
      </c>
      <c r="C1416" s="80">
        <f>SUM(C1410:C1414)</f>
        <v>155253</v>
      </c>
      <c r="D1416" s="81">
        <f>SUM(D1410:D1414)</f>
        <v>8852986.9809186067</v>
      </c>
      <c r="E1416" s="76">
        <f>IF(D1416=0,0,D1416/C1416)</f>
        <v>57.022968837436999</v>
      </c>
      <c r="F1416" s="4"/>
      <c r="G1416" s="80">
        <f>SUM(G1410:G1414)</f>
        <v>48289</v>
      </c>
      <c r="H1416" s="81">
        <f>SUM(H1410:H1414)</f>
        <v>26989.217974411858</v>
      </c>
      <c r="I1416" s="76">
        <f>IF(H1416=0,0,H1416/G1416)</f>
        <v>0.55891026888964068</v>
      </c>
    </row>
    <row r="1417" spans="2:9">
      <c r="B1417" s="56"/>
      <c r="C1417" s="73"/>
      <c r="D1417" s="74"/>
      <c r="E1417" s="75"/>
      <c r="F1417" s="4"/>
      <c r="G1417" s="73"/>
      <c r="H1417" s="74"/>
      <c r="I1417" s="75"/>
    </row>
    <row r="1418" spans="2:9">
      <c r="B1418" s="56" t="s">
        <v>6</v>
      </c>
      <c r="C1418" s="73">
        <v>0</v>
      </c>
      <c r="D1418" s="74">
        <f>+C1418*E1416</f>
        <v>0</v>
      </c>
      <c r="E1418" s="76">
        <f>IF(D1418=0,0,D1418/C1418)</f>
        <v>0</v>
      </c>
      <c r="F1418" s="4"/>
      <c r="G1418" s="73">
        <v>0</v>
      </c>
      <c r="H1418" s="74">
        <f>+G1418*I1416</f>
        <v>0</v>
      </c>
      <c r="I1418" s="76">
        <f>IF(H1418=0,0,H1418/G1418)</f>
        <v>0</v>
      </c>
    </row>
    <row r="1419" spans="2:9">
      <c r="B1419" s="56"/>
      <c r="C1419" s="73"/>
      <c r="D1419" s="74"/>
      <c r="E1419" s="75"/>
      <c r="F1419" s="4"/>
      <c r="G1419" s="73"/>
      <c r="H1419" s="74"/>
      <c r="I1419" s="75"/>
    </row>
    <row r="1420" spans="2:9">
      <c r="B1420" s="56" t="s">
        <v>10</v>
      </c>
      <c r="C1420" s="77">
        <v>-196</v>
      </c>
      <c r="D1420" s="78">
        <f>+C1420*E1416</f>
        <v>-11176.501892137652</v>
      </c>
      <c r="E1420" s="79">
        <f>IF(D1420=0,0,D1420/C1420)</f>
        <v>57.022968837436999</v>
      </c>
      <c r="F1420" s="4"/>
      <c r="G1420" s="77">
        <v>-196</v>
      </c>
      <c r="H1420" s="78">
        <f>+G1420*I1416</f>
        <v>-109.54641270236958</v>
      </c>
      <c r="I1420" s="79">
        <f>IF(H1420=0,0,H1420/G1420)</f>
        <v>0.55891026888964068</v>
      </c>
    </row>
    <row r="1421" spans="2:9">
      <c r="B1421" s="56"/>
      <c r="C1421" s="73"/>
      <c r="D1421" s="74"/>
      <c r="E1421" s="75"/>
      <c r="F1421" s="4"/>
      <c r="G1421" s="73"/>
      <c r="H1421" s="74"/>
      <c r="I1421" s="75"/>
    </row>
    <row r="1422" spans="2:9" ht="13.5" thickBot="1">
      <c r="B1422" s="56" t="s">
        <v>8</v>
      </c>
      <c r="C1422" s="82">
        <f>SUM(C1416:C1420)</f>
        <v>155057</v>
      </c>
      <c r="D1422" s="82">
        <f>SUM(D1416:D1420)</f>
        <v>8841810.4790264685</v>
      </c>
      <c r="E1422" s="83">
        <f>IF(D1422=0,0,D1422/C1422)</f>
        <v>57.022968837436999</v>
      </c>
      <c r="F1422" s="4"/>
      <c r="G1422" s="82">
        <f>SUM(G1416:G1420)</f>
        <v>48093</v>
      </c>
      <c r="H1422" s="82">
        <f>SUM(H1416:H1420)</f>
        <v>26879.671561709489</v>
      </c>
      <c r="I1422" s="83">
        <f>IF(H1422=0,0,H1422/G1422)</f>
        <v>0.55891026888964068</v>
      </c>
    </row>
    <row r="1423" spans="2:9" ht="13.5" thickTop="1">
      <c r="C1423" s="4"/>
      <c r="D1423" s="4"/>
      <c r="E1423" s="4"/>
      <c r="F1423" s="4"/>
      <c r="G1423" s="4"/>
      <c r="H1423" s="4"/>
      <c r="I1423" s="4"/>
    </row>
    <row r="1424" spans="2:9">
      <c r="C1424" s="4"/>
      <c r="D1424" s="4"/>
      <c r="E1424" s="4"/>
      <c r="F1424" s="4"/>
      <c r="G1424" s="4"/>
      <c r="H1424" s="4"/>
      <c r="I1424" s="4"/>
    </row>
    <row r="1425" spans="2:10">
      <c r="B1425" s="55">
        <f>+DATE(YEAR(B1408),MONTH(B1408)+1,DAY(B1408))</f>
        <v>43466</v>
      </c>
      <c r="C1425" s="84" t="s">
        <v>55</v>
      </c>
      <c r="D1425" s="84"/>
      <c r="E1425" s="84"/>
      <c r="F1425" s="4"/>
      <c r="G1425" s="84" t="s">
        <v>56</v>
      </c>
      <c r="H1425" s="84"/>
      <c r="I1425" s="84"/>
    </row>
    <row r="1426" spans="2:10">
      <c r="B1426" s="56"/>
      <c r="C1426" s="8" t="s">
        <v>0</v>
      </c>
      <c r="D1426" s="9" t="s">
        <v>1</v>
      </c>
      <c r="E1426" s="10" t="s">
        <v>2</v>
      </c>
      <c r="F1426" s="4"/>
      <c r="G1426" s="8" t="s">
        <v>0</v>
      </c>
      <c r="H1426" s="9" t="s">
        <v>1</v>
      </c>
      <c r="I1426" s="10" t="s">
        <v>2</v>
      </c>
      <c r="J1426" s="54" t="s">
        <v>77</v>
      </c>
    </row>
    <row r="1427" spans="2:10">
      <c r="B1427" s="56" t="s">
        <v>3</v>
      </c>
      <c r="C1427" s="73">
        <f>+C1422</f>
        <v>155057</v>
      </c>
      <c r="D1427" s="74">
        <f>+D1422</f>
        <v>8841810.4790264685</v>
      </c>
      <c r="E1427" s="75">
        <f>IF(D1427=0,0,D1427/C1427)</f>
        <v>57.022968837436999</v>
      </c>
      <c r="F1427" s="4"/>
      <c r="G1427" s="73">
        <f>+G1422</f>
        <v>48093</v>
      </c>
      <c r="H1427" s="74">
        <f>+H1422</f>
        <v>26879.671561709489</v>
      </c>
      <c r="I1427" s="75">
        <f>IF(H1427=0,0,H1427/G1427)</f>
        <v>0.55891026888964068</v>
      </c>
    </row>
    <row r="1428" spans="2:10">
      <c r="B1428" s="56"/>
      <c r="C1428" s="73"/>
      <c r="D1428" s="74"/>
      <c r="E1428" s="75"/>
      <c r="F1428" s="4"/>
      <c r="G1428" s="73"/>
      <c r="H1428" s="74"/>
      <c r="I1428" s="75"/>
    </row>
    <row r="1429" spans="2:10">
      <c r="B1429" s="56" t="s">
        <v>39</v>
      </c>
      <c r="C1429" s="73">
        <f>168140-154658-140-259</f>
        <v>13083</v>
      </c>
      <c r="D1429" s="74">
        <v>0.01</v>
      </c>
      <c r="E1429" s="76">
        <f>IF(D1429=0,0,D1429/C1429)</f>
        <v>7.6435068409386224E-7</v>
      </c>
      <c r="F1429" s="4"/>
      <c r="G1429" s="73">
        <v>0</v>
      </c>
      <c r="H1429" s="74">
        <v>0</v>
      </c>
      <c r="I1429" s="76">
        <f>IF(H1429=0,0,H1429/G1429)</f>
        <v>0</v>
      </c>
    </row>
    <row r="1430" spans="2:10">
      <c r="B1430" s="56"/>
      <c r="C1430" s="73"/>
      <c r="D1430" s="74"/>
      <c r="E1430" s="75"/>
      <c r="F1430" s="4"/>
      <c r="G1430" s="73"/>
      <c r="H1430" s="74"/>
      <c r="I1430" s="75"/>
    </row>
    <row r="1431" spans="2:10">
      <c r="B1431" s="56" t="s">
        <v>4</v>
      </c>
      <c r="C1431" s="77">
        <v>0</v>
      </c>
      <c r="D1431" s="78">
        <v>0</v>
      </c>
      <c r="E1431" s="79">
        <f>IF(D1431=0,0,D1431/C1431)</f>
        <v>0</v>
      </c>
      <c r="F1431" s="4"/>
      <c r="G1431" s="77">
        <v>0</v>
      </c>
      <c r="H1431" s="78">
        <v>0</v>
      </c>
      <c r="I1431" s="79">
        <f>IF(H1431=0,0,H1431/G1431)</f>
        <v>0</v>
      </c>
    </row>
    <row r="1432" spans="2:10">
      <c r="B1432" s="56"/>
      <c r="C1432" s="73"/>
      <c r="D1432" s="74"/>
      <c r="E1432" s="75"/>
      <c r="F1432" s="4"/>
      <c r="G1432" s="73"/>
      <c r="H1432" s="74"/>
      <c r="I1432" s="75"/>
    </row>
    <row r="1433" spans="2:10">
      <c r="B1433" s="56" t="s">
        <v>5</v>
      </c>
      <c r="C1433" s="80">
        <f>SUM(C1427:C1431)</f>
        <v>168140</v>
      </c>
      <c r="D1433" s="81">
        <f>SUM(D1427:D1431)</f>
        <v>8841810.4890264682</v>
      </c>
      <c r="E1433" s="76">
        <f>IF(D1433=0,0,D1433/C1433)</f>
        <v>52.586002670551139</v>
      </c>
      <c r="F1433" s="4"/>
      <c r="G1433" s="80">
        <f>SUM(G1427:G1431)</f>
        <v>48093</v>
      </c>
      <c r="H1433" s="81">
        <f>SUM(H1427:H1431)</f>
        <v>26879.671561709489</v>
      </c>
      <c r="I1433" s="76">
        <f>IF(H1433=0,0,H1433/G1433)</f>
        <v>0.55891026888964068</v>
      </c>
    </row>
    <row r="1434" spans="2:10">
      <c r="B1434" s="56"/>
      <c r="C1434" s="73"/>
      <c r="D1434" s="74"/>
      <c r="E1434" s="75"/>
      <c r="F1434" s="4"/>
      <c r="G1434" s="73"/>
      <c r="H1434" s="74"/>
      <c r="I1434" s="75"/>
    </row>
    <row r="1435" spans="2:10">
      <c r="B1435" s="56" t="s">
        <v>6</v>
      </c>
      <c r="C1435" s="73">
        <v>0</v>
      </c>
      <c r="D1435" s="74">
        <f>+C1435*E1433</f>
        <v>0</v>
      </c>
      <c r="E1435" s="76">
        <f>IF(D1435=0,0,D1435/C1435)</f>
        <v>0</v>
      </c>
      <c r="F1435" s="4"/>
      <c r="G1435" s="73">
        <v>0</v>
      </c>
      <c r="H1435" s="74">
        <f>+G1435*I1433</f>
        <v>0</v>
      </c>
      <c r="I1435" s="76">
        <f>IF(H1435=0,0,H1435/G1435)</f>
        <v>0</v>
      </c>
    </row>
    <row r="1436" spans="2:10">
      <c r="B1436" s="56"/>
      <c r="C1436" s="73"/>
      <c r="D1436" s="74"/>
      <c r="E1436" s="75"/>
      <c r="F1436" s="4"/>
      <c r="G1436" s="73"/>
      <c r="H1436" s="74"/>
      <c r="I1436" s="75"/>
    </row>
    <row r="1437" spans="2:10">
      <c r="B1437" s="56" t="s">
        <v>10</v>
      </c>
      <c r="C1437" s="77">
        <v>-399</v>
      </c>
      <c r="D1437" s="78">
        <f>+C1437*E1433</f>
        <v>-20981.815065549905</v>
      </c>
      <c r="E1437" s="79">
        <f>IF(D1437=0,0,D1437/C1437)</f>
        <v>52.586002670551139</v>
      </c>
      <c r="F1437" s="4"/>
      <c r="G1437" s="77">
        <v>-399</v>
      </c>
      <c r="H1437" s="78">
        <f>+G1437*I1433</f>
        <v>-223.00519728696662</v>
      </c>
      <c r="I1437" s="79">
        <f>IF(H1437=0,0,H1437/G1437)</f>
        <v>0.55891026888964068</v>
      </c>
    </row>
    <row r="1438" spans="2:10">
      <c r="B1438" s="56"/>
      <c r="C1438" s="73"/>
      <c r="D1438" s="74"/>
      <c r="E1438" s="75"/>
      <c r="F1438" s="4"/>
      <c r="G1438" s="73"/>
      <c r="H1438" s="74"/>
      <c r="I1438" s="75"/>
    </row>
    <row r="1439" spans="2:10" ht="13.5" thickBot="1">
      <c r="B1439" s="56" t="s">
        <v>8</v>
      </c>
      <c r="C1439" s="82">
        <f>SUM(C1433:C1437)</f>
        <v>167741</v>
      </c>
      <c r="D1439" s="82">
        <f>SUM(D1433:D1437)</f>
        <v>8820828.6739609186</v>
      </c>
      <c r="E1439" s="83">
        <f>IF(D1439=0,0,D1439/C1439)</f>
        <v>52.586002670551139</v>
      </c>
      <c r="F1439" s="4"/>
      <c r="G1439" s="82">
        <f>SUM(G1433:G1437)</f>
        <v>47694</v>
      </c>
      <c r="H1439" s="82">
        <f>SUM(H1433:H1437)</f>
        <v>26656.666364422523</v>
      </c>
      <c r="I1439" s="83">
        <f>IF(H1439=0,0,H1439/G1439)</f>
        <v>0.55891026888964068</v>
      </c>
    </row>
    <row r="1440" spans="2:10" ht="13.5" thickTop="1">
      <c r="C1440" s="4"/>
      <c r="D1440" s="4"/>
      <c r="E1440" s="4"/>
      <c r="F1440" s="4"/>
      <c r="G1440" s="4"/>
      <c r="H1440" s="4"/>
      <c r="I1440" s="4"/>
    </row>
    <row r="1441" spans="2:9">
      <c r="C1441" s="4"/>
      <c r="D1441" s="4"/>
      <c r="E1441" s="4"/>
      <c r="F1441" s="4"/>
      <c r="G1441" s="4"/>
      <c r="H1441" s="4"/>
      <c r="I1441" s="4"/>
    </row>
    <row r="1442" spans="2:9">
      <c r="B1442" s="55">
        <f>+DATE(YEAR(B1425),MONTH(B1425)+1,DAY(B1425))</f>
        <v>43497</v>
      </c>
      <c r="C1442" s="84" t="s">
        <v>55</v>
      </c>
      <c r="D1442" s="84"/>
      <c r="E1442" s="84"/>
      <c r="F1442" s="4"/>
      <c r="G1442" s="84" t="s">
        <v>56</v>
      </c>
      <c r="H1442" s="84"/>
      <c r="I1442" s="84"/>
    </row>
    <row r="1443" spans="2:9">
      <c r="B1443" s="56"/>
      <c r="C1443" s="8" t="s">
        <v>0</v>
      </c>
      <c r="D1443" s="9" t="s">
        <v>1</v>
      </c>
      <c r="E1443" s="10" t="s">
        <v>2</v>
      </c>
      <c r="F1443" s="4"/>
      <c r="G1443" s="8" t="s">
        <v>0</v>
      </c>
      <c r="H1443" s="9" t="s">
        <v>1</v>
      </c>
      <c r="I1443" s="10" t="s">
        <v>2</v>
      </c>
    </row>
    <row r="1444" spans="2:9">
      <c r="B1444" s="56" t="s">
        <v>3</v>
      </c>
      <c r="C1444" s="73">
        <f>+C1439</f>
        <v>167741</v>
      </c>
      <c r="D1444" s="74">
        <f>+D1439</f>
        <v>8820828.6739609186</v>
      </c>
      <c r="E1444" s="75">
        <f>IF(D1444=0,0,D1444/C1444)</f>
        <v>52.586002670551139</v>
      </c>
      <c r="F1444" s="4"/>
      <c r="G1444" s="73">
        <f>+G1439</f>
        <v>47694</v>
      </c>
      <c r="H1444" s="74">
        <f>+H1439</f>
        <v>26656.666364422523</v>
      </c>
      <c r="I1444" s="75">
        <f>IF(H1444=0,0,H1444/G1444)</f>
        <v>0.55891026888964068</v>
      </c>
    </row>
    <row r="1445" spans="2:9">
      <c r="B1445" s="56"/>
      <c r="C1445" s="73"/>
      <c r="D1445" s="74"/>
      <c r="E1445" s="75"/>
      <c r="F1445" s="4"/>
      <c r="G1445" s="73"/>
      <c r="H1445" s="74"/>
      <c r="I1445" s="75"/>
    </row>
    <row r="1446" spans="2:9">
      <c r="B1446" s="56" t="s">
        <v>39</v>
      </c>
      <c r="C1446" s="73">
        <v>-8</v>
      </c>
      <c r="D1446" s="74">
        <v>-456.18</v>
      </c>
      <c r="E1446" s="76">
        <f>IF(D1446=0,0,D1446/C1446)</f>
        <v>57.022500000000001</v>
      </c>
      <c r="F1446" s="4"/>
      <c r="G1446" s="73">
        <v>-8</v>
      </c>
      <c r="H1446" s="74">
        <v>-4.47</v>
      </c>
      <c r="I1446" s="76">
        <f>IF(H1446=0,0,H1446/G1446)</f>
        <v>0.55874999999999997</v>
      </c>
    </row>
    <row r="1447" spans="2:9">
      <c r="B1447" s="56"/>
      <c r="C1447" s="73"/>
      <c r="D1447" s="74"/>
      <c r="E1447" s="75"/>
      <c r="F1447" s="4"/>
      <c r="G1447" s="73"/>
      <c r="H1447" s="74"/>
      <c r="I1447" s="75"/>
    </row>
    <row r="1448" spans="2:9">
      <c r="B1448" s="56" t="s">
        <v>4</v>
      </c>
      <c r="C1448" s="77">
        <v>0</v>
      </c>
      <c r="D1448" s="78">
        <v>0</v>
      </c>
      <c r="E1448" s="79">
        <f>IF(D1448=0,0,D1448/C1448)</f>
        <v>0</v>
      </c>
      <c r="F1448" s="4"/>
      <c r="G1448" s="77">
        <v>0</v>
      </c>
      <c r="H1448" s="78">
        <v>0</v>
      </c>
      <c r="I1448" s="79">
        <f>IF(H1448=0,0,H1448/G1448)</f>
        <v>0</v>
      </c>
    </row>
    <row r="1449" spans="2:9">
      <c r="B1449" s="56"/>
      <c r="C1449" s="73"/>
      <c r="D1449" s="74"/>
      <c r="E1449" s="75"/>
      <c r="F1449" s="4"/>
      <c r="G1449" s="73"/>
      <c r="H1449" s="74"/>
      <c r="I1449" s="75"/>
    </row>
    <row r="1450" spans="2:9">
      <c r="B1450" s="56" t="s">
        <v>5</v>
      </c>
      <c r="C1450" s="80">
        <f>SUM(C1444:C1448)</f>
        <v>167733</v>
      </c>
      <c r="D1450" s="81">
        <f>SUM(D1444:D1448)</f>
        <v>8820372.4939609189</v>
      </c>
      <c r="E1450" s="76">
        <f>IF(D1450=0,0,D1450/C1450)</f>
        <v>52.585791072483765</v>
      </c>
      <c r="F1450" s="4"/>
      <c r="G1450" s="80">
        <f>SUM(G1444:G1448)</f>
        <v>47686</v>
      </c>
      <c r="H1450" s="81">
        <f>SUM(H1444:H1448)</f>
        <v>26652.196364422522</v>
      </c>
      <c r="I1450" s="76">
        <f>IF(H1450=0,0,H1450/G1450)</f>
        <v>0.55891029577701046</v>
      </c>
    </row>
    <row r="1451" spans="2:9">
      <c r="B1451" s="56"/>
      <c r="C1451" s="73"/>
      <c r="D1451" s="74"/>
      <c r="E1451" s="75"/>
      <c r="F1451" s="4"/>
      <c r="G1451" s="73"/>
      <c r="H1451" s="74"/>
      <c r="I1451" s="75"/>
    </row>
    <row r="1452" spans="2:9">
      <c r="B1452" s="56" t="s">
        <v>6</v>
      </c>
      <c r="C1452" s="73">
        <v>0</v>
      </c>
      <c r="D1452" s="74">
        <f>+C1452*E1450</f>
        <v>0</v>
      </c>
      <c r="E1452" s="76">
        <f>IF(D1452=0,0,D1452/C1452)</f>
        <v>0</v>
      </c>
      <c r="F1452" s="4"/>
      <c r="G1452" s="73">
        <v>0</v>
      </c>
      <c r="H1452" s="74">
        <f>+G1452*I1450</f>
        <v>0</v>
      </c>
      <c r="I1452" s="76">
        <f>IF(H1452=0,0,H1452/G1452)</f>
        <v>0</v>
      </c>
    </row>
    <row r="1453" spans="2:9">
      <c r="B1453" s="56"/>
      <c r="C1453" s="73"/>
      <c r="D1453" s="74"/>
      <c r="E1453" s="75"/>
      <c r="F1453" s="4"/>
      <c r="G1453" s="73"/>
      <c r="H1453" s="74"/>
      <c r="I1453" s="75"/>
    </row>
    <row r="1454" spans="2:9">
      <c r="B1454" s="56" t="s">
        <v>10</v>
      </c>
      <c r="C1454" s="77">
        <v>-291</v>
      </c>
      <c r="D1454" s="78">
        <f>+C1454*E1450</f>
        <v>-15302.465202092775</v>
      </c>
      <c r="E1454" s="79">
        <f>IF(D1454=0,0,D1454/C1454)</f>
        <v>52.585791072483765</v>
      </c>
      <c r="F1454" s="4"/>
      <c r="G1454" s="77">
        <v>-291</v>
      </c>
      <c r="H1454" s="78">
        <f>+G1454*I1450</f>
        <v>-162.64289607111004</v>
      </c>
      <c r="I1454" s="79">
        <f>IF(H1454=0,0,H1454/G1454)</f>
        <v>0.55891029577701046</v>
      </c>
    </row>
    <row r="1455" spans="2:9">
      <c r="B1455" s="56"/>
      <c r="C1455" s="73"/>
      <c r="D1455" s="74"/>
      <c r="E1455" s="75"/>
      <c r="F1455" s="4"/>
      <c r="G1455" s="73"/>
      <c r="H1455" s="74"/>
      <c r="I1455" s="75"/>
    </row>
    <row r="1456" spans="2:9" ht="13.5" thickBot="1">
      <c r="B1456" s="56" t="s">
        <v>8</v>
      </c>
      <c r="C1456" s="82">
        <f>SUM(C1450:C1454)</f>
        <v>167442</v>
      </c>
      <c r="D1456" s="82">
        <f>SUM(D1450:D1454)</f>
        <v>8805070.0287588257</v>
      </c>
      <c r="E1456" s="83">
        <f>IF(D1456=0,0,D1456/C1456)</f>
        <v>52.585791072483758</v>
      </c>
      <c r="F1456" s="4"/>
      <c r="G1456" s="82">
        <f>SUM(G1450:G1454)</f>
        <v>47395</v>
      </c>
      <c r="H1456" s="82">
        <f>SUM(H1450:H1454)</f>
        <v>26489.553468351412</v>
      </c>
      <c r="I1456" s="83">
        <f>IF(H1456=0,0,H1456/G1456)</f>
        <v>0.55891029577701046</v>
      </c>
    </row>
    <row r="1457" spans="2:9" ht="13.5" thickTop="1">
      <c r="C1457" s="4"/>
      <c r="D1457" s="4"/>
      <c r="E1457" s="4"/>
      <c r="F1457" s="4"/>
      <c r="G1457" s="4"/>
      <c r="H1457" s="4"/>
      <c r="I1457" s="4"/>
    </row>
    <row r="1458" spans="2:9">
      <c r="C1458" s="4"/>
      <c r="D1458" s="4"/>
      <c r="E1458" s="4"/>
      <c r="F1458" s="4"/>
      <c r="G1458" s="4"/>
      <c r="H1458" s="4"/>
      <c r="I1458" s="4"/>
    </row>
    <row r="1459" spans="2:9">
      <c r="B1459" s="55">
        <f>+DATE(YEAR(B1442),MONTH(B1442)+1,DAY(B1442))</f>
        <v>43525</v>
      </c>
      <c r="C1459" s="84" t="s">
        <v>55</v>
      </c>
      <c r="D1459" s="84"/>
      <c r="E1459" s="84"/>
      <c r="F1459" s="4"/>
      <c r="G1459" s="84" t="s">
        <v>56</v>
      </c>
      <c r="H1459" s="84"/>
      <c r="I1459" s="84"/>
    </row>
    <row r="1460" spans="2:9">
      <c r="B1460" s="56"/>
      <c r="C1460" s="8" t="s">
        <v>0</v>
      </c>
      <c r="D1460" s="9" t="s">
        <v>1</v>
      </c>
      <c r="E1460" s="10" t="s">
        <v>2</v>
      </c>
      <c r="F1460" s="4"/>
      <c r="G1460" s="8" t="s">
        <v>0</v>
      </c>
      <c r="H1460" s="9" t="s">
        <v>1</v>
      </c>
      <c r="I1460" s="10" t="s">
        <v>2</v>
      </c>
    </row>
    <row r="1461" spans="2:9">
      <c r="B1461" s="56" t="s">
        <v>3</v>
      </c>
      <c r="C1461" s="73">
        <f>+C1456</f>
        <v>167442</v>
      </c>
      <c r="D1461" s="74">
        <f>+D1456</f>
        <v>8805070.0287588257</v>
      </c>
      <c r="E1461" s="75">
        <f>IF(D1461=0,0,D1461/C1461)</f>
        <v>52.585791072483758</v>
      </c>
      <c r="F1461" s="4"/>
      <c r="G1461" s="73">
        <f>+G1456</f>
        <v>47395</v>
      </c>
      <c r="H1461" s="74">
        <f>+H1456</f>
        <v>26489.553468351412</v>
      </c>
      <c r="I1461" s="75">
        <f>IF(H1461=0,0,H1461/G1461)</f>
        <v>0.55891029577701046</v>
      </c>
    </row>
    <row r="1462" spans="2:9">
      <c r="B1462" s="56"/>
      <c r="C1462" s="73"/>
      <c r="D1462" s="74"/>
      <c r="E1462" s="75"/>
      <c r="F1462" s="4"/>
      <c r="G1462" s="73"/>
      <c r="H1462" s="74"/>
      <c r="I1462" s="75"/>
    </row>
    <row r="1463" spans="2:9">
      <c r="B1463" s="56" t="s">
        <v>39</v>
      </c>
      <c r="C1463" s="73">
        <v>57</v>
      </c>
      <c r="D1463" s="74">
        <v>3250.31</v>
      </c>
      <c r="E1463" s="76">
        <f>IF(D1463=0,0,D1463/C1463)</f>
        <v>57.022982456140348</v>
      </c>
      <c r="F1463" s="4"/>
      <c r="G1463" s="73">
        <v>0</v>
      </c>
      <c r="H1463" s="74">
        <v>0</v>
      </c>
      <c r="I1463" s="76">
        <f>IF(H1463=0,0,H1463/G1463)</f>
        <v>0</v>
      </c>
    </row>
    <row r="1464" spans="2:9">
      <c r="B1464" s="56"/>
      <c r="C1464" s="73"/>
      <c r="D1464" s="74"/>
      <c r="E1464" s="75"/>
      <c r="F1464" s="4"/>
      <c r="G1464" s="73"/>
      <c r="H1464" s="74"/>
      <c r="I1464" s="75"/>
    </row>
    <row r="1465" spans="2:9">
      <c r="B1465" s="56" t="s">
        <v>4</v>
      </c>
      <c r="C1465" s="77">
        <v>0</v>
      </c>
      <c r="D1465" s="78">
        <v>0</v>
      </c>
      <c r="E1465" s="79">
        <f>IF(D1465=0,0,D1465/C1465)</f>
        <v>0</v>
      </c>
      <c r="F1465" s="4"/>
      <c r="G1465" s="77">
        <v>618</v>
      </c>
      <c r="H1465" s="78">
        <v>0</v>
      </c>
      <c r="I1465" s="79">
        <f>IF(H1465=0,0,H1465/G1465)</f>
        <v>0</v>
      </c>
    </row>
    <row r="1466" spans="2:9">
      <c r="B1466" s="56"/>
      <c r="C1466" s="73"/>
      <c r="D1466" s="74"/>
      <c r="E1466" s="75"/>
      <c r="F1466" s="4"/>
      <c r="G1466" s="73"/>
      <c r="H1466" s="74"/>
      <c r="I1466" s="75"/>
    </row>
    <row r="1467" spans="2:9">
      <c r="B1467" s="56" t="s">
        <v>5</v>
      </c>
      <c r="C1467" s="80">
        <f>SUM(C1461:C1465)</f>
        <v>167499</v>
      </c>
      <c r="D1467" s="81">
        <f>SUM(D1461:D1465)</f>
        <v>8808320.3387588263</v>
      </c>
      <c r="E1467" s="76">
        <f>IF(D1467=0,0,D1467/C1467)</f>
        <v>52.587301051103744</v>
      </c>
      <c r="F1467" s="4"/>
      <c r="G1467" s="80">
        <f>SUM(G1461:G1465)</f>
        <v>48013</v>
      </c>
      <c r="H1467" s="81">
        <f>SUM(H1461:H1465)</f>
        <v>26489.553468351412</v>
      </c>
      <c r="I1467" s="76">
        <f>IF(H1467=0,0,H1467/G1467)</f>
        <v>0.55171627409975244</v>
      </c>
    </row>
    <row r="1468" spans="2:9">
      <c r="B1468" s="56"/>
      <c r="C1468" s="73"/>
      <c r="D1468" s="74"/>
      <c r="E1468" s="75"/>
      <c r="F1468" s="4"/>
      <c r="G1468" s="73"/>
      <c r="H1468" s="74"/>
      <c r="I1468" s="75"/>
    </row>
    <row r="1469" spans="2:9">
      <c r="B1469" s="56" t="s">
        <v>6</v>
      </c>
      <c r="C1469" s="73">
        <v>0</v>
      </c>
      <c r="D1469" s="74">
        <f>+C1469*E1467</f>
        <v>0</v>
      </c>
      <c r="E1469" s="76">
        <f>IF(D1469=0,0,D1469/C1469)</f>
        <v>0</v>
      </c>
      <c r="F1469" s="4"/>
      <c r="G1469" s="73">
        <v>0</v>
      </c>
      <c r="H1469" s="74">
        <f>+G1469*I1467</f>
        <v>0</v>
      </c>
      <c r="I1469" s="76">
        <f>IF(H1469=0,0,H1469/G1469)</f>
        <v>0</v>
      </c>
    </row>
    <row r="1470" spans="2:9">
      <c r="B1470" s="56"/>
      <c r="C1470" s="73"/>
      <c r="D1470" s="74"/>
      <c r="E1470" s="75"/>
      <c r="F1470" s="4"/>
      <c r="G1470" s="73"/>
      <c r="H1470" s="74"/>
      <c r="I1470" s="75"/>
    </row>
    <row r="1471" spans="2:9">
      <c r="B1471" s="56" t="s">
        <v>10</v>
      </c>
      <c r="C1471" s="77">
        <v>-213</v>
      </c>
      <c r="D1471" s="78">
        <f>+C1471*E1467</f>
        <v>-11201.095123885098</v>
      </c>
      <c r="E1471" s="79">
        <f>IF(D1471=0,0,D1471/C1471)</f>
        <v>52.587301051103744</v>
      </c>
      <c r="F1471" s="4"/>
      <c r="G1471" s="77">
        <v>-213</v>
      </c>
      <c r="H1471" s="78">
        <f>+G1471*I1467</f>
        <v>-117.51556638324728</v>
      </c>
      <c r="I1471" s="79">
        <f>IF(H1471=0,0,H1471/G1471)</f>
        <v>0.55171627409975244</v>
      </c>
    </row>
    <row r="1472" spans="2:9">
      <c r="B1472" s="56"/>
      <c r="C1472" s="73"/>
      <c r="D1472" s="74"/>
      <c r="E1472" s="75"/>
      <c r="F1472" s="4"/>
      <c r="G1472" s="73"/>
      <c r="H1472" s="74"/>
      <c r="I1472" s="75"/>
    </row>
    <row r="1473" spans="2:9" ht="13.5" thickBot="1">
      <c r="B1473" s="56" t="s">
        <v>8</v>
      </c>
      <c r="C1473" s="82">
        <f>SUM(C1467:C1471)</f>
        <v>167286</v>
      </c>
      <c r="D1473" s="82">
        <f>SUM(D1467:D1471)</f>
        <v>8797119.2436349411</v>
      </c>
      <c r="E1473" s="83">
        <f>IF(D1473=0,0,D1473/C1473)</f>
        <v>52.587301051103744</v>
      </c>
      <c r="F1473" s="4"/>
      <c r="G1473" s="82">
        <f>SUM(G1467:G1471)</f>
        <v>47800</v>
      </c>
      <c r="H1473" s="82">
        <f>SUM(H1467:H1471)</f>
        <v>26372.037901968164</v>
      </c>
      <c r="I1473" s="83">
        <f>IF(H1473=0,0,H1473/G1473)</f>
        <v>0.55171627409975244</v>
      </c>
    </row>
    <row r="1474" spans="2:9" ht="13.5" thickTop="1">
      <c r="C1474" s="4"/>
      <c r="D1474" s="4"/>
      <c r="E1474" s="4"/>
      <c r="F1474" s="4"/>
      <c r="G1474" s="4"/>
      <c r="H1474" s="4"/>
      <c r="I1474" s="4"/>
    </row>
    <row r="1475" spans="2:9">
      <c r="C1475" s="4"/>
      <c r="D1475" s="4"/>
      <c r="E1475" s="4"/>
      <c r="F1475" s="4"/>
      <c r="G1475" s="4"/>
      <c r="H1475" s="4"/>
      <c r="I1475" s="4"/>
    </row>
    <row r="1476" spans="2:9">
      <c r="B1476" s="55">
        <f>+DATE(YEAR(B1459),MONTH(B1459)+1,DAY(B1459))</f>
        <v>43556</v>
      </c>
      <c r="C1476" s="84" t="s">
        <v>55</v>
      </c>
      <c r="D1476" s="84"/>
      <c r="E1476" s="84"/>
      <c r="F1476" s="4"/>
      <c r="G1476" s="84" t="s">
        <v>56</v>
      </c>
      <c r="H1476" s="84"/>
      <c r="I1476" s="84"/>
    </row>
    <row r="1477" spans="2:9">
      <c r="B1477" s="56"/>
      <c r="C1477" s="8" t="s">
        <v>0</v>
      </c>
      <c r="D1477" s="9" t="s">
        <v>1</v>
      </c>
      <c r="E1477" s="10" t="s">
        <v>2</v>
      </c>
      <c r="F1477" s="4"/>
      <c r="G1477" s="8" t="s">
        <v>0</v>
      </c>
      <c r="H1477" s="9" t="s">
        <v>1</v>
      </c>
      <c r="I1477" s="10" t="s">
        <v>2</v>
      </c>
    </row>
    <row r="1478" spans="2:9">
      <c r="B1478" s="56" t="s">
        <v>3</v>
      </c>
      <c r="C1478" s="73">
        <f>+C1473</f>
        <v>167286</v>
      </c>
      <c r="D1478" s="74">
        <f>+D1473</f>
        <v>8797119.2436349411</v>
      </c>
      <c r="E1478" s="75">
        <f>IF(D1478=0,0,D1478/C1478)</f>
        <v>52.587301051103744</v>
      </c>
      <c r="F1478" s="4"/>
      <c r="G1478" s="73">
        <f>+G1473</f>
        <v>47800</v>
      </c>
      <c r="H1478" s="74">
        <f>+H1473</f>
        <v>26372.037901968164</v>
      </c>
      <c r="I1478" s="75">
        <f>IF(H1478=0,0,H1478/G1478)</f>
        <v>0.55171627409975244</v>
      </c>
    </row>
    <row r="1479" spans="2:9">
      <c r="B1479" s="56"/>
      <c r="C1479" s="73"/>
      <c r="D1479" s="74"/>
      <c r="E1479" s="75"/>
      <c r="F1479" s="4"/>
      <c r="G1479" s="73"/>
      <c r="H1479" s="74"/>
      <c r="I1479" s="75"/>
    </row>
    <row r="1480" spans="2:9">
      <c r="B1480" s="56" t="s">
        <v>39</v>
      </c>
      <c r="C1480" s="73">
        <v>0</v>
      </c>
      <c r="D1480" s="74">
        <v>0</v>
      </c>
      <c r="E1480" s="76">
        <f>IF(D1480=0,0,D1480/C1480)</f>
        <v>0</v>
      </c>
      <c r="F1480" s="4"/>
      <c r="G1480" s="73">
        <v>0</v>
      </c>
      <c r="H1480" s="74">
        <v>0</v>
      </c>
      <c r="I1480" s="76">
        <f>IF(H1480=0,0,H1480/G1480)</f>
        <v>0</v>
      </c>
    </row>
    <row r="1481" spans="2:9">
      <c r="B1481" s="56"/>
      <c r="C1481" s="73"/>
      <c r="D1481" s="74"/>
      <c r="E1481" s="75"/>
      <c r="F1481" s="4"/>
      <c r="G1481" s="73"/>
      <c r="H1481" s="74"/>
      <c r="I1481" s="75"/>
    </row>
    <row r="1482" spans="2:9">
      <c r="B1482" s="56" t="s">
        <v>4</v>
      </c>
      <c r="C1482" s="77">
        <v>0</v>
      </c>
      <c r="D1482" s="78">
        <v>0</v>
      </c>
      <c r="E1482" s="79">
        <f>IF(D1482=0,0,D1482/C1482)</f>
        <v>0</v>
      </c>
      <c r="F1482" s="4"/>
      <c r="G1482" s="77">
        <v>0</v>
      </c>
      <c r="H1482" s="78">
        <v>0</v>
      </c>
      <c r="I1482" s="79">
        <f>IF(H1482=0,0,H1482/G1482)</f>
        <v>0</v>
      </c>
    </row>
    <row r="1483" spans="2:9">
      <c r="B1483" s="56"/>
      <c r="C1483" s="73"/>
      <c r="D1483" s="74"/>
      <c r="E1483" s="75"/>
      <c r="F1483" s="4"/>
      <c r="G1483" s="73"/>
      <c r="H1483" s="74"/>
      <c r="I1483" s="75"/>
    </row>
    <row r="1484" spans="2:9">
      <c r="B1484" s="56" t="s">
        <v>5</v>
      </c>
      <c r="C1484" s="80">
        <f>SUM(C1478:C1482)</f>
        <v>167286</v>
      </c>
      <c r="D1484" s="81">
        <f>SUM(D1478:D1482)</f>
        <v>8797119.2436349411</v>
      </c>
      <c r="E1484" s="76">
        <f>IF(D1484=0,0,D1484/C1484)</f>
        <v>52.587301051103744</v>
      </c>
      <c r="F1484" s="4"/>
      <c r="G1484" s="80">
        <f>SUM(G1478:G1482)</f>
        <v>47800</v>
      </c>
      <c r="H1484" s="81">
        <f>SUM(H1478:H1482)</f>
        <v>26372.037901968164</v>
      </c>
      <c r="I1484" s="76">
        <f>IF(H1484=0,0,H1484/G1484)</f>
        <v>0.55171627409975244</v>
      </c>
    </row>
    <row r="1485" spans="2:9">
      <c r="B1485" s="56"/>
      <c r="C1485" s="73"/>
      <c r="D1485" s="74"/>
      <c r="E1485" s="75"/>
      <c r="F1485" s="4"/>
      <c r="G1485" s="73"/>
      <c r="H1485" s="74"/>
      <c r="I1485" s="75"/>
    </row>
    <row r="1486" spans="2:9">
      <c r="B1486" s="56" t="s">
        <v>6</v>
      </c>
      <c r="C1486" s="73">
        <v>0</v>
      </c>
      <c r="D1486" s="74">
        <f>+C1486*E1484</f>
        <v>0</v>
      </c>
      <c r="E1486" s="76">
        <f>IF(D1486=0,0,D1486/C1486)</f>
        <v>0</v>
      </c>
      <c r="F1486" s="4"/>
      <c r="G1486" s="73">
        <v>0</v>
      </c>
      <c r="H1486" s="74">
        <f>+G1486*I1484</f>
        <v>0</v>
      </c>
      <c r="I1486" s="76">
        <f>IF(H1486=0,0,H1486/G1486)</f>
        <v>0</v>
      </c>
    </row>
    <row r="1487" spans="2:9">
      <c r="B1487" s="56"/>
      <c r="C1487" s="73"/>
      <c r="D1487" s="74"/>
      <c r="E1487" s="75"/>
      <c r="F1487" s="4"/>
      <c r="G1487" s="73"/>
      <c r="H1487" s="74"/>
      <c r="I1487" s="75"/>
    </row>
    <row r="1488" spans="2:9">
      <c r="B1488" s="56" t="s">
        <v>10</v>
      </c>
      <c r="C1488" s="77">
        <v>-272</v>
      </c>
      <c r="D1488" s="78">
        <f>+C1488*E1484</f>
        <v>-14303.745885900218</v>
      </c>
      <c r="E1488" s="79">
        <f>IF(D1488=0,0,D1488/C1488)</f>
        <v>52.587301051103744</v>
      </c>
      <c r="F1488" s="4"/>
      <c r="G1488" s="77">
        <v>-272</v>
      </c>
      <c r="H1488" s="78">
        <f>+G1488*I1484</f>
        <v>-150.06682655513265</v>
      </c>
      <c r="I1488" s="79">
        <f>IF(H1488=0,0,H1488/G1488)</f>
        <v>0.55171627409975244</v>
      </c>
    </row>
    <row r="1489" spans="2:9">
      <c r="B1489" s="56"/>
      <c r="C1489" s="73"/>
      <c r="D1489" s="74"/>
      <c r="E1489" s="75"/>
      <c r="F1489" s="4"/>
      <c r="G1489" s="73"/>
      <c r="H1489" s="74"/>
      <c r="I1489" s="75"/>
    </row>
    <row r="1490" spans="2:9" ht="13.5" thickBot="1">
      <c r="B1490" s="56" t="s">
        <v>8</v>
      </c>
      <c r="C1490" s="82">
        <f>SUM(C1484:C1488)</f>
        <v>167014</v>
      </c>
      <c r="D1490" s="82">
        <f>SUM(D1484:D1488)</f>
        <v>8782815.4977490418</v>
      </c>
      <c r="E1490" s="83">
        <f>IF(D1490=0,0,D1490/C1490)</f>
        <v>52.587301051103751</v>
      </c>
      <c r="F1490" s="4"/>
      <c r="G1490" s="82">
        <f>SUM(G1484:G1488)</f>
        <v>47528</v>
      </c>
      <c r="H1490" s="82">
        <f>SUM(H1484:H1488)</f>
        <v>26221.971075413032</v>
      </c>
      <c r="I1490" s="83">
        <f>IF(H1490=0,0,H1490/G1490)</f>
        <v>0.55171627409975244</v>
      </c>
    </row>
    <row r="1491" spans="2:9" ht="13.5" thickTop="1">
      <c r="C1491" s="4"/>
      <c r="D1491" s="4"/>
      <c r="E1491" s="4"/>
      <c r="F1491" s="4"/>
      <c r="G1491" s="4"/>
      <c r="H1491" s="4"/>
      <c r="I1491" s="4"/>
    </row>
    <row r="1492" spans="2:9">
      <c r="C1492" s="4"/>
      <c r="D1492" s="4"/>
      <c r="E1492" s="4"/>
      <c r="F1492" s="4"/>
      <c r="G1492" s="4"/>
      <c r="H1492" s="4"/>
      <c r="I1492" s="4"/>
    </row>
    <row r="1493" spans="2:9">
      <c r="C1493" s="4"/>
      <c r="D1493" s="4"/>
      <c r="E1493" s="4"/>
      <c r="F1493" s="4"/>
      <c r="G1493" s="4"/>
      <c r="H1493" s="4"/>
      <c r="I1493" s="4"/>
    </row>
    <row r="1494" spans="2:9">
      <c r="C1494" s="4"/>
      <c r="D1494" s="4"/>
      <c r="E1494" s="4"/>
      <c r="F1494" s="4"/>
      <c r="G1494" s="4"/>
      <c r="H1494" s="4"/>
      <c r="I1494" s="4"/>
    </row>
    <row r="1495" spans="2:9">
      <c r="C1495" s="4"/>
      <c r="D1495" s="4"/>
      <c r="E1495" s="4"/>
      <c r="F1495" s="4"/>
      <c r="G1495" s="4"/>
      <c r="H1495" s="4"/>
      <c r="I1495" s="4"/>
    </row>
    <row r="1496" spans="2:9">
      <c r="C1496" s="4"/>
      <c r="D1496" s="4"/>
      <c r="E1496" s="4"/>
      <c r="F1496" s="4"/>
      <c r="G1496" s="4"/>
      <c r="H1496" s="4"/>
      <c r="I1496" s="4"/>
    </row>
    <row r="1497" spans="2:9">
      <c r="C1497" s="4"/>
      <c r="D1497" s="4"/>
      <c r="E1497" s="4"/>
      <c r="F1497" s="4"/>
      <c r="G1497" s="4"/>
      <c r="H1497" s="4"/>
      <c r="I1497" s="4"/>
    </row>
    <row r="1498" spans="2:9">
      <c r="C1498" s="4"/>
      <c r="D1498" s="4"/>
      <c r="E1498" s="4"/>
      <c r="F1498" s="4"/>
      <c r="G1498" s="4"/>
      <c r="H1498" s="4"/>
      <c r="I1498" s="4"/>
    </row>
    <row r="1499" spans="2:9">
      <c r="C1499" s="4"/>
      <c r="D1499" s="4"/>
      <c r="E1499" s="4"/>
      <c r="F1499" s="4"/>
      <c r="G1499" s="4"/>
      <c r="H1499" s="4"/>
      <c r="I1499" s="4"/>
    </row>
    <row r="1500" spans="2:9">
      <c r="C1500" s="4"/>
      <c r="D1500" s="4"/>
      <c r="E1500" s="4"/>
      <c r="F1500" s="4"/>
      <c r="G1500" s="4"/>
      <c r="H1500" s="4"/>
      <c r="I1500" s="4"/>
    </row>
    <row r="1501" spans="2:9">
      <c r="C1501" s="4"/>
      <c r="D1501" s="4"/>
      <c r="E1501" s="4"/>
      <c r="F1501" s="4"/>
      <c r="G1501" s="4"/>
      <c r="H1501" s="4"/>
      <c r="I1501" s="4"/>
    </row>
    <row r="1502" spans="2:9">
      <c r="C1502" s="4"/>
      <c r="D1502" s="4"/>
      <c r="E1502" s="4"/>
      <c r="F1502" s="4"/>
      <c r="G1502" s="4"/>
      <c r="H1502" s="4"/>
      <c r="I1502" s="4"/>
    </row>
    <row r="1503" spans="2:9">
      <c r="C1503" s="4"/>
      <c r="D1503" s="4"/>
      <c r="E1503" s="4"/>
      <c r="F1503" s="4"/>
      <c r="G1503" s="4"/>
      <c r="H1503" s="4"/>
      <c r="I1503" s="4"/>
    </row>
    <row r="1504" spans="2:9">
      <c r="C1504" s="4"/>
      <c r="D1504" s="4"/>
      <c r="E1504" s="4"/>
      <c r="F1504" s="4"/>
      <c r="G1504" s="4"/>
      <c r="H1504" s="4"/>
      <c r="I1504" s="4"/>
    </row>
    <row r="1505" spans="3:9">
      <c r="C1505" s="4"/>
      <c r="D1505" s="4"/>
      <c r="E1505" s="4"/>
      <c r="F1505" s="4"/>
      <c r="G1505" s="4"/>
      <c r="H1505" s="4"/>
      <c r="I1505" s="4"/>
    </row>
    <row r="1506" spans="3:9">
      <c r="C1506" s="4"/>
      <c r="D1506" s="4"/>
      <c r="E1506" s="4"/>
      <c r="F1506" s="4"/>
      <c r="G1506" s="4"/>
      <c r="H1506" s="4"/>
      <c r="I1506" s="4"/>
    </row>
    <row r="1507" spans="3:9">
      <c r="C1507" s="4"/>
      <c r="D1507" s="4"/>
      <c r="E1507" s="4"/>
      <c r="F1507" s="4"/>
      <c r="G1507" s="4"/>
      <c r="H1507" s="4"/>
      <c r="I1507" s="4"/>
    </row>
    <row r="1508" spans="3:9">
      <c r="C1508" s="4"/>
      <c r="D1508" s="4"/>
      <c r="E1508" s="4"/>
      <c r="F1508" s="4"/>
      <c r="G1508" s="4"/>
      <c r="H1508" s="4"/>
      <c r="I1508" s="4"/>
    </row>
    <row r="1509" spans="3:9">
      <c r="C1509" s="4"/>
      <c r="D1509" s="4"/>
      <c r="E1509" s="4"/>
      <c r="F1509" s="4"/>
      <c r="G1509" s="4"/>
      <c r="H1509" s="4"/>
      <c r="I1509" s="4"/>
    </row>
    <row r="1510" spans="3:9">
      <c r="C1510" s="4"/>
      <c r="D1510" s="4"/>
      <c r="E1510" s="4"/>
      <c r="F1510" s="4"/>
      <c r="G1510" s="4"/>
      <c r="H1510" s="4"/>
      <c r="I1510" s="4"/>
    </row>
    <row r="1511" spans="3:9">
      <c r="C1511" s="4"/>
      <c r="D1511" s="4"/>
      <c r="E1511" s="4"/>
      <c r="F1511" s="4"/>
      <c r="G1511" s="4"/>
      <c r="H1511" s="4"/>
      <c r="I1511" s="4"/>
    </row>
    <row r="1512" spans="3:9">
      <c r="C1512" s="4"/>
      <c r="D1512" s="4"/>
      <c r="E1512" s="4"/>
      <c r="F1512" s="4"/>
      <c r="G1512" s="4"/>
      <c r="H1512" s="4"/>
      <c r="I1512" s="4"/>
    </row>
    <row r="1513" spans="3:9">
      <c r="C1513" s="4"/>
      <c r="D1513" s="4"/>
      <c r="E1513" s="4"/>
      <c r="F1513" s="4"/>
      <c r="G1513" s="4"/>
      <c r="H1513" s="4"/>
      <c r="I1513" s="4"/>
    </row>
    <row r="1514" spans="3:9">
      <c r="C1514" s="4"/>
      <c r="D1514" s="4"/>
      <c r="E1514" s="4"/>
      <c r="F1514" s="4"/>
      <c r="G1514" s="4"/>
      <c r="H1514" s="4"/>
      <c r="I1514" s="4"/>
    </row>
    <row r="1515" spans="3:9">
      <c r="C1515" s="4"/>
      <c r="D1515" s="4"/>
      <c r="E1515" s="4"/>
      <c r="F1515" s="4"/>
      <c r="G1515" s="4"/>
      <c r="H1515" s="4"/>
      <c r="I1515" s="4"/>
    </row>
    <row r="1516" spans="3:9">
      <c r="C1516" s="4"/>
      <c r="D1516" s="4"/>
      <c r="E1516" s="4"/>
      <c r="F1516" s="4"/>
      <c r="G1516" s="4"/>
      <c r="H1516" s="4"/>
      <c r="I1516" s="4"/>
    </row>
    <row r="1517" spans="3:9">
      <c r="C1517" s="4"/>
      <c r="D1517" s="4"/>
      <c r="E1517" s="4"/>
      <c r="F1517" s="4"/>
      <c r="G1517" s="4"/>
      <c r="H1517" s="4"/>
      <c r="I1517" s="4"/>
    </row>
    <row r="1518" spans="3:9">
      <c r="C1518" s="4"/>
      <c r="D1518" s="4"/>
      <c r="E1518" s="4"/>
      <c r="F1518" s="4"/>
      <c r="G1518" s="4"/>
      <c r="H1518" s="4"/>
      <c r="I1518" s="4"/>
    </row>
    <row r="1519" spans="3:9">
      <c r="C1519" s="4"/>
      <c r="D1519" s="4"/>
      <c r="E1519" s="4"/>
      <c r="F1519" s="4"/>
      <c r="G1519" s="4"/>
      <c r="H1519" s="4"/>
      <c r="I1519" s="4"/>
    </row>
    <row r="1520" spans="3:9">
      <c r="C1520" s="4"/>
      <c r="D1520" s="4"/>
      <c r="E1520" s="4"/>
      <c r="F1520" s="4"/>
      <c r="G1520" s="4"/>
      <c r="H1520" s="4"/>
      <c r="I1520" s="4"/>
    </row>
    <row r="1521" spans="3:9">
      <c r="C1521" s="4"/>
      <c r="D1521" s="4"/>
      <c r="E1521" s="4"/>
      <c r="F1521" s="4"/>
      <c r="G1521" s="4"/>
      <c r="H1521" s="4"/>
      <c r="I1521" s="4"/>
    </row>
    <row r="1522" spans="3:9">
      <c r="C1522" s="4"/>
      <c r="D1522" s="4"/>
      <c r="E1522" s="4"/>
      <c r="F1522" s="4"/>
      <c r="G1522" s="4"/>
      <c r="H1522" s="4"/>
      <c r="I1522" s="4"/>
    </row>
    <row r="1523" spans="3:9">
      <c r="C1523" s="4"/>
      <c r="D1523" s="4"/>
      <c r="E1523" s="4"/>
      <c r="F1523" s="4"/>
      <c r="G1523" s="4"/>
      <c r="H1523" s="4"/>
      <c r="I1523" s="4"/>
    </row>
    <row r="1524" spans="3:9">
      <c r="C1524" s="4"/>
      <c r="D1524" s="4"/>
      <c r="E1524" s="4"/>
      <c r="F1524" s="4"/>
      <c r="G1524" s="4"/>
      <c r="H1524" s="4"/>
      <c r="I1524" s="4"/>
    </row>
    <row r="1525" spans="3:9">
      <c r="C1525" s="4"/>
      <c r="D1525" s="4"/>
      <c r="E1525" s="4"/>
      <c r="F1525" s="4"/>
      <c r="G1525" s="4"/>
      <c r="H1525" s="4"/>
      <c r="I1525" s="4"/>
    </row>
    <row r="1526" spans="3:9">
      <c r="C1526" s="4"/>
      <c r="D1526" s="4"/>
      <c r="E1526" s="4"/>
      <c r="F1526" s="4"/>
      <c r="G1526" s="4"/>
      <c r="H1526" s="4"/>
      <c r="I1526" s="4"/>
    </row>
    <row r="1527" spans="3:9">
      <c r="C1527" s="4"/>
      <c r="D1527" s="4"/>
      <c r="E1527" s="4"/>
      <c r="F1527" s="4"/>
      <c r="G1527" s="4"/>
      <c r="H1527" s="4"/>
      <c r="I1527" s="4"/>
    </row>
    <row r="1528" spans="3:9">
      <c r="C1528" s="4"/>
      <c r="D1528" s="4"/>
      <c r="E1528" s="4"/>
      <c r="F1528" s="4"/>
      <c r="G1528" s="4"/>
      <c r="H1528" s="4"/>
      <c r="I1528" s="4"/>
    </row>
    <row r="1529" spans="3:9">
      <c r="C1529" s="4"/>
      <c r="D1529" s="4"/>
      <c r="E1529" s="4"/>
      <c r="F1529" s="4"/>
      <c r="G1529" s="4"/>
      <c r="H1529" s="4"/>
      <c r="I1529" s="4"/>
    </row>
    <row r="1530" spans="3:9">
      <c r="C1530" s="4"/>
      <c r="D1530" s="4"/>
      <c r="E1530" s="4"/>
      <c r="F1530" s="4"/>
      <c r="G1530" s="4"/>
      <c r="H1530" s="4"/>
      <c r="I1530" s="4"/>
    </row>
    <row r="1531" spans="3:9">
      <c r="C1531" s="4"/>
      <c r="D1531" s="4"/>
      <c r="E1531" s="4"/>
      <c r="F1531" s="4"/>
      <c r="G1531" s="4"/>
      <c r="H1531" s="4"/>
      <c r="I1531" s="4"/>
    </row>
    <row r="1532" spans="3:9">
      <c r="C1532" s="4"/>
      <c r="D1532" s="4"/>
      <c r="E1532" s="4"/>
      <c r="F1532" s="4"/>
      <c r="G1532" s="4"/>
      <c r="H1532" s="4"/>
      <c r="I1532" s="4"/>
    </row>
    <row r="1533" spans="3:9">
      <c r="C1533" s="4"/>
      <c r="D1533" s="4"/>
      <c r="E1533" s="4"/>
      <c r="F1533" s="4"/>
      <c r="G1533" s="4"/>
      <c r="H1533" s="4"/>
      <c r="I1533" s="4"/>
    </row>
    <row r="1534" spans="3:9">
      <c r="C1534" s="4"/>
      <c r="D1534" s="4"/>
      <c r="E1534" s="4"/>
      <c r="F1534" s="4"/>
      <c r="G1534" s="4"/>
      <c r="H1534" s="4"/>
      <c r="I1534" s="4"/>
    </row>
    <row r="1535" spans="3:9">
      <c r="C1535" s="4"/>
      <c r="D1535" s="4"/>
      <c r="E1535" s="4"/>
      <c r="F1535" s="4"/>
      <c r="G1535" s="4"/>
      <c r="H1535" s="4"/>
      <c r="I1535" s="4"/>
    </row>
    <row r="1536" spans="3:9">
      <c r="C1536" s="4"/>
      <c r="D1536" s="4"/>
      <c r="E1536" s="4"/>
      <c r="F1536" s="4"/>
      <c r="G1536" s="4"/>
      <c r="H1536" s="4"/>
      <c r="I1536" s="4"/>
    </row>
    <row r="1537" spans="3:9">
      <c r="C1537" s="4"/>
      <c r="D1537" s="4"/>
      <c r="E1537" s="4"/>
      <c r="F1537" s="4"/>
      <c r="G1537" s="4"/>
      <c r="H1537" s="4"/>
      <c r="I1537" s="4"/>
    </row>
    <row r="1538" spans="3:9">
      <c r="C1538" s="4"/>
      <c r="D1538" s="4"/>
      <c r="E1538" s="4"/>
      <c r="F1538" s="4"/>
      <c r="G1538" s="4"/>
      <c r="H1538" s="4"/>
      <c r="I1538" s="4"/>
    </row>
    <row r="1539" spans="3:9">
      <c r="C1539" s="4"/>
      <c r="D1539" s="4"/>
      <c r="E1539" s="4"/>
      <c r="F1539" s="4"/>
      <c r="G1539" s="4"/>
      <c r="H1539" s="4"/>
      <c r="I1539" s="4"/>
    </row>
    <row r="1540" spans="3:9">
      <c r="C1540" s="4"/>
      <c r="D1540" s="4"/>
      <c r="E1540" s="4"/>
      <c r="F1540" s="4"/>
      <c r="G1540" s="4"/>
      <c r="H1540" s="4"/>
      <c r="I1540" s="4"/>
    </row>
    <row r="1541" spans="3:9">
      <c r="C1541" s="4"/>
      <c r="D1541" s="4"/>
      <c r="E1541" s="4"/>
      <c r="F1541" s="4"/>
      <c r="G1541" s="4"/>
      <c r="H1541" s="4"/>
      <c r="I1541" s="4"/>
    </row>
    <row r="1542" spans="3:9">
      <c r="C1542" s="4"/>
      <c r="D1542" s="4"/>
      <c r="E1542" s="4"/>
      <c r="F1542" s="4"/>
      <c r="G1542" s="4"/>
      <c r="H1542" s="4"/>
      <c r="I1542" s="4"/>
    </row>
    <row r="1543" spans="3:9">
      <c r="C1543" s="4"/>
      <c r="D1543" s="4"/>
      <c r="E1543" s="4"/>
      <c r="F1543" s="4"/>
      <c r="G1543" s="4"/>
      <c r="H1543" s="4"/>
      <c r="I1543" s="4"/>
    </row>
    <row r="1544" spans="3:9">
      <c r="C1544" s="4"/>
      <c r="D1544" s="4"/>
      <c r="E1544" s="4"/>
      <c r="F1544" s="4"/>
      <c r="G1544" s="4"/>
      <c r="H1544" s="4"/>
      <c r="I1544" s="4"/>
    </row>
    <row r="1545" spans="3:9">
      <c r="C1545" s="4"/>
      <c r="D1545" s="4"/>
      <c r="E1545" s="4"/>
      <c r="F1545" s="4"/>
      <c r="G1545" s="4"/>
      <c r="H1545" s="4"/>
      <c r="I1545" s="4"/>
    </row>
    <row r="1546" spans="3:9">
      <c r="C1546" s="4"/>
      <c r="D1546" s="4"/>
      <c r="E1546" s="4"/>
      <c r="F1546" s="4"/>
      <c r="G1546" s="4"/>
      <c r="H1546" s="4"/>
      <c r="I1546" s="4"/>
    </row>
    <row r="1547" spans="3:9">
      <c r="C1547" s="4"/>
      <c r="D1547" s="4"/>
      <c r="E1547" s="4"/>
      <c r="F1547" s="4"/>
      <c r="G1547" s="4"/>
      <c r="H1547" s="4"/>
      <c r="I1547" s="4"/>
    </row>
    <row r="1548" spans="3:9">
      <c r="C1548" s="4"/>
      <c r="D1548" s="4"/>
      <c r="E1548" s="4"/>
      <c r="F1548" s="4"/>
      <c r="G1548" s="4"/>
      <c r="H1548" s="4"/>
      <c r="I1548" s="4"/>
    </row>
    <row r="1549" spans="3:9">
      <c r="C1549" s="4"/>
      <c r="D1549" s="4"/>
      <c r="E1549" s="4"/>
      <c r="F1549" s="4"/>
      <c r="G1549" s="4"/>
      <c r="H1549" s="4"/>
      <c r="I1549" s="4"/>
    </row>
    <row r="1550" spans="3:9">
      <c r="C1550" s="4"/>
      <c r="D1550" s="4"/>
      <c r="E1550" s="4"/>
      <c r="F1550" s="4"/>
      <c r="G1550" s="4"/>
      <c r="H1550" s="4"/>
      <c r="I1550" s="4"/>
    </row>
    <row r="1551" spans="3:9">
      <c r="C1551" s="4"/>
      <c r="D1551" s="4"/>
      <c r="E1551" s="4"/>
      <c r="F1551" s="4"/>
      <c r="G1551" s="4"/>
      <c r="H1551" s="4"/>
      <c r="I1551" s="4"/>
    </row>
    <row r="1552" spans="3:9">
      <c r="C1552" s="4"/>
      <c r="D1552" s="4"/>
      <c r="E1552" s="4"/>
      <c r="F1552" s="4"/>
      <c r="G1552" s="4"/>
      <c r="H1552" s="4"/>
      <c r="I1552" s="4"/>
    </row>
    <row r="1553" spans="3:9">
      <c r="C1553" s="4"/>
      <c r="D1553" s="4"/>
      <c r="E1553" s="4"/>
      <c r="F1553" s="4"/>
      <c r="G1553" s="4"/>
      <c r="H1553" s="4"/>
      <c r="I1553" s="4"/>
    </row>
    <row r="1554" spans="3:9">
      <c r="C1554" s="4"/>
      <c r="D1554" s="4"/>
      <c r="E1554" s="4"/>
      <c r="F1554" s="4"/>
      <c r="G1554" s="4"/>
      <c r="H1554" s="4"/>
      <c r="I1554" s="4"/>
    </row>
    <row r="1555" spans="3:9">
      <c r="C1555" s="4"/>
      <c r="D1555" s="4"/>
      <c r="E1555" s="4"/>
      <c r="F1555" s="4"/>
      <c r="G1555" s="4"/>
      <c r="H1555" s="4"/>
      <c r="I1555" s="4"/>
    </row>
    <row r="1556" spans="3:9">
      <c r="C1556" s="4"/>
      <c r="D1556" s="4"/>
      <c r="E1556" s="4"/>
      <c r="F1556" s="4"/>
      <c r="G1556" s="4"/>
      <c r="H1556" s="4"/>
      <c r="I1556" s="4"/>
    </row>
    <row r="1557" spans="3:9">
      <c r="C1557" s="4"/>
      <c r="D1557" s="4"/>
      <c r="E1557" s="4"/>
      <c r="F1557" s="4"/>
      <c r="G1557" s="4"/>
      <c r="H1557" s="4"/>
      <c r="I1557" s="4"/>
    </row>
    <row r="1558" spans="3:9">
      <c r="C1558" s="4"/>
      <c r="D1558" s="4"/>
      <c r="E1558" s="4"/>
      <c r="F1558" s="4"/>
      <c r="G1558" s="4"/>
      <c r="H1558" s="4"/>
      <c r="I1558" s="4"/>
    </row>
    <row r="1559" spans="3:9">
      <c r="C1559" s="4"/>
      <c r="D1559" s="4"/>
      <c r="E1559" s="4"/>
      <c r="F1559" s="4"/>
      <c r="G1559" s="4"/>
      <c r="H1559" s="4"/>
      <c r="I1559" s="4"/>
    </row>
    <row r="1560" spans="3:9">
      <c r="C1560" s="4"/>
      <c r="D1560" s="4"/>
      <c r="E1560" s="4"/>
      <c r="F1560" s="4"/>
      <c r="G1560" s="4"/>
      <c r="H1560" s="4"/>
      <c r="I1560" s="4"/>
    </row>
    <row r="1561" spans="3:9">
      <c r="C1561" s="4"/>
      <c r="D1561" s="4"/>
      <c r="E1561" s="4"/>
      <c r="F1561" s="4"/>
      <c r="G1561" s="4"/>
      <c r="H1561" s="4"/>
      <c r="I1561" s="4"/>
    </row>
    <row r="1562" spans="3:9">
      <c r="C1562" s="4"/>
      <c r="D1562" s="4"/>
      <c r="E1562" s="4"/>
      <c r="F1562" s="4"/>
      <c r="G1562" s="4"/>
      <c r="H1562" s="4"/>
      <c r="I1562" s="4"/>
    </row>
    <row r="1563" spans="3:9">
      <c r="C1563" s="4"/>
      <c r="D1563" s="4"/>
      <c r="E1563" s="4"/>
      <c r="F1563" s="4"/>
      <c r="G1563" s="4"/>
      <c r="H1563" s="4"/>
      <c r="I1563" s="4"/>
    </row>
    <row r="1564" spans="3:9">
      <c r="C1564" s="4"/>
      <c r="D1564" s="4"/>
      <c r="E1564" s="4"/>
      <c r="F1564" s="4"/>
      <c r="G1564" s="4"/>
      <c r="H1564" s="4"/>
      <c r="I1564" s="4"/>
    </row>
    <row r="1565" spans="3:9">
      <c r="C1565" s="4"/>
      <c r="D1565" s="4"/>
      <c r="E1565" s="4"/>
      <c r="F1565" s="4"/>
      <c r="G1565" s="4"/>
      <c r="H1565" s="4"/>
      <c r="I1565" s="4"/>
    </row>
    <row r="1566" spans="3:9">
      <c r="C1566" s="4"/>
      <c r="D1566" s="4"/>
      <c r="E1566" s="4"/>
      <c r="F1566" s="4"/>
      <c r="G1566" s="4"/>
      <c r="H1566" s="4"/>
      <c r="I1566" s="4"/>
    </row>
    <row r="1567" spans="3:9">
      <c r="C1567" s="4"/>
      <c r="D1567" s="4"/>
      <c r="E1567" s="4"/>
      <c r="F1567" s="4"/>
      <c r="G1567" s="4"/>
      <c r="H1567" s="4"/>
      <c r="I1567" s="4"/>
    </row>
    <row r="1568" spans="3:9">
      <c r="C1568" s="4"/>
      <c r="D1568" s="4"/>
      <c r="E1568" s="4"/>
      <c r="F1568" s="4"/>
      <c r="G1568" s="4"/>
      <c r="H1568" s="4"/>
      <c r="I1568" s="4"/>
    </row>
    <row r="1569" spans="3:9">
      <c r="C1569" s="4"/>
      <c r="D1569" s="4"/>
      <c r="E1569" s="4"/>
      <c r="F1569" s="4"/>
      <c r="G1569" s="4"/>
      <c r="H1569" s="4"/>
      <c r="I1569" s="4"/>
    </row>
    <row r="1570" spans="3:9">
      <c r="C1570" s="4"/>
      <c r="D1570" s="4"/>
      <c r="E1570" s="4"/>
      <c r="F1570" s="4"/>
      <c r="G1570" s="4"/>
      <c r="H1570" s="4"/>
      <c r="I1570" s="4"/>
    </row>
    <row r="1571" spans="3:9">
      <c r="C1571" s="4"/>
      <c r="D1571" s="4"/>
      <c r="E1571" s="4"/>
      <c r="F1571" s="4"/>
      <c r="G1571" s="4"/>
      <c r="H1571" s="4"/>
      <c r="I1571" s="4"/>
    </row>
    <row r="1572" spans="3:9">
      <c r="C1572" s="4"/>
      <c r="D1572" s="4"/>
      <c r="E1572" s="4"/>
      <c r="F1572" s="4"/>
      <c r="G1572" s="4"/>
      <c r="H1572" s="4"/>
      <c r="I1572" s="4"/>
    </row>
    <row r="1573" spans="3:9">
      <c r="C1573" s="4"/>
      <c r="D1573" s="4"/>
      <c r="E1573" s="4"/>
      <c r="F1573" s="4"/>
      <c r="G1573" s="4"/>
      <c r="H1573" s="4"/>
      <c r="I1573" s="4"/>
    </row>
    <row r="1574" spans="3:9">
      <c r="C1574" s="4"/>
      <c r="D1574" s="4"/>
      <c r="E1574" s="4"/>
      <c r="F1574" s="4"/>
      <c r="G1574" s="4"/>
      <c r="H1574" s="4"/>
      <c r="I1574" s="4"/>
    </row>
    <row r="1575" spans="3:9">
      <c r="C1575" s="4"/>
      <c r="D1575" s="4"/>
      <c r="E1575" s="4"/>
      <c r="F1575" s="4"/>
      <c r="G1575" s="4"/>
      <c r="H1575" s="4"/>
      <c r="I1575" s="4"/>
    </row>
    <row r="1576" spans="3:9">
      <c r="C1576" s="4"/>
      <c r="D1576" s="4"/>
      <c r="E1576" s="4"/>
      <c r="F1576" s="4"/>
      <c r="G1576" s="4"/>
      <c r="H1576" s="4"/>
      <c r="I1576" s="4"/>
    </row>
    <row r="1577" spans="3:9">
      <c r="C1577" s="4"/>
      <c r="D1577" s="4"/>
      <c r="E1577" s="4"/>
      <c r="F1577" s="4"/>
      <c r="G1577" s="4"/>
      <c r="H1577" s="4"/>
      <c r="I1577" s="4"/>
    </row>
  </sheetData>
  <mergeCells count="188">
    <mergeCell ref="C1255:E1255"/>
    <mergeCell ref="G1255:I1255"/>
    <mergeCell ref="C1238:E1238"/>
    <mergeCell ref="G1238:I1238"/>
    <mergeCell ref="C1272:E1272"/>
    <mergeCell ref="G1272:I1272"/>
    <mergeCell ref="C1204:E1204"/>
    <mergeCell ref="G1204:I1204"/>
    <mergeCell ref="C1221:E1221"/>
    <mergeCell ref="G1221:I1221"/>
    <mergeCell ref="C1119:E1119"/>
    <mergeCell ref="G1119:I1119"/>
    <mergeCell ref="C1187:E1187"/>
    <mergeCell ref="G1187:I1187"/>
    <mergeCell ref="C1136:E1136"/>
    <mergeCell ref="G1136:I1136"/>
    <mergeCell ref="C1153:E1153"/>
    <mergeCell ref="G1153:I1153"/>
    <mergeCell ref="C1170:E1170"/>
    <mergeCell ref="G1170:I1170"/>
    <mergeCell ref="C1085:E1085"/>
    <mergeCell ref="G1085:I1085"/>
    <mergeCell ref="C1102:E1102"/>
    <mergeCell ref="G1102:I1102"/>
    <mergeCell ref="C1068:E1068"/>
    <mergeCell ref="G1068:I1068"/>
    <mergeCell ref="C1034:E1034"/>
    <mergeCell ref="G1034:I1034"/>
    <mergeCell ref="C1051:E1051"/>
    <mergeCell ref="G1051:I1051"/>
    <mergeCell ref="C1002:E1002"/>
    <mergeCell ref="G1002:I1002"/>
    <mergeCell ref="C1017:E1017"/>
    <mergeCell ref="G1017:I1017"/>
    <mergeCell ref="C972:E972"/>
    <mergeCell ref="G972:I972"/>
    <mergeCell ref="C987:E987"/>
    <mergeCell ref="G987:I987"/>
    <mergeCell ref="C942:E942"/>
    <mergeCell ref="G942:I942"/>
    <mergeCell ref="C957:E957"/>
    <mergeCell ref="G957:I957"/>
    <mergeCell ref="C912:E912"/>
    <mergeCell ref="G912:I912"/>
    <mergeCell ref="C927:E927"/>
    <mergeCell ref="G927:I927"/>
    <mergeCell ref="C850:E850"/>
    <mergeCell ref="G850:I850"/>
    <mergeCell ref="C897:E897"/>
    <mergeCell ref="G897:I897"/>
    <mergeCell ref="C882:E882"/>
    <mergeCell ref="G882:I882"/>
    <mergeCell ref="C818:E818"/>
    <mergeCell ref="G818:I818"/>
    <mergeCell ref="C833:E833"/>
    <mergeCell ref="G833:I833"/>
    <mergeCell ref="C867:E867"/>
    <mergeCell ref="G867:I867"/>
    <mergeCell ref="C529:E529"/>
    <mergeCell ref="C544:E544"/>
    <mergeCell ref="C559:E559"/>
    <mergeCell ref="C803:E803"/>
    <mergeCell ref="C574:E574"/>
    <mergeCell ref="C589:E589"/>
    <mergeCell ref="C604:E604"/>
    <mergeCell ref="C668:E668"/>
    <mergeCell ref="C713:E713"/>
    <mergeCell ref="C728:E728"/>
    <mergeCell ref="C743:E743"/>
    <mergeCell ref="C758:E758"/>
    <mergeCell ref="C683:E683"/>
    <mergeCell ref="C698:E698"/>
    <mergeCell ref="C619:E619"/>
    <mergeCell ref="C634:E634"/>
    <mergeCell ref="C651:E651"/>
    <mergeCell ref="C482:E482"/>
    <mergeCell ref="C499:E499"/>
    <mergeCell ref="C419:E419"/>
    <mergeCell ref="C435:E435"/>
    <mergeCell ref="C450:E450"/>
    <mergeCell ref="C374:E374"/>
    <mergeCell ref="C389:E389"/>
    <mergeCell ref="C404:E404"/>
    <mergeCell ref="G803:I803"/>
    <mergeCell ref="C329:E329"/>
    <mergeCell ref="C344:E344"/>
    <mergeCell ref="C359:E359"/>
    <mergeCell ref="C282:E282"/>
    <mergeCell ref="C299:E299"/>
    <mergeCell ref="C314:E314"/>
    <mergeCell ref="C236:E236"/>
    <mergeCell ref="C250:E250"/>
    <mergeCell ref="C265:E265"/>
    <mergeCell ref="C65:E65"/>
    <mergeCell ref="C80:E80"/>
    <mergeCell ref="C189:E189"/>
    <mergeCell ref="C204:E204"/>
    <mergeCell ref="C221:E221"/>
    <mergeCell ref="C144:E144"/>
    <mergeCell ref="C159:E159"/>
    <mergeCell ref="C174:E174"/>
    <mergeCell ref="C4:E4"/>
    <mergeCell ref="C20:E20"/>
    <mergeCell ref="C35:E35"/>
    <mergeCell ref="C95:E95"/>
    <mergeCell ref="C112:E112"/>
    <mergeCell ref="C129:E129"/>
    <mergeCell ref="C50:E50"/>
    <mergeCell ref="G314:I314"/>
    <mergeCell ref="G329:I329"/>
    <mergeCell ref="G344:I344"/>
    <mergeCell ref="G465:I465"/>
    <mergeCell ref="G544:I544"/>
    <mergeCell ref="G559:I559"/>
    <mergeCell ref="G574:I574"/>
    <mergeCell ref="G589:I589"/>
    <mergeCell ref="G604:I604"/>
    <mergeCell ref="G359:I359"/>
    <mergeCell ref="G374:I374"/>
    <mergeCell ref="G482:I482"/>
    <mergeCell ref="G389:I389"/>
    <mergeCell ref="G404:I404"/>
    <mergeCell ref="G419:I419"/>
    <mergeCell ref="G435:I435"/>
    <mergeCell ref="G282:I282"/>
    <mergeCell ref="G299:I299"/>
    <mergeCell ref="G4:I4"/>
    <mergeCell ref="G20:I20"/>
    <mergeCell ref="G35:I35"/>
    <mergeCell ref="G50:I50"/>
    <mergeCell ref="G65:I65"/>
    <mergeCell ref="G80:I80"/>
    <mergeCell ref="G95:I95"/>
    <mergeCell ref="G112:I112"/>
    <mergeCell ref="G129:I129"/>
    <mergeCell ref="G144:I144"/>
    <mergeCell ref="G159:I159"/>
    <mergeCell ref="G174:I174"/>
    <mergeCell ref="G189:I189"/>
    <mergeCell ref="G204:I204"/>
    <mergeCell ref="G221:I221"/>
    <mergeCell ref="G236:I236"/>
    <mergeCell ref="G250:I250"/>
    <mergeCell ref="G265:I265"/>
    <mergeCell ref="C1374:E1374"/>
    <mergeCell ref="G1374:I1374"/>
    <mergeCell ref="C1391:E1391"/>
    <mergeCell ref="G1391:I1391"/>
    <mergeCell ref="G450:I450"/>
    <mergeCell ref="G698:I698"/>
    <mergeCell ref="G619:I619"/>
    <mergeCell ref="G634:I634"/>
    <mergeCell ref="G651:I651"/>
    <mergeCell ref="G668:I668"/>
    <mergeCell ref="G683:I683"/>
    <mergeCell ref="G499:I499"/>
    <mergeCell ref="G514:I514"/>
    <mergeCell ref="G529:I529"/>
    <mergeCell ref="C773:E773"/>
    <mergeCell ref="C788:E788"/>
    <mergeCell ref="G713:I713"/>
    <mergeCell ref="G728:I728"/>
    <mergeCell ref="G743:I743"/>
    <mergeCell ref="G758:I758"/>
    <mergeCell ref="G773:I773"/>
    <mergeCell ref="G788:I788"/>
    <mergeCell ref="C514:E514"/>
    <mergeCell ref="C465:E465"/>
    <mergeCell ref="C1323:E1323"/>
    <mergeCell ref="G1323:I1323"/>
    <mergeCell ref="C1340:E1340"/>
    <mergeCell ref="G1340:I1340"/>
    <mergeCell ref="C1289:E1289"/>
    <mergeCell ref="G1289:I1289"/>
    <mergeCell ref="C1306:E1306"/>
    <mergeCell ref="G1306:I1306"/>
    <mergeCell ref="C1357:E1357"/>
    <mergeCell ref="G1357:I1357"/>
    <mergeCell ref="C1408:E1408"/>
    <mergeCell ref="G1408:I1408"/>
    <mergeCell ref="C1425:E1425"/>
    <mergeCell ref="G1425:I1425"/>
    <mergeCell ref="C1442:E1442"/>
    <mergeCell ref="G1442:I1442"/>
    <mergeCell ref="C1459:E1459"/>
    <mergeCell ref="G1459:I1459"/>
    <mergeCell ref="C1476:E1476"/>
    <mergeCell ref="G1476:I1476"/>
  </mergeCells>
  <pageMargins left="0.7" right="0.7" top="0.75" bottom="0.75" header="0.3" footer="0.3"/>
  <pageSetup scale="49" fitToHeight="5" orientation="landscape" r:id="rId1"/>
  <headerFooter>
    <oddFooter>&amp;L&amp;T&amp;D&amp;C&amp;F&amp;A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1"/>
  <sheetViews>
    <sheetView workbookViewId="0">
      <selection activeCell="B3" sqref="B3:F3"/>
    </sheetView>
  </sheetViews>
  <sheetFormatPr defaultRowHeight="15"/>
  <cols>
    <col min="1" max="1" width="9.140625" style="1"/>
    <col min="2" max="6" width="15" style="1" customWidth="1"/>
    <col min="7" max="7" width="14.28515625" style="1" customWidth="1"/>
    <col min="8" max="8" width="9.140625" style="1" customWidth="1"/>
    <col min="9" max="249" width="9.140625" style="1"/>
    <col min="250" max="250" width="15.85546875" style="1" customWidth="1"/>
    <col min="251" max="251" width="9.140625" style="1"/>
    <col min="252" max="253" width="13.28515625" style="1" customWidth="1"/>
    <col min="254" max="254" width="11.28515625" style="1" customWidth="1"/>
    <col min="255" max="262" width="0" style="1" hidden="1" customWidth="1"/>
    <col min="263" max="505" width="9.140625" style="1"/>
    <col min="506" max="506" width="15.85546875" style="1" customWidth="1"/>
    <col min="507" max="507" width="9.140625" style="1"/>
    <col min="508" max="509" width="13.28515625" style="1" customWidth="1"/>
    <col min="510" max="510" width="11.28515625" style="1" customWidth="1"/>
    <col min="511" max="518" width="0" style="1" hidden="1" customWidth="1"/>
    <col min="519" max="761" width="9.140625" style="1"/>
    <col min="762" max="762" width="15.85546875" style="1" customWidth="1"/>
    <col min="763" max="763" width="9.140625" style="1"/>
    <col min="764" max="765" width="13.28515625" style="1" customWidth="1"/>
    <col min="766" max="766" width="11.28515625" style="1" customWidth="1"/>
    <col min="767" max="774" width="0" style="1" hidden="1" customWidth="1"/>
    <col min="775" max="1017" width="9.140625" style="1"/>
    <col min="1018" max="1018" width="15.85546875" style="1" customWidth="1"/>
    <col min="1019" max="1019" width="9.140625" style="1"/>
    <col min="1020" max="1021" width="13.28515625" style="1" customWidth="1"/>
    <col min="1022" max="1022" width="11.28515625" style="1" customWidth="1"/>
    <col min="1023" max="1030" width="0" style="1" hidden="1" customWidth="1"/>
    <col min="1031" max="1273" width="9.140625" style="1"/>
    <col min="1274" max="1274" width="15.85546875" style="1" customWidth="1"/>
    <col min="1275" max="1275" width="9.140625" style="1"/>
    <col min="1276" max="1277" width="13.28515625" style="1" customWidth="1"/>
    <col min="1278" max="1278" width="11.28515625" style="1" customWidth="1"/>
    <col min="1279" max="1286" width="0" style="1" hidden="1" customWidth="1"/>
    <col min="1287" max="1529" width="9.140625" style="1"/>
    <col min="1530" max="1530" width="15.85546875" style="1" customWidth="1"/>
    <col min="1531" max="1531" width="9.140625" style="1"/>
    <col min="1532" max="1533" width="13.28515625" style="1" customWidth="1"/>
    <col min="1534" max="1534" width="11.28515625" style="1" customWidth="1"/>
    <col min="1535" max="1542" width="0" style="1" hidden="1" customWidth="1"/>
    <col min="1543" max="1785" width="9.140625" style="1"/>
    <col min="1786" max="1786" width="15.85546875" style="1" customWidth="1"/>
    <col min="1787" max="1787" width="9.140625" style="1"/>
    <col min="1788" max="1789" width="13.28515625" style="1" customWidth="1"/>
    <col min="1790" max="1790" width="11.28515625" style="1" customWidth="1"/>
    <col min="1791" max="1798" width="0" style="1" hidden="1" customWidth="1"/>
    <col min="1799" max="2041" width="9.140625" style="1"/>
    <col min="2042" max="2042" width="15.85546875" style="1" customWidth="1"/>
    <col min="2043" max="2043" width="9.140625" style="1"/>
    <col min="2044" max="2045" width="13.28515625" style="1" customWidth="1"/>
    <col min="2046" max="2046" width="11.28515625" style="1" customWidth="1"/>
    <col min="2047" max="2054" width="0" style="1" hidden="1" customWidth="1"/>
    <col min="2055" max="2297" width="9.140625" style="1"/>
    <col min="2298" max="2298" width="15.85546875" style="1" customWidth="1"/>
    <col min="2299" max="2299" width="9.140625" style="1"/>
    <col min="2300" max="2301" width="13.28515625" style="1" customWidth="1"/>
    <col min="2302" max="2302" width="11.28515625" style="1" customWidth="1"/>
    <col min="2303" max="2310" width="0" style="1" hidden="1" customWidth="1"/>
    <col min="2311" max="2553" width="9.140625" style="1"/>
    <col min="2554" max="2554" width="15.85546875" style="1" customWidth="1"/>
    <col min="2555" max="2555" width="9.140625" style="1"/>
    <col min="2556" max="2557" width="13.28515625" style="1" customWidth="1"/>
    <col min="2558" max="2558" width="11.28515625" style="1" customWidth="1"/>
    <col min="2559" max="2566" width="0" style="1" hidden="1" customWidth="1"/>
    <col min="2567" max="2809" width="9.140625" style="1"/>
    <col min="2810" max="2810" width="15.85546875" style="1" customWidth="1"/>
    <col min="2811" max="2811" width="9.140625" style="1"/>
    <col min="2812" max="2813" width="13.28515625" style="1" customWidth="1"/>
    <col min="2814" max="2814" width="11.28515625" style="1" customWidth="1"/>
    <col min="2815" max="2822" width="0" style="1" hidden="1" customWidth="1"/>
    <col min="2823" max="3065" width="9.140625" style="1"/>
    <col min="3066" max="3066" width="15.85546875" style="1" customWidth="1"/>
    <col min="3067" max="3067" width="9.140625" style="1"/>
    <col min="3068" max="3069" width="13.28515625" style="1" customWidth="1"/>
    <col min="3070" max="3070" width="11.28515625" style="1" customWidth="1"/>
    <col min="3071" max="3078" width="0" style="1" hidden="1" customWidth="1"/>
    <col min="3079" max="3321" width="9.140625" style="1"/>
    <col min="3322" max="3322" width="15.85546875" style="1" customWidth="1"/>
    <col min="3323" max="3323" width="9.140625" style="1"/>
    <col min="3324" max="3325" width="13.28515625" style="1" customWidth="1"/>
    <col min="3326" max="3326" width="11.28515625" style="1" customWidth="1"/>
    <col min="3327" max="3334" width="0" style="1" hidden="1" customWidth="1"/>
    <col min="3335" max="3577" width="9.140625" style="1"/>
    <col min="3578" max="3578" width="15.85546875" style="1" customWidth="1"/>
    <col min="3579" max="3579" width="9.140625" style="1"/>
    <col min="3580" max="3581" width="13.28515625" style="1" customWidth="1"/>
    <col min="3582" max="3582" width="11.28515625" style="1" customWidth="1"/>
    <col min="3583" max="3590" width="0" style="1" hidden="1" customWidth="1"/>
    <col min="3591" max="3833" width="9.140625" style="1"/>
    <col min="3834" max="3834" width="15.85546875" style="1" customWidth="1"/>
    <col min="3835" max="3835" width="9.140625" style="1"/>
    <col min="3836" max="3837" width="13.28515625" style="1" customWidth="1"/>
    <col min="3838" max="3838" width="11.28515625" style="1" customWidth="1"/>
    <col min="3839" max="3846" width="0" style="1" hidden="1" customWidth="1"/>
    <col min="3847" max="4089" width="9.140625" style="1"/>
    <col min="4090" max="4090" width="15.85546875" style="1" customWidth="1"/>
    <col min="4091" max="4091" width="9.140625" style="1"/>
    <col min="4092" max="4093" width="13.28515625" style="1" customWidth="1"/>
    <col min="4094" max="4094" width="11.28515625" style="1" customWidth="1"/>
    <col min="4095" max="4102" width="0" style="1" hidden="1" customWidth="1"/>
    <col min="4103" max="4345" width="9.140625" style="1"/>
    <col min="4346" max="4346" width="15.85546875" style="1" customWidth="1"/>
    <col min="4347" max="4347" width="9.140625" style="1"/>
    <col min="4348" max="4349" width="13.28515625" style="1" customWidth="1"/>
    <col min="4350" max="4350" width="11.28515625" style="1" customWidth="1"/>
    <col min="4351" max="4358" width="0" style="1" hidden="1" customWidth="1"/>
    <col min="4359" max="4601" width="9.140625" style="1"/>
    <col min="4602" max="4602" width="15.85546875" style="1" customWidth="1"/>
    <col min="4603" max="4603" width="9.140625" style="1"/>
    <col min="4604" max="4605" width="13.28515625" style="1" customWidth="1"/>
    <col min="4606" max="4606" width="11.28515625" style="1" customWidth="1"/>
    <col min="4607" max="4614" width="0" style="1" hidden="1" customWidth="1"/>
    <col min="4615" max="4857" width="9.140625" style="1"/>
    <col min="4858" max="4858" width="15.85546875" style="1" customWidth="1"/>
    <col min="4859" max="4859" width="9.140625" style="1"/>
    <col min="4860" max="4861" width="13.28515625" style="1" customWidth="1"/>
    <col min="4862" max="4862" width="11.28515625" style="1" customWidth="1"/>
    <col min="4863" max="4870" width="0" style="1" hidden="1" customWidth="1"/>
    <col min="4871" max="5113" width="9.140625" style="1"/>
    <col min="5114" max="5114" width="15.85546875" style="1" customWidth="1"/>
    <col min="5115" max="5115" width="9.140625" style="1"/>
    <col min="5116" max="5117" width="13.28515625" style="1" customWidth="1"/>
    <col min="5118" max="5118" width="11.28515625" style="1" customWidth="1"/>
    <col min="5119" max="5126" width="0" style="1" hidden="1" customWidth="1"/>
    <col min="5127" max="5369" width="9.140625" style="1"/>
    <col min="5370" max="5370" width="15.85546875" style="1" customWidth="1"/>
    <col min="5371" max="5371" width="9.140625" style="1"/>
    <col min="5372" max="5373" width="13.28515625" style="1" customWidth="1"/>
    <col min="5374" max="5374" width="11.28515625" style="1" customWidth="1"/>
    <col min="5375" max="5382" width="0" style="1" hidden="1" customWidth="1"/>
    <col min="5383" max="5625" width="9.140625" style="1"/>
    <col min="5626" max="5626" width="15.85546875" style="1" customWidth="1"/>
    <col min="5627" max="5627" width="9.140625" style="1"/>
    <col min="5628" max="5629" width="13.28515625" style="1" customWidth="1"/>
    <col min="5630" max="5630" width="11.28515625" style="1" customWidth="1"/>
    <col min="5631" max="5638" width="0" style="1" hidden="1" customWidth="1"/>
    <col min="5639" max="5881" width="9.140625" style="1"/>
    <col min="5882" max="5882" width="15.85546875" style="1" customWidth="1"/>
    <col min="5883" max="5883" width="9.140625" style="1"/>
    <col min="5884" max="5885" width="13.28515625" style="1" customWidth="1"/>
    <col min="5886" max="5886" width="11.28515625" style="1" customWidth="1"/>
    <col min="5887" max="5894" width="0" style="1" hidden="1" customWidth="1"/>
    <col min="5895" max="6137" width="9.140625" style="1"/>
    <col min="6138" max="6138" width="15.85546875" style="1" customWidth="1"/>
    <col min="6139" max="6139" width="9.140625" style="1"/>
    <col min="6140" max="6141" width="13.28515625" style="1" customWidth="1"/>
    <col min="6142" max="6142" width="11.28515625" style="1" customWidth="1"/>
    <col min="6143" max="6150" width="0" style="1" hidden="1" customWidth="1"/>
    <col min="6151" max="6393" width="9.140625" style="1"/>
    <col min="6394" max="6394" width="15.85546875" style="1" customWidth="1"/>
    <col min="6395" max="6395" width="9.140625" style="1"/>
    <col min="6396" max="6397" width="13.28515625" style="1" customWidth="1"/>
    <col min="6398" max="6398" width="11.28515625" style="1" customWidth="1"/>
    <col min="6399" max="6406" width="0" style="1" hidden="1" customWidth="1"/>
    <col min="6407" max="6649" width="9.140625" style="1"/>
    <col min="6650" max="6650" width="15.85546875" style="1" customWidth="1"/>
    <col min="6651" max="6651" width="9.140625" style="1"/>
    <col min="6652" max="6653" width="13.28515625" style="1" customWidth="1"/>
    <col min="6654" max="6654" width="11.28515625" style="1" customWidth="1"/>
    <col min="6655" max="6662" width="0" style="1" hidden="1" customWidth="1"/>
    <col min="6663" max="6905" width="9.140625" style="1"/>
    <col min="6906" max="6906" width="15.85546875" style="1" customWidth="1"/>
    <col min="6907" max="6907" width="9.140625" style="1"/>
    <col min="6908" max="6909" width="13.28515625" style="1" customWidth="1"/>
    <col min="6910" max="6910" width="11.28515625" style="1" customWidth="1"/>
    <col min="6911" max="6918" width="0" style="1" hidden="1" customWidth="1"/>
    <col min="6919" max="7161" width="9.140625" style="1"/>
    <col min="7162" max="7162" width="15.85546875" style="1" customWidth="1"/>
    <col min="7163" max="7163" width="9.140625" style="1"/>
    <col min="7164" max="7165" width="13.28515625" style="1" customWidth="1"/>
    <col min="7166" max="7166" width="11.28515625" style="1" customWidth="1"/>
    <col min="7167" max="7174" width="0" style="1" hidden="1" customWidth="1"/>
    <col min="7175" max="7417" width="9.140625" style="1"/>
    <col min="7418" max="7418" width="15.85546875" style="1" customWidth="1"/>
    <col min="7419" max="7419" width="9.140625" style="1"/>
    <col min="7420" max="7421" width="13.28515625" style="1" customWidth="1"/>
    <col min="7422" max="7422" width="11.28515625" style="1" customWidth="1"/>
    <col min="7423" max="7430" width="0" style="1" hidden="1" customWidth="1"/>
    <col min="7431" max="7673" width="9.140625" style="1"/>
    <col min="7674" max="7674" width="15.85546875" style="1" customWidth="1"/>
    <col min="7675" max="7675" width="9.140625" style="1"/>
    <col min="7676" max="7677" width="13.28515625" style="1" customWidth="1"/>
    <col min="7678" max="7678" width="11.28515625" style="1" customWidth="1"/>
    <col min="7679" max="7686" width="0" style="1" hidden="1" customWidth="1"/>
    <col min="7687" max="7929" width="9.140625" style="1"/>
    <col min="7930" max="7930" width="15.85546875" style="1" customWidth="1"/>
    <col min="7931" max="7931" width="9.140625" style="1"/>
    <col min="7932" max="7933" width="13.28515625" style="1" customWidth="1"/>
    <col min="7934" max="7934" width="11.28515625" style="1" customWidth="1"/>
    <col min="7935" max="7942" width="0" style="1" hidden="1" customWidth="1"/>
    <col min="7943" max="8185" width="9.140625" style="1"/>
    <col min="8186" max="8186" width="15.85546875" style="1" customWidth="1"/>
    <col min="8187" max="8187" width="9.140625" style="1"/>
    <col min="8188" max="8189" width="13.28515625" style="1" customWidth="1"/>
    <col min="8190" max="8190" width="11.28515625" style="1" customWidth="1"/>
    <col min="8191" max="8198" width="0" style="1" hidden="1" customWidth="1"/>
    <col min="8199" max="8441" width="9.140625" style="1"/>
    <col min="8442" max="8442" width="15.85546875" style="1" customWidth="1"/>
    <col min="8443" max="8443" width="9.140625" style="1"/>
    <col min="8444" max="8445" width="13.28515625" style="1" customWidth="1"/>
    <col min="8446" max="8446" width="11.28515625" style="1" customWidth="1"/>
    <col min="8447" max="8454" width="0" style="1" hidden="1" customWidth="1"/>
    <col min="8455" max="8697" width="9.140625" style="1"/>
    <col min="8698" max="8698" width="15.85546875" style="1" customWidth="1"/>
    <col min="8699" max="8699" width="9.140625" style="1"/>
    <col min="8700" max="8701" width="13.28515625" style="1" customWidth="1"/>
    <col min="8702" max="8702" width="11.28515625" style="1" customWidth="1"/>
    <col min="8703" max="8710" width="0" style="1" hidden="1" customWidth="1"/>
    <col min="8711" max="8953" width="9.140625" style="1"/>
    <col min="8954" max="8954" width="15.85546875" style="1" customWidth="1"/>
    <col min="8955" max="8955" width="9.140625" style="1"/>
    <col min="8956" max="8957" width="13.28515625" style="1" customWidth="1"/>
    <col min="8958" max="8958" width="11.28515625" style="1" customWidth="1"/>
    <col min="8959" max="8966" width="0" style="1" hidden="1" customWidth="1"/>
    <col min="8967" max="9209" width="9.140625" style="1"/>
    <col min="9210" max="9210" width="15.85546875" style="1" customWidth="1"/>
    <col min="9211" max="9211" width="9.140625" style="1"/>
    <col min="9212" max="9213" width="13.28515625" style="1" customWidth="1"/>
    <col min="9214" max="9214" width="11.28515625" style="1" customWidth="1"/>
    <col min="9215" max="9222" width="0" style="1" hidden="1" customWidth="1"/>
    <col min="9223" max="9465" width="9.140625" style="1"/>
    <col min="9466" max="9466" width="15.85546875" style="1" customWidth="1"/>
    <col min="9467" max="9467" width="9.140625" style="1"/>
    <col min="9468" max="9469" width="13.28515625" style="1" customWidth="1"/>
    <col min="9470" max="9470" width="11.28515625" style="1" customWidth="1"/>
    <col min="9471" max="9478" width="0" style="1" hidden="1" customWidth="1"/>
    <col min="9479" max="9721" width="9.140625" style="1"/>
    <col min="9722" max="9722" width="15.85546875" style="1" customWidth="1"/>
    <col min="9723" max="9723" width="9.140625" style="1"/>
    <col min="9724" max="9725" width="13.28515625" style="1" customWidth="1"/>
    <col min="9726" max="9726" width="11.28515625" style="1" customWidth="1"/>
    <col min="9727" max="9734" width="0" style="1" hidden="1" customWidth="1"/>
    <col min="9735" max="9977" width="9.140625" style="1"/>
    <col min="9978" max="9978" width="15.85546875" style="1" customWidth="1"/>
    <col min="9979" max="9979" width="9.140625" style="1"/>
    <col min="9980" max="9981" width="13.28515625" style="1" customWidth="1"/>
    <col min="9982" max="9982" width="11.28515625" style="1" customWidth="1"/>
    <col min="9983" max="9990" width="0" style="1" hidden="1" customWidth="1"/>
    <col min="9991" max="10233" width="9.140625" style="1"/>
    <col min="10234" max="10234" width="15.85546875" style="1" customWidth="1"/>
    <col min="10235" max="10235" width="9.140625" style="1"/>
    <col min="10236" max="10237" width="13.28515625" style="1" customWidth="1"/>
    <col min="10238" max="10238" width="11.28515625" style="1" customWidth="1"/>
    <col min="10239" max="10246" width="0" style="1" hidden="1" customWidth="1"/>
    <col min="10247" max="10489" width="9.140625" style="1"/>
    <col min="10490" max="10490" width="15.85546875" style="1" customWidth="1"/>
    <col min="10491" max="10491" width="9.140625" style="1"/>
    <col min="10492" max="10493" width="13.28515625" style="1" customWidth="1"/>
    <col min="10494" max="10494" width="11.28515625" style="1" customWidth="1"/>
    <col min="10495" max="10502" width="0" style="1" hidden="1" customWidth="1"/>
    <col min="10503" max="10745" width="9.140625" style="1"/>
    <col min="10746" max="10746" width="15.85546875" style="1" customWidth="1"/>
    <col min="10747" max="10747" width="9.140625" style="1"/>
    <col min="10748" max="10749" width="13.28515625" style="1" customWidth="1"/>
    <col min="10750" max="10750" width="11.28515625" style="1" customWidth="1"/>
    <col min="10751" max="10758" width="0" style="1" hidden="1" customWidth="1"/>
    <col min="10759" max="11001" width="9.140625" style="1"/>
    <col min="11002" max="11002" width="15.85546875" style="1" customWidth="1"/>
    <col min="11003" max="11003" width="9.140625" style="1"/>
    <col min="11004" max="11005" width="13.28515625" style="1" customWidth="1"/>
    <col min="11006" max="11006" width="11.28515625" style="1" customWidth="1"/>
    <col min="11007" max="11014" width="0" style="1" hidden="1" customWidth="1"/>
    <col min="11015" max="11257" width="9.140625" style="1"/>
    <col min="11258" max="11258" width="15.85546875" style="1" customWidth="1"/>
    <col min="11259" max="11259" width="9.140625" style="1"/>
    <col min="11260" max="11261" width="13.28515625" style="1" customWidth="1"/>
    <col min="11262" max="11262" width="11.28515625" style="1" customWidth="1"/>
    <col min="11263" max="11270" width="0" style="1" hidden="1" customWidth="1"/>
    <col min="11271" max="11513" width="9.140625" style="1"/>
    <col min="11514" max="11514" width="15.85546875" style="1" customWidth="1"/>
    <col min="11515" max="11515" width="9.140625" style="1"/>
    <col min="11516" max="11517" width="13.28515625" style="1" customWidth="1"/>
    <col min="11518" max="11518" width="11.28515625" style="1" customWidth="1"/>
    <col min="11519" max="11526" width="0" style="1" hidden="1" customWidth="1"/>
    <col min="11527" max="11769" width="9.140625" style="1"/>
    <col min="11770" max="11770" width="15.85546875" style="1" customWidth="1"/>
    <col min="11771" max="11771" width="9.140625" style="1"/>
    <col min="11772" max="11773" width="13.28515625" style="1" customWidth="1"/>
    <col min="11774" max="11774" width="11.28515625" style="1" customWidth="1"/>
    <col min="11775" max="11782" width="0" style="1" hidden="1" customWidth="1"/>
    <col min="11783" max="12025" width="9.140625" style="1"/>
    <col min="12026" max="12026" width="15.85546875" style="1" customWidth="1"/>
    <col min="12027" max="12027" width="9.140625" style="1"/>
    <col min="12028" max="12029" width="13.28515625" style="1" customWidth="1"/>
    <col min="12030" max="12030" width="11.28515625" style="1" customWidth="1"/>
    <col min="12031" max="12038" width="0" style="1" hidden="1" customWidth="1"/>
    <col min="12039" max="12281" width="9.140625" style="1"/>
    <col min="12282" max="12282" width="15.85546875" style="1" customWidth="1"/>
    <col min="12283" max="12283" width="9.140625" style="1"/>
    <col min="12284" max="12285" width="13.28515625" style="1" customWidth="1"/>
    <col min="12286" max="12286" width="11.28515625" style="1" customWidth="1"/>
    <col min="12287" max="12294" width="0" style="1" hidden="1" customWidth="1"/>
    <col min="12295" max="12537" width="9.140625" style="1"/>
    <col min="12538" max="12538" width="15.85546875" style="1" customWidth="1"/>
    <col min="12539" max="12539" width="9.140625" style="1"/>
    <col min="12540" max="12541" width="13.28515625" style="1" customWidth="1"/>
    <col min="12542" max="12542" width="11.28515625" style="1" customWidth="1"/>
    <col min="12543" max="12550" width="0" style="1" hidden="1" customWidth="1"/>
    <col min="12551" max="12793" width="9.140625" style="1"/>
    <col min="12794" max="12794" width="15.85546875" style="1" customWidth="1"/>
    <col min="12795" max="12795" width="9.140625" style="1"/>
    <col min="12796" max="12797" width="13.28515625" style="1" customWidth="1"/>
    <col min="12798" max="12798" width="11.28515625" style="1" customWidth="1"/>
    <col min="12799" max="12806" width="0" style="1" hidden="1" customWidth="1"/>
    <col min="12807" max="13049" width="9.140625" style="1"/>
    <col min="13050" max="13050" width="15.85546875" style="1" customWidth="1"/>
    <col min="13051" max="13051" width="9.140625" style="1"/>
    <col min="13052" max="13053" width="13.28515625" style="1" customWidth="1"/>
    <col min="13054" max="13054" width="11.28515625" style="1" customWidth="1"/>
    <col min="13055" max="13062" width="0" style="1" hidden="1" customWidth="1"/>
    <col min="13063" max="13305" width="9.140625" style="1"/>
    <col min="13306" max="13306" width="15.85546875" style="1" customWidth="1"/>
    <col min="13307" max="13307" width="9.140625" style="1"/>
    <col min="13308" max="13309" width="13.28515625" style="1" customWidth="1"/>
    <col min="13310" max="13310" width="11.28515625" style="1" customWidth="1"/>
    <col min="13311" max="13318" width="0" style="1" hidden="1" customWidth="1"/>
    <col min="13319" max="13561" width="9.140625" style="1"/>
    <col min="13562" max="13562" width="15.85546875" style="1" customWidth="1"/>
    <col min="13563" max="13563" width="9.140625" style="1"/>
    <col min="13564" max="13565" width="13.28515625" style="1" customWidth="1"/>
    <col min="13566" max="13566" width="11.28515625" style="1" customWidth="1"/>
    <col min="13567" max="13574" width="0" style="1" hidden="1" customWidth="1"/>
    <col min="13575" max="13817" width="9.140625" style="1"/>
    <col min="13818" max="13818" width="15.85546875" style="1" customWidth="1"/>
    <col min="13819" max="13819" width="9.140625" style="1"/>
    <col min="13820" max="13821" width="13.28515625" style="1" customWidth="1"/>
    <col min="13822" max="13822" width="11.28515625" style="1" customWidth="1"/>
    <col min="13823" max="13830" width="0" style="1" hidden="1" customWidth="1"/>
    <col min="13831" max="14073" width="9.140625" style="1"/>
    <col min="14074" max="14074" width="15.85546875" style="1" customWidth="1"/>
    <col min="14075" max="14075" width="9.140625" style="1"/>
    <col min="14076" max="14077" width="13.28515625" style="1" customWidth="1"/>
    <col min="14078" max="14078" width="11.28515625" style="1" customWidth="1"/>
    <col min="14079" max="14086" width="0" style="1" hidden="1" customWidth="1"/>
    <col min="14087" max="14329" width="9.140625" style="1"/>
    <col min="14330" max="14330" width="15.85546875" style="1" customWidth="1"/>
    <col min="14331" max="14331" width="9.140625" style="1"/>
    <col min="14332" max="14333" width="13.28515625" style="1" customWidth="1"/>
    <col min="14334" max="14334" width="11.28515625" style="1" customWidth="1"/>
    <col min="14335" max="14342" width="0" style="1" hidden="1" customWidth="1"/>
    <col min="14343" max="14585" width="9.140625" style="1"/>
    <col min="14586" max="14586" width="15.85546875" style="1" customWidth="1"/>
    <col min="14587" max="14587" width="9.140625" style="1"/>
    <col min="14588" max="14589" width="13.28515625" style="1" customWidth="1"/>
    <col min="14590" max="14590" width="11.28515625" style="1" customWidth="1"/>
    <col min="14591" max="14598" width="0" style="1" hidden="1" customWidth="1"/>
    <col min="14599" max="14841" width="9.140625" style="1"/>
    <col min="14842" max="14842" width="15.85546875" style="1" customWidth="1"/>
    <col min="14843" max="14843" width="9.140625" style="1"/>
    <col min="14844" max="14845" width="13.28515625" style="1" customWidth="1"/>
    <col min="14846" max="14846" width="11.28515625" style="1" customWidth="1"/>
    <col min="14847" max="14854" width="0" style="1" hidden="1" customWidth="1"/>
    <col min="14855" max="15097" width="9.140625" style="1"/>
    <col min="15098" max="15098" width="15.85546875" style="1" customWidth="1"/>
    <col min="15099" max="15099" width="9.140625" style="1"/>
    <col min="15100" max="15101" width="13.28515625" style="1" customWidth="1"/>
    <col min="15102" max="15102" width="11.28515625" style="1" customWidth="1"/>
    <col min="15103" max="15110" width="0" style="1" hidden="1" customWidth="1"/>
    <col min="15111" max="15353" width="9.140625" style="1"/>
    <col min="15354" max="15354" width="15.85546875" style="1" customWidth="1"/>
    <col min="15355" max="15355" width="9.140625" style="1"/>
    <col min="15356" max="15357" width="13.28515625" style="1" customWidth="1"/>
    <col min="15358" max="15358" width="11.28515625" style="1" customWidth="1"/>
    <col min="15359" max="15366" width="0" style="1" hidden="1" customWidth="1"/>
    <col min="15367" max="15609" width="9.140625" style="1"/>
    <col min="15610" max="15610" width="15.85546875" style="1" customWidth="1"/>
    <col min="15611" max="15611" width="9.140625" style="1"/>
    <col min="15612" max="15613" width="13.28515625" style="1" customWidth="1"/>
    <col min="15614" max="15614" width="11.28515625" style="1" customWidth="1"/>
    <col min="15615" max="15622" width="0" style="1" hidden="1" customWidth="1"/>
    <col min="15623" max="15865" width="9.140625" style="1"/>
    <col min="15866" max="15866" width="15.85546875" style="1" customWidth="1"/>
    <col min="15867" max="15867" width="9.140625" style="1"/>
    <col min="15868" max="15869" width="13.28515625" style="1" customWidth="1"/>
    <col min="15870" max="15870" width="11.28515625" style="1" customWidth="1"/>
    <col min="15871" max="15878" width="0" style="1" hidden="1" customWidth="1"/>
    <col min="15879" max="16121" width="9.140625" style="1"/>
    <col min="16122" max="16122" width="15.85546875" style="1" customWidth="1"/>
    <col min="16123" max="16123" width="9.140625" style="1"/>
    <col min="16124" max="16125" width="13.28515625" style="1" customWidth="1"/>
    <col min="16126" max="16126" width="11.28515625" style="1" customWidth="1"/>
    <col min="16127" max="16134" width="0" style="1" hidden="1" customWidth="1"/>
    <col min="16135" max="16384" width="9.140625" style="1"/>
  </cols>
  <sheetData>
    <row r="2" spans="2:8" ht="15" customHeight="1">
      <c r="B2" s="85" t="s">
        <v>16</v>
      </c>
      <c r="C2" s="85"/>
      <c r="D2" s="85"/>
      <c r="E2" s="85"/>
      <c r="F2" s="85"/>
    </row>
    <row r="3" spans="2:8">
      <c r="B3" s="86" t="s">
        <v>47</v>
      </c>
      <c r="C3" s="87"/>
      <c r="D3" s="87"/>
      <c r="E3" s="87"/>
      <c r="F3" s="87"/>
    </row>
    <row r="4" spans="2:8">
      <c r="B4" s="88" t="s">
        <v>58</v>
      </c>
      <c r="C4" s="89"/>
      <c r="D4" s="89"/>
      <c r="E4" s="89"/>
      <c r="F4" s="89"/>
    </row>
    <row r="5" spans="2:8" ht="15.75" thickBot="1">
      <c r="B5" s="5"/>
      <c r="C5" s="11"/>
      <c r="D5" s="11"/>
      <c r="E5" s="12"/>
      <c r="F5" s="13"/>
      <c r="G5" s="7"/>
      <c r="H5" s="14"/>
    </row>
    <row r="6" spans="2:8">
      <c r="B6" s="33" t="s">
        <v>59</v>
      </c>
      <c r="C6" s="34"/>
      <c r="D6" s="34"/>
      <c r="E6" s="34"/>
      <c r="F6" s="35"/>
      <c r="G6" s="7"/>
      <c r="H6" s="14"/>
    </row>
    <row r="7" spans="2:8" ht="39">
      <c r="B7" s="15" t="s">
        <v>34</v>
      </c>
      <c r="C7" s="16" t="s">
        <v>33</v>
      </c>
      <c r="D7" s="16" t="s">
        <v>32</v>
      </c>
      <c r="E7" s="16" t="s">
        <v>31</v>
      </c>
      <c r="F7" s="17" t="s">
        <v>30</v>
      </c>
      <c r="G7" s="7"/>
      <c r="H7" s="14"/>
    </row>
    <row r="8" spans="2:8">
      <c r="B8" s="18" t="s">
        <v>29</v>
      </c>
      <c r="C8" s="42">
        <v>2</v>
      </c>
      <c r="D8" s="43">
        <f>C8/C11</f>
        <v>5.1948051948051948E-3</v>
      </c>
      <c r="E8" s="44">
        <f>D8*E14</f>
        <v>126.90909090909091</v>
      </c>
      <c r="F8" s="45">
        <f>D8*E15</f>
        <v>2</v>
      </c>
      <c r="G8" s="7"/>
      <c r="H8" s="14"/>
    </row>
    <row r="9" spans="2:8">
      <c r="B9" s="18" t="s">
        <v>28</v>
      </c>
      <c r="C9" s="42">
        <v>244</v>
      </c>
      <c r="D9" s="46">
        <f>C9/C11</f>
        <v>0.63376623376623376</v>
      </c>
      <c r="E9" s="44">
        <f>D9*E14</f>
        <v>15482.90909090909</v>
      </c>
      <c r="F9" s="45">
        <f>D9*E15</f>
        <v>244</v>
      </c>
      <c r="G9" s="7"/>
      <c r="H9" s="14"/>
    </row>
    <row r="10" spans="2:8">
      <c r="B10" s="18" t="s">
        <v>27</v>
      </c>
      <c r="C10" s="47">
        <v>139</v>
      </c>
      <c r="D10" s="46">
        <f>C10/C11</f>
        <v>0.36103896103896105</v>
      </c>
      <c r="E10" s="44">
        <f>D10*E14</f>
        <v>8820.181818181818</v>
      </c>
      <c r="F10" s="45">
        <f>D10*E15</f>
        <v>139</v>
      </c>
      <c r="G10" s="7"/>
      <c r="H10" s="14"/>
    </row>
    <row r="11" spans="2:8">
      <c r="B11" s="20" t="s">
        <v>26</v>
      </c>
      <c r="C11" s="48">
        <f>SUM(C8:C10)</f>
        <v>385</v>
      </c>
      <c r="D11" s="49">
        <f>SUM(D8:D10)</f>
        <v>1</v>
      </c>
      <c r="E11" s="50">
        <f>SUM(E8:E10)</f>
        <v>24430</v>
      </c>
      <c r="F11" s="51">
        <f>SUM(F8:F10)</f>
        <v>385</v>
      </c>
      <c r="G11" s="7"/>
      <c r="H11" s="14"/>
    </row>
    <row r="12" spans="2:8">
      <c r="B12" s="20"/>
      <c r="C12" s="22"/>
      <c r="D12" s="22"/>
      <c r="E12" s="23"/>
      <c r="F12" s="19"/>
      <c r="G12" s="7"/>
      <c r="H12" s="14"/>
    </row>
    <row r="13" spans="2:8">
      <c r="B13" s="20"/>
      <c r="C13" s="22"/>
      <c r="D13" s="22"/>
      <c r="E13" s="23"/>
      <c r="F13" s="19"/>
      <c r="G13" s="7"/>
      <c r="H13" s="14"/>
    </row>
    <row r="14" spans="2:8">
      <c r="B14" s="20" t="s">
        <v>25</v>
      </c>
      <c r="C14" s="22"/>
      <c r="D14" s="22"/>
      <c r="E14" s="21">
        <v>24430</v>
      </c>
      <c r="F14" s="19"/>
      <c r="G14" s="7"/>
      <c r="H14" s="14"/>
    </row>
    <row r="15" spans="2:8" ht="15.75" thickBot="1">
      <c r="B15" s="24" t="s">
        <v>24</v>
      </c>
      <c r="C15" s="25"/>
      <c r="D15" s="25"/>
      <c r="E15" s="31">
        <v>385</v>
      </c>
      <c r="F15" s="26"/>
      <c r="G15" s="7"/>
      <c r="H15" s="14"/>
    </row>
    <row r="16" spans="2:8">
      <c r="B16" s="5"/>
      <c r="C16" s="5"/>
      <c r="D16" s="5"/>
      <c r="E16" s="5"/>
      <c r="F16" s="5"/>
      <c r="G16" s="7"/>
      <c r="H16" s="14"/>
    </row>
    <row r="17" spans="2:8" ht="15.75" thickBot="1">
      <c r="B17" s="5"/>
      <c r="C17" s="5"/>
      <c r="D17" s="5"/>
      <c r="E17" s="5"/>
      <c r="F17" s="5"/>
      <c r="G17" s="7"/>
      <c r="H17" s="14"/>
    </row>
    <row r="18" spans="2:8">
      <c r="B18" s="33" t="s">
        <v>60</v>
      </c>
      <c r="C18" s="36"/>
      <c r="D18" s="36"/>
      <c r="E18" s="36"/>
      <c r="F18" s="37"/>
      <c r="G18" s="7"/>
      <c r="H18" s="14"/>
    </row>
    <row r="19" spans="2:8" ht="39">
      <c r="B19" s="15" t="s">
        <v>34</v>
      </c>
      <c r="C19" s="16" t="s">
        <v>33</v>
      </c>
      <c r="D19" s="16" t="s">
        <v>32</v>
      </c>
      <c r="E19" s="16" t="s">
        <v>31</v>
      </c>
      <c r="F19" s="17" t="s">
        <v>30</v>
      </c>
      <c r="G19" s="7"/>
      <c r="H19" s="14"/>
    </row>
    <row r="20" spans="2:8">
      <c r="B20" s="18" t="s">
        <v>29</v>
      </c>
      <c r="C20" s="42">
        <v>11</v>
      </c>
      <c r="D20" s="43">
        <f>C20/C23</f>
        <v>2.6378896882494004E-2</v>
      </c>
      <c r="E20" s="44">
        <f>D20*E26</f>
        <v>697.98561151079139</v>
      </c>
      <c r="F20" s="45">
        <f>D20*E27</f>
        <v>11</v>
      </c>
      <c r="G20" s="7"/>
      <c r="H20" s="14"/>
    </row>
    <row r="21" spans="2:8">
      <c r="B21" s="18" t="s">
        <v>28</v>
      </c>
      <c r="C21" s="42">
        <v>249</v>
      </c>
      <c r="D21" s="46">
        <f>C21/C23</f>
        <v>0.59712230215827333</v>
      </c>
      <c r="E21" s="44">
        <f>D21*E26</f>
        <v>15799.856115107912</v>
      </c>
      <c r="F21" s="45">
        <f>D21*E27</f>
        <v>248.99999999999997</v>
      </c>
      <c r="G21" s="7"/>
      <c r="H21" s="14"/>
    </row>
    <row r="22" spans="2:8">
      <c r="B22" s="18" t="s">
        <v>27</v>
      </c>
      <c r="C22" s="47">
        <v>157</v>
      </c>
      <c r="D22" s="46">
        <f>C22/C23</f>
        <v>0.3764988009592326</v>
      </c>
      <c r="E22" s="44">
        <f>D22*E26</f>
        <v>9962.1582733812938</v>
      </c>
      <c r="F22" s="45">
        <f>D22*E27</f>
        <v>157</v>
      </c>
      <c r="G22" s="7"/>
      <c r="H22" s="14"/>
    </row>
    <row r="23" spans="2:8">
      <c r="B23" s="20" t="s">
        <v>26</v>
      </c>
      <c r="C23" s="48">
        <f>SUM(C20:C22)</f>
        <v>417</v>
      </c>
      <c r="D23" s="49">
        <f>SUM(D20:D22)</f>
        <v>0.99999999999999989</v>
      </c>
      <c r="E23" s="50">
        <f>SUM(E20:E22)</f>
        <v>26459.999999999996</v>
      </c>
      <c r="F23" s="51">
        <f>SUM(F20:F22)</f>
        <v>417</v>
      </c>
      <c r="G23" s="7"/>
      <c r="H23" s="14"/>
    </row>
    <row r="24" spans="2:8">
      <c r="B24" s="20"/>
      <c r="C24" s="48"/>
      <c r="D24" s="48"/>
      <c r="E24" s="52"/>
      <c r="F24" s="45"/>
      <c r="G24" s="7"/>
      <c r="H24" s="14"/>
    </row>
    <row r="25" spans="2:8">
      <c r="B25" s="20"/>
      <c r="C25" s="22"/>
      <c r="D25" s="22"/>
      <c r="E25" s="23"/>
      <c r="F25" s="19"/>
      <c r="G25" s="7"/>
      <c r="H25" s="14"/>
    </row>
    <row r="26" spans="2:8">
      <c r="B26" s="20" t="s">
        <v>25</v>
      </c>
      <c r="C26" s="22"/>
      <c r="D26" s="22"/>
      <c r="E26" s="21">
        <v>26460</v>
      </c>
      <c r="F26" s="19"/>
      <c r="G26" s="7"/>
      <c r="H26" s="14"/>
    </row>
    <row r="27" spans="2:8" ht="15.75" thickBot="1">
      <c r="B27" s="24" t="s">
        <v>24</v>
      </c>
      <c r="C27" s="25"/>
      <c r="D27" s="25"/>
      <c r="E27" s="31">
        <v>417</v>
      </c>
      <c r="F27" s="26"/>
      <c r="G27" s="7"/>
      <c r="H27" s="14"/>
    </row>
    <row r="28" spans="2:8">
      <c r="B28" s="5"/>
      <c r="C28" s="5"/>
      <c r="D28" s="5"/>
      <c r="E28" s="5"/>
      <c r="F28" s="5"/>
      <c r="G28" s="7"/>
      <c r="H28" s="14"/>
    </row>
    <row r="29" spans="2:8" ht="15.75" thickBot="1">
      <c r="B29" s="5"/>
      <c r="C29" s="5"/>
      <c r="D29" s="5"/>
      <c r="E29" s="5"/>
      <c r="F29" s="5"/>
      <c r="G29" s="7"/>
      <c r="H29" s="14"/>
    </row>
    <row r="30" spans="2:8">
      <c r="B30" s="33" t="s">
        <v>61</v>
      </c>
      <c r="C30" s="36"/>
      <c r="D30" s="36"/>
      <c r="E30" s="36"/>
      <c r="F30" s="37"/>
      <c r="G30" s="7"/>
      <c r="H30" s="14"/>
    </row>
    <row r="31" spans="2:8" ht="39">
      <c r="B31" s="15" t="s">
        <v>34</v>
      </c>
      <c r="C31" s="16" t="s">
        <v>33</v>
      </c>
      <c r="D31" s="16" t="s">
        <v>32</v>
      </c>
      <c r="E31" s="16" t="s">
        <v>31</v>
      </c>
      <c r="F31" s="17" t="s">
        <v>30</v>
      </c>
      <c r="G31" s="7"/>
      <c r="H31" s="14"/>
    </row>
    <row r="32" spans="2:8">
      <c r="B32" s="18" t="s">
        <v>29</v>
      </c>
      <c r="C32" s="42">
        <v>22</v>
      </c>
      <c r="D32" s="43">
        <f>C32/C35</f>
        <v>3.2352941176470591E-2</v>
      </c>
      <c r="E32" s="44">
        <f>D32*E38</f>
        <v>1395.964705882353</v>
      </c>
      <c r="F32" s="45">
        <f>D32*E39</f>
        <v>22.000000000000004</v>
      </c>
      <c r="G32" s="7"/>
      <c r="H32" s="14"/>
    </row>
    <row r="33" spans="2:8">
      <c r="B33" s="18" t="s">
        <v>28</v>
      </c>
      <c r="C33" s="42">
        <v>392</v>
      </c>
      <c r="D33" s="46">
        <f>C33/C35</f>
        <v>0.57647058823529407</v>
      </c>
      <c r="E33" s="44">
        <f>D33*E38</f>
        <v>24873.552941176469</v>
      </c>
      <c r="F33" s="45">
        <f>D33*E39</f>
        <v>391.99999999999994</v>
      </c>
      <c r="G33" s="7"/>
      <c r="H33" s="14"/>
    </row>
    <row r="34" spans="2:8">
      <c r="B34" s="18" t="s">
        <v>27</v>
      </c>
      <c r="C34" s="47">
        <v>266</v>
      </c>
      <c r="D34" s="46">
        <f>C34/C35</f>
        <v>0.39117647058823529</v>
      </c>
      <c r="E34" s="44">
        <f>D34*E38</f>
        <v>16878.482352941177</v>
      </c>
      <c r="F34" s="45">
        <f>D34*E39</f>
        <v>266</v>
      </c>
      <c r="G34" s="7"/>
      <c r="H34" s="14"/>
    </row>
    <row r="35" spans="2:8">
      <c r="B35" s="20" t="s">
        <v>26</v>
      </c>
      <c r="C35" s="48">
        <f>SUM(C32:C34)</f>
        <v>680</v>
      </c>
      <c r="D35" s="49">
        <f>SUM(D32:D34)</f>
        <v>1</v>
      </c>
      <c r="E35" s="50">
        <f>SUM(E32:E34)</f>
        <v>43148</v>
      </c>
      <c r="F35" s="51">
        <f>SUM(F32:F34)</f>
        <v>680</v>
      </c>
      <c r="G35" s="7"/>
      <c r="H35" s="14"/>
    </row>
    <row r="36" spans="2:8">
      <c r="B36" s="20"/>
      <c r="C36" s="48"/>
      <c r="D36" s="48"/>
      <c r="E36" s="52"/>
      <c r="F36" s="45"/>
      <c r="G36" s="7"/>
      <c r="H36" s="14"/>
    </row>
    <row r="37" spans="2:8">
      <c r="B37" s="20"/>
      <c r="C37" s="22"/>
      <c r="D37" s="22"/>
      <c r="E37" s="23"/>
      <c r="F37" s="19"/>
      <c r="G37" s="7"/>
      <c r="H37" s="14"/>
    </row>
    <row r="38" spans="2:8">
      <c r="B38" s="20" t="s">
        <v>25</v>
      </c>
      <c r="C38" s="22"/>
      <c r="D38" s="22"/>
      <c r="E38" s="21">
        <v>43148</v>
      </c>
      <c r="F38" s="19"/>
      <c r="G38" s="7"/>
      <c r="H38" s="14"/>
    </row>
    <row r="39" spans="2:8" ht="15.75" thickBot="1">
      <c r="B39" s="24" t="s">
        <v>24</v>
      </c>
      <c r="C39" s="25"/>
      <c r="D39" s="25"/>
      <c r="E39" s="31">
        <v>680</v>
      </c>
      <c r="F39" s="26"/>
      <c r="G39" s="7"/>
      <c r="H39" s="14"/>
    </row>
    <row r="40" spans="2:8">
      <c r="B40" s="3"/>
      <c r="C40" s="6"/>
      <c r="D40" s="6"/>
      <c r="E40" s="2"/>
      <c r="F40" s="6"/>
      <c r="G40" s="7"/>
      <c r="H40" s="14"/>
    </row>
    <row r="41" spans="2:8" ht="15.75" thickBot="1">
      <c r="B41" s="3"/>
      <c r="C41" s="6"/>
      <c r="D41" s="6"/>
      <c r="E41" s="2"/>
      <c r="F41" s="6"/>
      <c r="G41" s="7"/>
      <c r="H41" s="14"/>
    </row>
    <row r="42" spans="2:8">
      <c r="B42" s="38" t="s">
        <v>62</v>
      </c>
      <c r="C42" s="39"/>
      <c r="D42" s="39"/>
      <c r="E42" s="40"/>
      <c r="F42" s="41"/>
      <c r="G42" s="7"/>
      <c r="H42" s="14"/>
    </row>
    <row r="43" spans="2:8" ht="39">
      <c r="B43" s="15" t="s">
        <v>34</v>
      </c>
      <c r="C43" s="16" t="s">
        <v>33</v>
      </c>
      <c r="D43" s="16" t="s">
        <v>32</v>
      </c>
      <c r="E43" s="16" t="s">
        <v>31</v>
      </c>
      <c r="F43" s="17" t="s">
        <v>30</v>
      </c>
      <c r="G43" s="7"/>
      <c r="H43" s="14"/>
    </row>
    <row r="44" spans="2:8">
      <c r="B44" s="18" t="s">
        <v>29</v>
      </c>
      <c r="C44" s="42">
        <v>10</v>
      </c>
      <c r="D44" s="43">
        <f>C44/C47</f>
        <v>1.9011406844106463E-2</v>
      </c>
      <c r="E44" s="44">
        <f>D44*E50</f>
        <v>634.54372623574147</v>
      </c>
      <c r="F44" s="45">
        <f>D44*E51</f>
        <v>10</v>
      </c>
      <c r="G44" s="7"/>
      <c r="H44" s="14"/>
    </row>
    <row r="45" spans="2:8">
      <c r="B45" s="18" t="s">
        <v>28</v>
      </c>
      <c r="C45" s="42">
        <v>330</v>
      </c>
      <c r="D45" s="46">
        <f>C45/C47</f>
        <v>0.62737642585551334</v>
      </c>
      <c r="E45" s="44">
        <f>D45*E50</f>
        <v>20939.942965779468</v>
      </c>
      <c r="F45" s="45">
        <f>D45*E51</f>
        <v>330</v>
      </c>
      <c r="G45" s="7"/>
      <c r="H45" s="14"/>
    </row>
    <row r="46" spans="2:8">
      <c r="B46" s="18" t="s">
        <v>27</v>
      </c>
      <c r="C46" s="47">
        <v>186</v>
      </c>
      <c r="D46" s="46">
        <f>C46/C47</f>
        <v>0.35361216730038025</v>
      </c>
      <c r="E46" s="44">
        <f>D46*E50</f>
        <v>11802.513307984791</v>
      </c>
      <c r="F46" s="45">
        <f>D46*E51</f>
        <v>186</v>
      </c>
      <c r="G46" s="7"/>
      <c r="H46" s="14"/>
    </row>
    <row r="47" spans="2:8">
      <c r="B47" s="20" t="s">
        <v>26</v>
      </c>
      <c r="C47" s="48">
        <f>SUM(C44:C46)</f>
        <v>526</v>
      </c>
      <c r="D47" s="49">
        <f>SUM(D44:D46)</f>
        <v>1</v>
      </c>
      <c r="E47" s="50">
        <f>SUM(E44:E46)</f>
        <v>33377</v>
      </c>
      <c r="F47" s="51">
        <f>SUM(F44:F46)</f>
        <v>526</v>
      </c>
      <c r="G47" s="7"/>
      <c r="H47" s="14"/>
    </row>
    <row r="48" spans="2:8">
      <c r="B48" s="20"/>
      <c r="C48" s="48"/>
      <c r="D48" s="48"/>
      <c r="E48" s="52"/>
      <c r="F48" s="45"/>
      <c r="G48" s="7"/>
      <c r="H48" s="14"/>
    </row>
    <row r="49" spans="2:8">
      <c r="B49" s="20"/>
      <c r="C49" s="48"/>
      <c r="D49" s="48"/>
      <c r="E49" s="52"/>
      <c r="F49" s="45"/>
      <c r="G49" s="7"/>
      <c r="H49" s="14"/>
    </row>
    <row r="50" spans="2:8">
      <c r="B50" s="20" t="s">
        <v>25</v>
      </c>
      <c r="C50" s="22"/>
      <c r="D50" s="22"/>
      <c r="E50" s="21">
        <v>33377</v>
      </c>
      <c r="F50" s="19"/>
      <c r="G50" s="7"/>
      <c r="H50" s="14"/>
    </row>
    <row r="51" spans="2:8" ht="15.75" thickBot="1">
      <c r="B51" s="24" t="s">
        <v>24</v>
      </c>
      <c r="C51" s="25"/>
      <c r="D51" s="25"/>
      <c r="E51" s="31">
        <v>526</v>
      </c>
      <c r="F51" s="26"/>
      <c r="G51" s="7"/>
      <c r="H51" s="14"/>
    </row>
    <row r="52" spans="2:8">
      <c r="B52" s="22"/>
      <c r="C52" s="30"/>
      <c r="D52" s="30"/>
      <c r="E52" s="32"/>
      <c r="F52" s="30"/>
      <c r="G52" s="7"/>
      <c r="H52" s="14"/>
    </row>
    <row r="53" spans="2:8" ht="15.75" thickBot="1">
      <c r="B53" s="6"/>
      <c r="C53" s="6"/>
      <c r="D53" s="6"/>
      <c r="E53" s="4" t="s">
        <v>35</v>
      </c>
      <c r="F53" s="6"/>
      <c r="G53" s="7"/>
      <c r="H53" s="14"/>
    </row>
    <row r="54" spans="2:8">
      <c r="B54" s="33" t="s">
        <v>63</v>
      </c>
      <c r="C54" s="36"/>
      <c r="D54" s="36"/>
      <c r="E54" s="36"/>
      <c r="F54" s="37"/>
      <c r="G54" s="7"/>
      <c r="H54" s="14"/>
    </row>
    <row r="55" spans="2:8" ht="39">
      <c r="B55" s="15" t="s">
        <v>34</v>
      </c>
      <c r="C55" s="16" t="s">
        <v>33</v>
      </c>
      <c r="D55" s="16" t="s">
        <v>32</v>
      </c>
      <c r="E55" s="16" t="s">
        <v>31</v>
      </c>
      <c r="F55" s="17" t="s">
        <v>30</v>
      </c>
      <c r="G55" s="7"/>
      <c r="H55" s="14"/>
    </row>
    <row r="56" spans="2:8">
      <c r="B56" s="18" t="s">
        <v>29</v>
      </c>
      <c r="C56" s="42">
        <v>14</v>
      </c>
      <c r="D56" s="43">
        <f>C56/C59</f>
        <v>3.7037037037037035E-2</v>
      </c>
      <c r="E56" s="44">
        <f>D56*E62</f>
        <v>888.34925925925927</v>
      </c>
      <c r="F56" s="45">
        <f>D56*E63</f>
        <v>14</v>
      </c>
      <c r="G56" s="7"/>
      <c r="H56" s="14"/>
    </row>
    <row r="57" spans="2:8">
      <c r="B57" s="18" t="s">
        <v>28</v>
      </c>
      <c r="C57" s="42">
        <v>214</v>
      </c>
      <c r="D57" s="46">
        <f>C57/C59</f>
        <v>0.56613756613756616</v>
      </c>
      <c r="E57" s="44">
        <f>D57*E62</f>
        <v>13579.052962962964</v>
      </c>
      <c r="F57" s="45">
        <f>D57*E63</f>
        <v>214</v>
      </c>
      <c r="G57" s="7"/>
      <c r="H57" s="14"/>
    </row>
    <row r="58" spans="2:8">
      <c r="B58" s="18" t="s">
        <v>27</v>
      </c>
      <c r="C58" s="47">
        <v>150</v>
      </c>
      <c r="D58" s="46">
        <f>C58/C59</f>
        <v>0.3968253968253968</v>
      </c>
      <c r="E58" s="44">
        <f>D58*E62</f>
        <v>9518.0277777777774</v>
      </c>
      <c r="F58" s="45">
        <f>D58*E63</f>
        <v>150</v>
      </c>
      <c r="G58" s="7"/>
      <c r="H58" s="14"/>
    </row>
    <row r="59" spans="2:8">
      <c r="B59" s="20" t="s">
        <v>26</v>
      </c>
      <c r="C59" s="48">
        <f>SUM(C56:C58)</f>
        <v>378</v>
      </c>
      <c r="D59" s="49">
        <f>SUM(D56:D58)</f>
        <v>1</v>
      </c>
      <c r="E59" s="50">
        <f>SUM(E56:E58)</f>
        <v>23985.43</v>
      </c>
      <c r="F59" s="51">
        <f>SUM(F56:F58)</f>
        <v>378</v>
      </c>
      <c r="G59" s="7"/>
      <c r="H59" s="14"/>
    </row>
    <row r="60" spans="2:8">
      <c r="B60" s="20"/>
      <c r="C60" s="48"/>
      <c r="D60" s="48"/>
      <c r="E60" s="52"/>
      <c r="F60" s="45"/>
      <c r="G60" s="7"/>
      <c r="H60" s="14"/>
    </row>
    <row r="61" spans="2:8">
      <c r="B61" s="20"/>
      <c r="C61" s="22"/>
      <c r="D61" s="22"/>
      <c r="E61" s="23"/>
      <c r="F61" s="19"/>
      <c r="G61" s="7"/>
      <c r="H61" s="14"/>
    </row>
    <row r="62" spans="2:8">
      <c r="B62" s="20" t="s">
        <v>25</v>
      </c>
      <c r="C62" s="22"/>
      <c r="D62" s="22"/>
      <c r="E62" s="21">
        <v>23985.43</v>
      </c>
      <c r="F62" s="19"/>
      <c r="G62" s="7"/>
      <c r="H62" s="14"/>
    </row>
    <row r="63" spans="2:8" ht="15.75" thickBot="1">
      <c r="B63" s="24" t="s">
        <v>24</v>
      </c>
      <c r="C63" s="25"/>
      <c r="D63" s="25"/>
      <c r="E63" s="31">
        <v>378</v>
      </c>
      <c r="F63" s="26"/>
      <c r="G63" s="7"/>
      <c r="H63" s="14"/>
    </row>
    <row r="64" spans="2:8">
      <c r="B64" s="5"/>
      <c r="C64" s="5"/>
      <c r="D64" s="5"/>
      <c r="E64" s="5"/>
      <c r="F64" s="5"/>
      <c r="G64" s="7"/>
      <c r="H64" s="14"/>
    </row>
    <row r="65" spans="2:8" ht="15.75" thickBot="1">
      <c r="B65" s="5"/>
      <c r="C65" s="5"/>
      <c r="D65" s="5"/>
      <c r="E65" s="5"/>
      <c r="F65" s="5"/>
      <c r="G65" s="7"/>
      <c r="H65" s="14"/>
    </row>
    <row r="66" spans="2:8">
      <c r="B66" s="33" t="s">
        <v>64</v>
      </c>
      <c r="C66" s="36"/>
      <c r="D66" s="36"/>
      <c r="E66" s="36"/>
      <c r="F66" s="37"/>
      <c r="G66" s="7"/>
      <c r="H66" s="14"/>
    </row>
    <row r="67" spans="2:8" ht="39">
      <c r="B67" s="27" t="s">
        <v>34</v>
      </c>
      <c r="C67" s="28" t="s">
        <v>33</v>
      </c>
      <c r="D67" s="28" t="s">
        <v>32</v>
      </c>
      <c r="E67" s="28" t="s">
        <v>31</v>
      </c>
      <c r="F67" s="29" t="s">
        <v>30</v>
      </c>
      <c r="G67" s="7"/>
      <c r="H67" s="14"/>
    </row>
    <row r="68" spans="2:8">
      <c r="B68" s="18" t="s">
        <v>29</v>
      </c>
      <c r="C68" s="42">
        <v>29</v>
      </c>
      <c r="D68" s="43">
        <f>C68/C71</f>
        <v>6.2634989200863925E-2</v>
      </c>
      <c r="E68" s="44">
        <f>D68*E74</f>
        <v>1840.1508423326131</v>
      </c>
      <c r="F68" s="45">
        <f>D68*E75</f>
        <v>28.999999999999996</v>
      </c>
      <c r="G68" s="7"/>
      <c r="H68" s="14"/>
    </row>
    <row r="69" spans="2:8">
      <c r="B69" s="18" t="s">
        <v>28</v>
      </c>
      <c r="C69" s="42">
        <v>306</v>
      </c>
      <c r="D69" s="46">
        <f>C69/C71</f>
        <v>0.66090712742980562</v>
      </c>
      <c r="E69" s="44">
        <f>D69*E74</f>
        <v>19416.764060475161</v>
      </c>
      <c r="F69" s="45">
        <f>D69*E75</f>
        <v>306</v>
      </c>
      <c r="G69" s="7"/>
      <c r="H69" s="14"/>
    </row>
    <row r="70" spans="2:8">
      <c r="B70" s="18" t="s">
        <v>27</v>
      </c>
      <c r="C70" s="47">
        <v>128</v>
      </c>
      <c r="D70" s="46">
        <f>C70/C71</f>
        <v>0.27645788336933047</v>
      </c>
      <c r="E70" s="44">
        <f>D70*E74</f>
        <v>8122.0450971922246</v>
      </c>
      <c r="F70" s="45">
        <f>D70*E75</f>
        <v>128</v>
      </c>
      <c r="G70" s="7"/>
      <c r="H70" s="14"/>
    </row>
    <row r="71" spans="2:8">
      <c r="B71" s="20" t="s">
        <v>26</v>
      </c>
      <c r="C71" s="48">
        <f>SUM(C68:C70)</f>
        <v>463</v>
      </c>
      <c r="D71" s="49">
        <f>SUM(D68:D70)</f>
        <v>1</v>
      </c>
      <c r="E71" s="50">
        <f>SUM(E68:E70)</f>
        <v>29378.959999999999</v>
      </c>
      <c r="F71" s="51">
        <f>SUM(F68:F70)</f>
        <v>463</v>
      </c>
      <c r="G71" s="7"/>
      <c r="H71" s="14"/>
    </row>
    <row r="72" spans="2:8">
      <c r="B72" s="20"/>
      <c r="C72" s="48"/>
      <c r="D72" s="48"/>
      <c r="E72" s="52"/>
      <c r="F72" s="45"/>
      <c r="G72" s="7"/>
      <c r="H72" s="14"/>
    </row>
    <row r="73" spans="2:8">
      <c r="B73" s="20"/>
      <c r="C73" s="48"/>
      <c r="D73" s="48"/>
      <c r="E73" s="52"/>
      <c r="F73" s="45"/>
      <c r="G73" s="7"/>
      <c r="H73" s="14"/>
    </row>
    <row r="74" spans="2:8">
      <c r="B74" s="20" t="s">
        <v>25</v>
      </c>
      <c r="C74" s="22"/>
      <c r="D74" s="22"/>
      <c r="E74" s="21">
        <v>29378.959999999999</v>
      </c>
      <c r="F74" s="19"/>
      <c r="G74" s="7"/>
      <c r="H74" s="14"/>
    </row>
    <row r="75" spans="2:8" ht="15.75" thickBot="1">
      <c r="B75" s="24" t="s">
        <v>24</v>
      </c>
      <c r="C75" s="25"/>
      <c r="D75" s="25"/>
      <c r="E75" s="31">
        <v>463</v>
      </c>
      <c r="F75" s="26"/>
      <c r="G75" s="7"/>
      <c r="H75" s="14"/>
    </row>
    <row r="76" spans="2:8">
      <c r="B76" s="22"/>
      <c r="C76" s="30"/>
      <c r="D76" s="30"/>
      <c r="E76" s="32"/>
      <c r="F76" s="30"/>
      <c r="G76" s="7"/>
      <c r="H76" s="14"/>
    </row>
    <row r="77" spans="2:8" ht="15.75" thickBot="1">
      <c r="B77" s="5"/>
      <c r="C77" s="11"/>
      <c r="D77" s="11"/>
      <c r="E77" s="12"/>
      <c r="F77" s="13"/>
      <c r="G77" s="7"/>
      <c r="H77" s="14"/>
    </row>
    <row r="78" spans="2:8">
      <c r="B78" s="33" t="s">
        <v>65</v>
      </c>
      <c r="C78" s="34"/>
      <c r="D78" s="34"/>
      <c r="E78" s="34"/>
      <c r="F78" s="35"/>
    </row>
    <row r="79" spans="2:8" ht="39">
      <c r="B79" s="15" t="s">
        <v>34</v>
      </c>
      <c r="C79" s="16" t="s">
        <v>33</v>
      </c>
      <c r="D79" s="16" t="s">
        <v>32</v>
      </c>
      <c r="E79" s="16" t="s">
        <v>31</v>
      </c>
      <c r="F79" s="17" t="s">
        <v>30</v>
      </c>
    </row>
    <row r="80" spans="2:8">
      <c r="B80" s="18" t="s">
        <v>29</v>
      </c>
      <c r="C80" s="42">
        <v>14</v>
      </c>
      <c r="D80" s="43">
        <f>C80/C83</f>
        <v>4.4164037854889593E-2</v>
      </c>
      <c r="E80" s="44">
        <f>D80*E86</f>
        <v>888.34902208201891</v>
      </c>
      <c r="F80" s="45">
        <f>D80*E87</f>
        <v>14.000000000000002</v>
      </c>
    </row>
    <row r="81" spans="2:6">
      <c r="B81" s="18" t="s">
        <v>28</v>
      </c>
      <c r="C81" s="42">
        <v>80</v>
      </c>
      <c r="D81" s="46">
        <f>C81/C83</f>
        <v>0.25236593059936907</v>
      </c>
      <c r="E81" s="44">
        <f>D81*E86</f>
        <v>5076.2801261829645</v>
      </c>
      <c r="F81" s="45">
        <f>D81*E87</f>
        <v>80</v>
      </c>
    </row>
    <row r="82" spans="2:6">
      <c r="B82" s="18" t="s">
        <v>27</v>
      </c>
      <c r="C82" s="47">
        <v>223</v>
      </c>
      <c r="D82" s="46">
        <f>C82/C83</f>
        <v>0.70347003154574128</v>
      </c>
      <c r="E82" s="44">
        <f>D82*E86</f>
        <v>14150.130851735013</v>
      </c>
      <c r="F82" s="45">
        <f>D82*E87</f>
        <v>223</v>
      </c>
    </row>
    <row r="83" spans="2:6">
      <c r="B83" s="20" t="s">
        <v>26</v>
      </c>
      <c r="C83" s="48">
        <f>SUM(C80:C82)</f>
        <v>317</v>
      </c>
      <c r="D83" s="49">
        <f>SUM(D80:D82)</f>
        <v>1</v>
      </c>
      <c r="E83" s="50">
        <f>SUM(E80:E82)</f>
        <v>20114.759999999995</v>
      </c>
      <c r="F83" s="51">
        <f>SUM(F80:F82)</f>
        <v>317</v>
      </c>
    </row>
    <row r="84" spans="2:6">
      <c r="B84" s="20"/>
      <c r="C84" s="22"/>
      <c r="D84" s="22"/>
      <c r="E84" s="23"/>
      <c r="F84" s="19"/>
    </row>
    <row r="85" spans="2:6">
      <c r="B85" s="20"/>
      <c r="C85" s="22"/>
      <c r="D85" s="22"/>
      <c r="E85" s="23"/>
      <c r="F85" s="19"/>
    </row>
    <row r="86" spans="2:6">
      <c r="B86" s="20" t="s">
        <v>25</v>
      </c>
      <c r="C86" s="22"/>
      <c r="D86" s="22"/>
      <c r="E86" s="21">
        <v>20114.759999999998</v>
      </c>
      <c r="F86" s="19"/>
    </row>
    <row r="87" spans="2:6" ht="15.75" thickBot="1">
      <c r="B87" s="24" t="s">
        <v>24</v>
      </c>
      <c r="C87" s="25"/>
      <c r="D87" s="25"/>
      <c r="E87" s="31">
        <v>317</v>
      </c>
      <c r="F87" s="26"/>
    </row>
    <row r="88" spans="2:6">
      <c r="B88" s="5"/>
      <c r="C88" s="5"/>
      <c r="D88" s="5"/>
      <c r="E88" s="5"/>
      <c r="F88" s="5"/>
    </row>
    <row r="89" spans="2:6" ht="15.75" thickBot="1">
      <c r="B89" s="5"/>
      <c r="C89" s="5"/>
      <c r="D89" s="5"/>
      <c r="E89" s="5"/>
      <c r="F89" s="5"/>
    </row>
    <row r="90" spans="2:6">
      <c r="B90" s="33" t="s">
        <v>66</v>
      </c>
      <c r="C90" s="36"/>
      <c r="D90" s="36"/>
      <c r="E90" s="36"/>
      <c r="F90" s="37"/>
    </row>
    <row r="91" spans="2:6" ht="39">
      <c r="B91" s="15" t="s">
        <v>34</v>
      </c>
      <c r="C91" s="16" t="s">
        <v>33</v>
      </c>
      <c r="D91" s="16" t="s">
        <v>32</v>
      </c>
      <c r="E91" s="16" t="s">
        <v>31</v>
      </c>
      <c r="F91" s="17" t="s">
        <v>30</v>
      </c>
    </row>
    <row r="92" spans="2:6">
      <c r="B92" s="18" t="s">
        <v>29</v>
      </c>
      <c r="C92" s="42">
        <v>1</v>
      </c>
      <c r="D92" s="43">
        <f>C92/C95</f>
        <v>1.5455950540958269E-3</v>
      </c>
      <c r="E92" s="44">
        <f>D92*E98</f>
        <v>63.453462132921175</v>
      </c>
      <c r="F92" s="45">
        <f>D92*E99</f>
        <v>1</v>
      </c>
    </row>
    <row r="93" spans="2:6">
      <c r="B93" s="18" t="s">
        <v>28</v>
      </c>
      <c r="C93" s="42">
        <v>441</v>
      </c>
      <c r="D93" s="46">
        <f>C93/C95</f>
        <v>0.68160741885625964</v>
      </c>
      <c r="E93" s="44">
        <f>D93*E98</f>
        <v>27982.976800618238</v>
      </c>
      <c r="F93" s="45">
        <f>D93*E99</f>
        <v>441</v>
      </c>
    </row>
    <row r="94" spans="2:6">
      <c r="B94" s="18" t="s">
        <v>27</v>
      </c>
      <c r="C94" s="47">
        <v>205</v>
      </c>
      <c r="D94" s="46">
        <f>C94/C95</f>
        <v>0.31684698608964451</v>
      </c>
      <c r="E94" s="44">
        <f>D94*E98</f>
        <v>13007.959737248841</v>
      </c>
      <c r="F94" s="45">
        <f>D94*E99</f>
        <v>205</v>
      </c>
    </row>
    <row r="95" spans="2:6">
      <c r="B95" s="20" t="s">
        <v>26</v>
      </c>
      <c r="C95" s="48">
        <f>SUM(C92:C94)</f>
        <v>647</v>
      </c>
      <c r="D95" s="49">
        <f>SUM(D92:D94)</f>
        <v>1</v>
      </c>
      <c r="E95" s="50">
        <f>SUM(E92:E94)</f>
        <v>41054.39</v>
      </c>
      <c r="F95" s="51">
        <f>SUM(F92:F94)</f>
        <v>647</v>
      </c>
    </row>
    <row r="96" spans="2:6">
      <c r="B96" s="20"/>
      <c r="C96" s="48"/>
      <c r="D96" s="48"/>
      <c r="E96" s="52"/>
      <c r="F96" s="45"/>
    </row>
    <row r="97" spans="2:6">
      <c r="B97" s="20"/>
      <c r="C97" s="22"/>
      <c r="D97" s="22"/>
      <c r="E97" s="23"/>
      <c r="F97" s="19"/>
    </row>
    <row r="98" spans="2:6">
      <c r="B98" s="20" t="s">
        <v>25</v>
      </c>
      <c r="C98" s="22"/>
      <c r="D98" s="22"/>
      <c r="E98" s="21">
        <v>41054.39</v>
      </c>
      <c r="F98" s="19"/>
    </row>
    <row r="99" spans="2:6" ht="15.75" thickBot="1">
      <c r="B99" s="24" t="s">
        <v>24</v>
      </c>
      <c r="C99" s="25"/>
      <c r="D99" s="25"/>
      <c r="E99" s="31">
        <v>647</v>
      </c>
      <c r="F99" s="26"/>
    </row>
    <row r="100" spans="2:6">
      <c r="B100" s="5"/>
      <c r="C100" s="5"/>
      <c r="D100" s="5"/>
      <c r="E100" s="5"/>
      <c r="F100" s="5"/>
    </row>
    <row r="101" spans="2:6" ht="15.75" thickBot="1">
      <c r="B101" s="5"/>
      <c r="C101" s="5"/>
      <c r="D101" s="5"/>
      <c r="E101" s="5"/>
      <c r="F101" s="5"/>
    </row>
    <row r="102" spans="2:6">
      <c r="B102" s="33" t="s">
        <v>67</v>
      </c>
      <c r="C102" s="36"/>
      <c r="D102" s="36"/>
      <c r="E102" s="36"/>
      <c r="F102" s="37"/>
    </row>
    <row r="103" spans="2:6" ht="39">
      <c r="B103" s="15" t="s">
        <v>34</v>
      </c>
      <c r="C103" s="16" t="s">
        <v>33</v>
      </c>
      <c r="D103" s="16" t="s">
        <v>32</v>
      </c>
      <c r="E103" s="16" t="s">
        <v>31</v>
      </c>
      <c r="F103" s="17" t="s">
        <v>30</v>
      </c>
    </row>
    <row r="104" spans="2:6">
      <c r="B104" s="18" t="s">
        <v>29</v>
      </c>
      <c r="C104" s="42">
        <v>2</v>
      </c>
      <c r="D104" s="43">
        <f>C104/C107</f>
        <v>3.3726812816188868E-3</v>
      </c>
      <c r="E104" s="44">
        <f>D104*E110</f>
        <v>114.0375042158516</v>
      </c>
      <c r="F104" s="45">
        <f>D104*E111</f>
        <v>2</v>
      </c>
    </row>
    <row r="105" spans="2:6">
      <c r="B105" s="18" t="s">
        <v>28</v>
      </c>
      <c r="C105" s="42">
        <v>408</v>
      </c>
      <c r="D105" s="46">
        <f>C105/C107</f>
        <v>0.68802698145025298</v>
      </c>
      <c r="E105" s="44">
        <f>D105*E110</f>
        <v>23263.650860033729</v>
      </c>
      <c r="F105" s="45">
        <f>D105*E111</f>
        <v>408</v>
      </c>
    </row>
    <row r="106" spans="2:6">
      <c r="B106" s="18" t="s">
        <v>27</v>
      </c>
      <c r="C106" s="47">
        <v>183</v>
      </c>
      <c r="D106" s="46">
        <f>C106/C107</f>
        <v>0.30860033726812819</v>
      </c>
      <c r="E106" s="44">
        <f>D106*E110</f>
        <v>10434.431635750423</v>
      </c>
      <c r="F106" s="45">
        <f>D106*E111</f>
        <v>183.00000000000003</v>
      </c>
    </row>
    <row r="107" spans="2:6">
      <c r="B107" s="20" t="s">
        <v>26</v>
      </c>
      <c r="C107" s="48">
        <f>SUM(C104:C106)</f>
        <v>593</v>
      </c>
      <c r="D107" s="49">
        <f>SUM(D104:D106)</f>
        <v>1</v>
      </c>
      <c r="E107" s="50">
        <f>SUM(E104:E106)</f>
        <v>33812.120000000003</v>
      </c>
      <c r="F107" s="51">
        <f>SUM(F104:F106)</f>
        <v>593</v>
      </c>
    </row>
    <row r="108" spans="2:6">
      <c r="B108" s="20"/>
      <c r="C108" s="48"/>
      <c r="D108" s="48"/>
      <c r="E108" s="52"/>
      <c r="F108" s="45"/>
    </row>
    <row r="109" spans="2:6">
      <c r="B109" s="20"/>
      <c r="C109" s="22"/>
      <c r="D109" s="22"/>
      <c r="E109" s="23"/>
      <c r="F109" s="19"/>
    </row>
    <row r="110" spans="2:6">
      <c r="B110" s="20" t="s">
        <v>25</v>
      </c>
      <c r="C110" s="22"/>
      <c r="D110" s="22"/>
      <c r="E110" s="21">
        <v>33812.120000000003</v>
      </c>
      <c r="F110" s="19"/>
    </row>
    <row r="111" spans="2:6" ht="15.75" thickBot="1">
      <c r="B111" s="24" t="s">
        <v>24</v>
      </c>
      <c r="C111" s="25"/>
      <c r="D111" s="25"/>
      <c r="E111" s="31">
        <v>593</v>
      </c>
      <c r="F111" s="26"/>
    </row>
    <row r="112" spans="2:6">
      <c r="B112" s="3"/>
      <c r="C112" s="6"/>
      <c r="D112" s="6"/>
      <c r="E112" s="2"/>
      <c r="F112" s="6"/>
    </row>
    <row r="113" spans="2:6" ht="15.75" thickBot="1">
      <c r="B113" s="3"/>
      <c r="C113" s="6"/>
      <c r="D113" s="6"/>
      <c r="E113" s="2"/>
      <c r="F113" s="6"/>
    </row>
    <row r="114" spans="2:6">
      <c r="B114" s="38" t="s">
        <v>68</v>
      </c>
      <c r="C114" s="39"/>
      <c r="D114" s="39"/>
      <c r="E114" s="40"/>
      <c r="F114" s="41"/>
    </row>
    <row r="115" spans="2:6" ht="39">
      <c r="B115" s="15" t="s">
        <v>34</v>
      </c>
      <c r="C115" s="16" t="s">
        <v>33</v>
      </c>
      <c r="D115" s="16" t="s">
        <v>32</v>
      </c>
      <c r="E115" s="16" t="s">
        <v>31</v>
      </c>
      <c r="F115" s="17" t="s">
        <v>30</v>
      </c>
    </row>
    <row r="116" spans="2:6">
      <c r="B116" s="18" t="s">
        <v>29</v>
      </c>
      <c r="C116" s="42">
        <v>0</v>
      </c>
      <c r="D116" s="43">
        <f>C116/C119</f>
        <v>0</v>
      </c>
      <c r="E116" s="44">
        <f>D116*E122</f>
        <v>0</v>
      </c>
      <c r="F116" s="45">
        <f>D116*E123</f>
        <v>0</v>
      </c>
    </row>
    <row r="117" spans="2:6">
      <c r="B117" s="18" t="s">
        <v>28</v>
      </c>
      <c r="C117" s="42">
        <v>147</v>
      </c>
      <c r="D117" s="46">
        <f>C117/C119</f>
        <v>0.70673076923076927</v>
      </c>
      <c r="E117" s="44">
        <f>D117*E122</f>
        <v>8382.5336538461543</v>
      </c>
      <c r="F117" s="45">
        <f>D117*E123</f>
        <v>147</v>
      </c>
    </row>
    <row r="118" spans="2:6">
      <c r="B118" s="18" t="s">
        <v>27</v>
      </c>
      <c r="C118" s="47">
        <v>61</v>
      </c>
      <c r="D118" s="46">
        <f>C118/C119</f>
        <v>0.29326923076923078</v>
      </c>
      <c r="E118" s="44">
        <f>D118*E122</f>
        <v>3478.4663461538462</v>
      </c>
      <c r="F118" s="45">
        <f>D118*E123</f>
        <v>61</v>
      </c>
    </row>
    <row r="119" spans="2:6">
      <c r="B119" s="20" t="s">
        <v>26</v>
      </c>
      <c r="C119" s="48">
        <f>SUM(C116:C118)</f>
        <v>208</v>
      </c>
      <c r="D119" s="49">
        <f>SUM(D116:D118)</f>
        <v>1</v>
      </c>
      <c r="E119" s="50">
        <f>SUM(E116:E118)</f>
        <v>11861</v>
      </c>
      <c r="F119" s="51">
        <f>SUM(F116:F118)</f>
        <v>208</v>
      </c>
    </row>
    <row r="120" spans="2:6">
      <c r="B120" s="20"/>
      <c r="C120" s="48"/>
      <c r="D120" s="48"/>
      <c r="E120" s="52"/>
      <c r="F120" s="45"/>
    </row>
    <row r="121" spans="2:6">
      <c r="B121" s="20"/>
      <c r="C121" s="48"/>
      <c r="D121" s="48"/>
      <c r="E121" s="52"/>
      <c r="F121" s="45"/>
    </row>
    <row r="122" spans="2:6">
      <c r="B122" s="20" t="s">
        <v>25</v>
      </c>
      <c r="C122" s="22"/>
      <c r="D122" s="22"/>
      <c r="E122" s="21">
        <v>11861</v>
      </c>
      <c r="F122" s="19"/>
    </row>
    <row r="123" spans="2:6" ht="15.75" thickBot="1">
      <c r="B123" s="24" t="s">
        <v>24</v>
      </c>
      <c r="C123" s="25"/>
      <c r="D123" s="25"/>
      <c r="E123" s="31">
        <v>208</v>
      </c>
      <c r="F123" s="26"/>
    </row>
    <row r="124" spans="2:6">
      <c r="B124" s="22"/>
      <c r="C124" s="30"/>
      <c r="D124" s="30"/>
      <c r="E124" s="32"/>
      <c r="F124" s="30"/>
    </row>
    <row r="125" spans="2:6" ht="15.75" thickBot="1">
      <c r="B125" s="6"/>
      <c r="C125" s="6"/>
      <c r="D125" s="6"/>
      <c r="E125" s="4" t="s">
        <v>35</v>
      </c>
      <c r="F125" s="6"/>
    </row>
    <row r="126" spans="2:6">
      <c r="B126" s="33" t="s">
        <v>69</v>
      </c>
      <c r="C126" s="36"/>
      <c r="D126" s="36"/>
      <c r="E126" s="36"/>
      <c r="F126" s="37"/>
    </row>
    <row r="127" spans="2:6" ht="39">
      <c r="B127" s="15" t="s">
        <v>34</v>
      </c>
      <c r="C127" s="16" t="s">
        <v>33</v>
      </c>
      <c r="D127" s="16" t="s">
        <v>32</v>
      </c>
      <c r="E127" s="16" t="s">
        <v>31</v>
      </c>
      <c r="F127" s="17" t="s">
        <v>30</v>
      </c>
    </row>
    <row r="128" spans="2:6">
      <c r="B128" s="18" t="s">
        <v>29</v>
      </c>
      <c r="C128" s="42">
        <v>1</v>
      </c>
      <c r="D128" s="43">
        <f>C128/C131</f>
        <v>2.9154518950437317E-3</v>
      </c>
      <c r="E128" s="44">
        <f>D128*E134</f>
        <v>57.023323615160351</v>
      </c>
      <c r="F128" s="45">
        <f>D128*E135</f>
        <v>1</v>
      </c>
    </row>
    <row r="129" spans="2:6">
      <c r="B129" s="18" t="s">
        <v>28</v>
      </c>
      <c r="C129" s="42">
        <v>339</v>
      </c>
      <c r="D129" s="46">
        <f>C129/C131</f>
        <v>0.98833819241982512</v>
      </c>
      <c r="E129" s="44">
        <f>D129*E134</f>
        <v>19330.906705539361</v>
      </c>
      <c r="F129" s="45">
        <f>D129*E135</f>
        <v>339</v>
      </c>
    </row>
    <row r="130" spans="2:6">
      <c r="B130" s="18" t="s">
        <v>27</v>
      </c>
      <c r="C130" s="47">
        <v>3</v>
      </c>
      <c r="D130" s="46">
        <f>C130/C131</f>
        <v>8.7463556851311956E-3</v>
      </c>
      <c r="E130" s="44">
        <f>D130*E134</f>
        <v>171.06997084548107</v>
      </c>
      <c r="F130" s="45">
        <f>D130*E135</f>
        <v>3</v>
      </c>
    </row>
    <row r="131" spans="2:6">
      <c r="B131" s="20" t="s">
        <v>26</v>
      </c>
      <c r="C131" s="48">
        <f>SUM(C128:C130)</f>
        <v>343</v>
      </c>
      <c r="D131" s="49">
        <f>SUM(D128:D130)</f>
        <v>1</v>
      </c>
      <c r="E131" s="50">
        <f>SUM(E128:E130)</f>
        <v>19559.000000000004</v>
      </c>
      <c r="F131" s="51">
        <f>SUM(F128:F130)</f>
        <v>343</v>
      </c>
    </row>
    <row r="132" spans="2:6">
      <c r="B132" s="20"/>
      <c r="C132" s="48"/>
      <c r="D132" s="48"/>
      <c r="E132" s="52"/>
      <c r="F132" s="45"/>
    </row>
    <row r="133" spans="2:6">
      <c r="B133" s="20"/>
      <c r="C133" s="22"/>
      <c r="D133" s="22"/>
      <c r="E133" s="23"/>
      <c r="F133" s="19"/>
    </row>
    <row r="134" spans="2:6">
      <c r="B134" s="20" t="s">
        <v>25</v>
      </c>
      <c r="C134" s="22"/>
      <c r="D134" s="22"/>
      <c r="E134" s="21">
        <v>19559</v>
      </c>
      <c r="F134" s="19"/>
    </row>
    <row r="135" spans="2:6" ht="15.75" thickBot="1">
      <c r="B135" s="24" t="s">
        <v>24</v>
      </c>
      <c r="C135" s="25"/>
      <c r="D135" s="25"/>
      <c r="E135" s="31">
        <v>343</v>
      </c>
      <c r="F135" s="26"/>
    </row>
    <row r="136" spans="2:6">
      <c r="B136" s="5"/>
      <c r="C136" s="5"/>
      <c r="D136" s="5"/>
      <c r="E136" s="5"/>
      <c r="F136" s="5"/>
    </row>
    <row r="137" spans="2:6" ht="15.75" thickBot="1">
      <c r="B137" s="5"/>
      <c r="C137" s="5"/>
      <c r="D137" s="5"/>
      <c r="E137" s="5"/>
      <c r="F137" s="5"/>
    </row>
    <row r="138" spans="2:6">
      <c r="B138" s="33" t="s">
        <v>70</v>
      </c>
      <c r="C138" s="36"/>
      <c r="D138" s="36"/>
      <c r="E138" s="36"/>
      <c r="F138" s="37"/>
    </row>
    <row r="139" spans="2:6" ht="39">
      <c r="B139" s="27" t="s">
        <v>34</v>
      </c>
      <c r="C139" s="28" t="s">
        <v>33</v>
      </c>
      <c r="D139" s="28" t="s">
        <v>32</v>
      </c>
      <c r="E139" s="28" t="s">
        <v>31</v>
      </c>
      <c r="F139" s="29" t="s">
        <v>30</v>
      </c>
    </row>
    <row r="140" spans="2:6">
      <c r="B140" s="18" t="s">
        <v>29</v>
      </c>
      <c r="C140" s="42">
        <v>0</v>
      </c>
      <c r="D140" s="43">
        <f>C140/C143</f>
        <v>0</v>
      </c>
      <c r="E140" s="44">
        <f>D140*E146</f>
        <v>0</v>
      </c>
      <c r="F140" s="45">
        <f>D140*E147</f>
        <v>0</v>
      </c>
    </row>
    <row r="141" spans="2:6">
      <c r="B141" s="18" t="s">
        <v>28</v>
      </c>
      <c r="C141" s="42">
        <v>43</v>
      </c>
      <c r="D141" s="46">
        <f>C141/C143</f>
        <v>0.25146198830409355</v>
      </c>
      <c r="E141" s="44">
        <f>D141*E146</f>
        <v>2451.9882456140349</v>
      </c>
      <c r="F141" s="45">
        <f>D141*E147</f>
        <v>43</v>
      </c>
    </row>
    <row r="142" spans="2:6">
      <c r="B142" s="18" t="s">
        <v>27</v>
      </c>
      <c r="C142" s="47">
        <v>128</v>
      </c>
      <c r="D142" s="46">
        <f>C142/C143</f>
        <v>0.74853801169590639</v>
      </c>
      <c r="E142" s="44">
        <f>D142*E146</f>
        <v>7298.9417543859645</v>
      </c>
      <c r="F142" s="45">
        <f>D142*E147</f>
        <v>128</v>
      </c>
    </row>
    <row r="143" spans="2:6">
      <c r="B143" s="20" t="s">
        <v>26</v>
      </c>
      <c r="C143" s="48">
        <f>SUM(C140:C142)</f>
        <v>171</v>
      </c>
      <c r="D143" s="49">
        <f>SUM(D140:D142)</f>
        <v>1</v>
      </c>
      <c r="E143" s="50">
        <f>SUM(E140:E142)</f>
        <v>9750.93</v>
      </c>
      <c r="F143" s="51">
        <f>SUM(F140:F142)</f>
        <v>171</v>
      </c>
    </row>
    <row r="144" spans="2:6">
      <c r="B144" s="20"/>
      <c r="C144" s="48"/>
      <c r="D144" s="48"/>
      <c r="E144" s="52"/>
      <c r="F144" s="45"/>
    </row>
    <row r="145" spans="2:6">
      <c r="B145" s="20"/>
      <c r="C145" s="48"/>
      <c r="D145" s="48"/>
      <c r="E145" s="52"/>
      <c r="F145" s="45"/>
    </row>
    <row r="146" spans="2:6">
      <c r="B146" s="20" t="s">
        <v>25</v>
      </c>
      <c r="C146" s="22"/>
      <c r="D146" s="22"/>
      <c r="E146" s="21">
        <v>9750.93</v>
      </c>
      <c r="F146" s="19"/>
    </row>
    <row r="147" spans="2:6" ht="15.75" thickBot="1">
      <c r="B147" s="24" t="s">
        <v>24</v>
      </c>
      <c r="C147" s="25"/>
      <c r="D147" s="25"/>
      <c r="E147" s="31">
        <v>171</v>
      </c>
      <c r="F147" s="26"/>
    </row>
    <row r="148" spans="2:6">
      <c r="B148" s="5"/>
      <c r="C148" s="5"/>
      <c r="D148" s="5"/>
      <c r="E148" s="5"/>
      <c r="F148" s="5"/>
    </row>
    <row r="149" spans="2:6" ht="15.75" thickBot="1">
      <c r="B149" s="5"/>
      <c r="C149" s="5"/>
      <c r="D149" s="5"/>
      <c r="E149" s="5"/>
      <c r="F149" s="5"/>
    </row>
    <row r="150" spans="2:6">
      <c r="B150" s="33" t="s">
        <v>53</v>
      </c>
      <c r="C150" s="34"/>
      <c r="D150" s="34"/>
      <c r="E150" s="34"/>
      <c r="F150" s="35"/>
    </row>
    <row r="151" spans="2:6" ht="39">
      <c r="B151" s="15" t="s">
        <v>34</v>
      </c>
      <c r="C151" s="16" t="s">
        <v>33</v>
      </c>
      <c r="D151" s="16" t="s">
        <v>32</v>
      </c>
      <c r="E151" s="16" t="s">
        <v>31</v>
      </c>
      <c r="F151" s="17" t="s">
        <v>30</v>
      </c>
    </row>
    <row r="152" spans="2:6">
      <c r="B152" s="18" t="s">
        <v>29</v>
      </c>
      <c r="C152" s="42">
        <v>0</v>
      </c>
      <c r="D152" s="43">
        <f>C152/C155</f>
        <v>0</v>
      </c>
      <c r="E152" s="44">
        <f>D152*E158</f>
        <v>0</v>
      </c>
      <c r="F152" s="45">
        <f>D152*E159</f>
        <v>0</v>
      </c>
    </row>
    <row r="153" spans="2:6">
      <c r="B153" s="18" t="s">
        <v>28</v>
      </c>
      <c r="C153" s="42">
        <v>75</v>
      </c>
      <c r="D153" s="46">
        <f>C153/C155</f>
        <v>0.47169811320754718</v>
      </c>
      <c r="E153" s="44">
        <f>D153*E158</f>
        <v>4276.7216981132078</v>
      </c>
      <c r="F153" s="45">
        <f>D153*E159</f>
        <v>75</v>
      </c>
    </row>
    <row r="154" spans="2:6">
      <c r="B154" s="18" t="s">
        <v>27</v>
      </c>
      <c r="C154" s="47">
        <v>84</v>
      </c>
      <c r="D154" s="46">
        <f>C154/C155</f>
        <v>0.52830188679245282</v>
      </c>
      <c r="E154" s="44">
        <f>D154*E158</f>
        <v>4789.9283018867918</v>
      </c>
      <c r="F154" s="45">
        <f>D154*E159</f>
        <v>84</v>
      </c>
    </row>
    <row r="155" spans="2:6">
      <c r="B155" s="20" t="s">
        <v>26</v>
      </c>
      <c r="C155" s="48">
        <f>SUM(C152:C154)</f>
        <v>159</v>
      </c>
      <c r="D155" s="49">
        <f>SUM(D152:D154)</f>
        <v>1</v>
      </c>
      <c r="E155" s="50">
        <f>SUM(E152:E154)</f>
        <v>9066.65</v>
      </c>
      <c r="F155" s="51">
        <f>SUM(F152:F154)</f>
        <v>159</v>
      </c>
    </row>
    <row r="156" spans="2:6">
      <c r="B156" s="20"/>
      <c r="C156" s="22"/>
      <c r="D156" s="22"/>
      <c r="E156" s="23"/>
      <c r="F156" s="19"/>
    </row>
    <row r="157" spans="2:6">
      <c r="B157" s="20"/>
      <c r="C157" s="22"/>
      <c r="D157" s="22"/>
      <c r="E157" s="23"/>
      <c r="F157" s="19"/>
    </row>
    <row r="158" spans="2:6">
      <c r="B158" s="20" t="s">
        <v>25</v>
      </c>
      <c r="C158" s="22"/>
      <c r="D158" s="22"/>
      <c r="E158" s="21">
        <v>9066.65</v>
      </c>
      <c r="F158" s="19"/>
    </row>
    <row r="159" spans="2:6" ht="15.75" thickBot="1">
      <c r="B159" s="24" t="s">
        <v>24</v>
      </c>
      <c r="C159" s="25"/>
      <c r="D159" s="25"/>
      <c r="E159" s="31">
        <v>159</v>
      </c>
      <c r="F159" s="26"/>
    </row>
    <row r="160" spans="2:6">
      <c r="B160" s="5"/>
      <c r="C160" s="5"/>
      <c r="D160" s="5"/>
      <c r="E160" s="5"/>
      <c r="F160" s="5"/>
    </row>
    <row r="161" spans="2:6" ht="15.75" thickBot="1">
      <c r="B161" s="5"/>
      <c r="C161" s="5"/>
      <c r="D161" s="5"/>
      <c r="E161" s="5"/>
      <c r="F161" s="5"/>
    </row>
    <row r="162" spans="2:6">
      <c r="B162" s="33" t="s">
        <v>54</v>
      </c>
      <c r="C162" s="36"/>
      <c r="D162" s="36"/>
      <c r="E162" s="36"/>
      <c r="F162" s="37"/>
    </row>
    <row r="163" spans="2:6" ht="39">
      <c r="B163" s="15" t="s">
        <v>34</v>
      </c>
      <c r="C163" s="16" t="s">
        <v>33</v>
      </c>
      <c r="D163" s="16" t="s">
        <v>32</v>
      </c>
      <c r="E163" s="16" t="s">
        <v>31</v>
      </c>
      <c r="F163" s="17" t="s">
        <v>30</v>
      </c>
    </row>
    <row r="164" spans="2:6">
      <c r="B164" s="18" t="s">
        <v>29</v>
      </c>
      <c r="C164" s="42">
        <v>1</v>
      </c>
      <c r="D164" s="43">
        <f>C164/C167</f>
        <v>1.2376237623762376E-3</v>
      </c>
      <c r="E164" s="44">
        <f>D164*E170</f>
        <v>57.022957920792081</v>
      </c>
      <c r="F164" s="45">
        <f>D164*E171</f>
        <v>1</v>
      </c>
    </row>
    <row r="165" spans="2:6">
      <c r="B165" s="18" t="s">
        <v>28</v>
      </c>
      <c r="C165" s="42">
        <v>723</v>
      </c>
      <c r="D165" s="46">
        <f>C165/C167</f>
        <v>0.89480198019801982</v>
      </c>
      <c r="E165" s="44">
        <f>D165*E170</f>
        <v>41227.598576732678</v>
      </c>
      <c r="F165" s="45">
        <f>D165*E171</f>
        <v>723</v>
      </c>
    </row>
    <row r="166" spans="2:6">
      <c r="B166" s="18" t="s">
        <v>27</v>
      </c>
      <c r="C166" s="47">
        <v>84</v>
      </c>
      <c r="D166" s="46">
        <f>C166/C167</f>
        <v>0.10396039603960396</v>
      </c>
      <c r="E166" s="44">
        <f>D166*E170</f>
        <v>4789.9284653465347</v>
      </c>
      <c r="F166" s="45">
        <f>D166*E171</f>
        <v>84</v>
      </c>
    </row>
    <row r="167" spans="2:6">
      <c r="B167" s="20" t="s">
        <v>26</v>
      </c>
      <c r="C167" s="48">
        <f>SUM(C164:C166)</f>
        <v>808</v>
      </c>
      <c r="D167" s="49">
        <f>SUM(D164:D166)</f>
        <v>1</v>
      </c>
      <c r="E167" s="50">
        <f>SUM(E164:E166)</f>
        <v>46074.55000000001</v>
      </c>
      <c r="F167" s="51">
        <f>SUM(F164:F166)</f>
        <v>808</v>
      </c>
    </row>
    <row r="168" spans="2:6">
      <c r="B168" s="20"/>
      <c r="C168" s="48"/>
      <c r="D168" s="48"/>
      <c r="E168" s="52"/>
      <c r="F168" s="45"/>
    </row>
    <row r="169" spans="2:6">
      <c r="B169" s="20"/>
      <c r="C169" s="22"/>
      <c r="D169" s="22"/>
      <c r="E169" s="23"/>
      <c r="F169" s="19"/>
    </row>
    <row r="170" spans="2:6">
      <c r="B170" s="20" t="s">
        <v>25</v>
      </c>
      <c r="C170" s="22"/>
      <c r="D170" s="22"/>
      <c r="E170" s="21">
        <v>46074.55</v>
      </c>
      <c r="F170" s="19"/>
    </row>
    <row r="171" spans="2:6" ht="15.75" thickBot="1">
      <c r="B171" s="24" t="s">
        <v>24</v>
      </c>
      <c r="C171" s="25"/>
      <c r="D171" s="25"/>
      <c r="E171" s="31">
        <v>808</v>
      </c>
      <c r="F171" s="26"/>
    </row>
    <row r="172" spans="2:6">
      <c r="B172" s="5"/>
      <c r="C172" s="5"/>
      <c r="D172" s="5"/>
      <c r="E172" s="5"/>
      <c r="F172" s="5"/>
    </row>
    <row r="173" spans="2:6" ht="15.75" thickBot="1">
      <c r="B173" s="5"/>
      <c r="C173" s="5"/>
      <c r="D173" s="5"/>
      <c r="E173" s="5"/>
      <c r="F173" s="5"/>
    </row>
    <row r="174" spans="2:6">
      <c r="B174" s="33" t="s">
        <v>52</v>
      </c>
      <c r="C174" s="36"/>
      <c r="D174" s="36"/>
      <c r="E174" s="36"/>
      <c r="F174" s="37"/>
    </row>
    <row r="175" spans="2:6" ht="39">
      <c r="B175" s="15" t="s">
        <v>34</v>
      </c>
      <c r="C175" s="16" t="s">
        <v>33</v>
      </c>
      <c r="D175" s="16" t="s">
        <v>32</v>
      </c>
      <c r="E175" s="16" t="s">
        <v>31</v>
      </c>
      <c r="F175" s="17" t="s">
        <v>30</v>
      </c>
    </row>
    <row r="176" spans="2:6">
      <c r="B176" s="18" t="s">
        <v>29</v>
      </c>
      <c r="C176" s="42">
        <v>3</v>
      </c>
      <c r="D176" s="43">
        <f>C176/C179</f>
        <v>3.821656050955414E-3</v>
      </c>
      <c r="E176" s="44">
        <f>D176*E182</f>
        <v>171.06890445859872</v>
      </c>
      <c r="F176" s="45">
        <f>D176*E183</f>
        <v>3</v>
      </c>
    </row>
    <row r="177" spans="2:6">
      <c r="B177" s="18" t="s">
        <v>28</v>
      </c>
      <c r="C177" s="42">
        <v>561</v>
      </c>
      <c r="D177" s="46">
        <f>C177/C179</f>
        <v>0.71464968152866237</v>
      </c>
      <c r="E177" s="44">
        <f>D177*E182</f>
        <v>31989.885133757958</v>
      </c>
      <c r="F177" s="45">
        <f>D177*E183</f>
        <v>561</v>
      </c>
    </row>
    <row r="178" spans="2:6">
      <c r="B178" s="18" t="s">
        <v>27</v>
      </c>
      <c r="C178" s="47">
        <v>221</v>
      </c>
      <c r="D178" s="46">
        <f>C178/C179</f>
        <v>0.28152866242038216</v>
      </c>
      <c r="E178" s="44">
        <f>D178*E182</f>
        <v>12602.075961783439</v>
      </c>
      <c r="F178" s="45">
        <f>D178*E183</f>
        <v>221</v>
      </c>
    </row>
    <row r="179" spans="2:6">
      <c r="B179" s="20" t="s">
        <v>26</v>
      </c>
      <c r="C179" s="48">
        <f>SUM(C176:C178)</f>
        <v>785</v>
      </c>
      <c r="D179" s="49">
        <f>SUM(D176:D178)</f>
        <v>1</v>
      </c>
      <c r="E179" s="50">
        <f>SUM(E176:E178)</f>
        <v>44763.03</v>
      </c>
      <c r="F179" s="51">
        <f>SUM(F176:F178)</f>
        <v>785</v>
      </c>
    </row>
    <row r="180" spans="2:6">
      <c r="B180" s="20"/>
      <c r="C180" s="48"/>
      <c r="D180" s="48"/>
      <c r="E180" s="52"/>
      <c r="F180" s="45"/>
    </row>
    <row r="181" spans="2:6">
      <c r="B181" s="20"/>
      <c r="C181" s="22"/>
      <c r="D181" s="22"/>
      <c r="E181" s="23"/>
      <c r="F181" s="19"/>
    </row>
    <row r="182" spans="2:6">
      <c r="B182" s="20" t="s">
        <v>25</v>
      </c>
      <c r="C182" s="22"/>
      <c r="D182" s="22"/>
      <c r="E182" s="21">
        <v>44763.03</v>
      </c>
      <c r="F182" s="19"/>
    </row>
    <row r="183" spans="2:6" ht="15.75" thickBot="1">
      <c r="B183" s="24" t="s">
        <v>24</v>
      </c>
      <c r="C183" s="25"/>
      <c r="D183" s="25"/>
      <c r="E183" s="31">
        <v>785</v>
      </c>
      <c r="F183" s="26"/>
    </row>
    <row r="184" spans="2:6">
      <c r="B184" s="3"/>
      <c r="C184" s="6"/>
      <c r="D184" s="6"/>
      <c r="E184" s="2"/>
      <c r="F184" s="6"/>
    </row>
    <row r="185" spans="2:6" ht="15.75" thickBot="1">
      <c r="B185" s="3"/>
      <c r="C185" s="6"/>
      <c r="D185" s="6"/>
      <c r="E185" s="2"/>
      <c r="F185" s="6"/>
    </row>
    <row r="186" spans="2:6">
      <c r="B186" s="38" t="s">
        <v>51</v>
      </c>
      <c r="C186" s="39"/>
      <c r="D186" s="39"/>
      <c r="E186" s="40"/>
      <c r="F186" s="41"/>
    </row>
    <row r="187" spans="2:6" ht="39">
      <c r="B187" s="15" t="s">
        <v>34</v>
      </c>
      <c r="C187" s="16" t="s">
        <v>33</v>
      </c>
      <c r="D187" s="16" t="s">
        <v>32</v>
      </c>
      <c r="E187" s="16" t="s">
        <v>31</v>
      </c>
      <c r="F187" s="17" t="s">
        <v>30</v>
      </c>
    </row>
    <row r="188" spans="2:6">
      <c r="B188" s="18" t="s">
        <v>29</v>
      </c>
      <c r="C188" s="42">
        <v>3</v>
      </c>
      <c r="D188" s="43">
        <f>C188/C191</f>
        <v>8.6956521739130436E-3</v>
      </c>
      <c r="E188" s="44">
        <f>D188*E194</f>
        <v>171.06895652173912</v>
      </c>
      <c r="F188" s="45">
        <f>D188*E195</f>
        <v>3</v>
      </c>
    </row>
    <row r="189" spans="2:6">
      <c r="B189" s="18" t="s">
        <v>28</v>
      </c>
      <c r="C189" s="42">
        <v>124</v>
      </c>
      <c r="D189" s="46">
        <f>C189/C191</f>
        <v>0.35942028985507246</v>
      </c>
      <c r="E189" s="44">
        <f>D189*E194</f>
        <v>7070.8502028985504</v>
      </c>
      <c r="F189" s="45">
        <f>D189*E195</f>
        <v>124</v>
      </c>
    </row>
    <row r="190" spans="2:6">
      <c r="B190" s="18" t="s">
        <v>27</v>
      </c>
      <c r="C190" s="47">
        <v>218</v>
      </c>
      <c r="D190" s="46">
        <f>C190/C191</f>
        <v>0.63188405797101455</v>
      </c>
      <c r="E190" s="44">
        <f>D190*E194</f>
        <v>12431.010840579711</v>
      </c>
      <c r="F190" s="45">
        <f>D190*E195</f>
        <v>218.00000000000003</v>
      </c>
    </row>
    <row r="191" spans="2:6">
      <c r="B191" s="20" t="s">
        <v>26</v>
      </c>
      <c r="C191" s="48">
        <f>SUM(C188:C190)</f>
        <v>345</v>
      </c>
      <c r="D191" s="49">
        <f>SUM(D188:D190)</f>
        <v>1</v>
      </c>
      <c r="E191" s="50">
        <f>SUM(E188:E190)</f>
        <v>19672.93</v>
      </c>
      <c r="F191" s="51">
        <f>SUM(F188:F190)</f>
        <v>345</v>
      </c>
    </row>
    <row r="192" spans="2:6">
      <c r="B192" s="20"/>
      <c r="C192" s="48"/>
      <c r="D192" s="48"/>
      <c r="E192" s="52"/>
      <c r="F192" s="45"/>
    </row>
    <row r="193" spans="2:6">
      <c r="B193" s="20"/>
      <c r="C193" s="48"/>
      <c r="D193" s="48"/>
      <c r="E193" s="52"/>
      <c r="F193" s="45"/>
    </row>
    <row r="194" spans="2:6">
      <c r="B194" s="20" t="s">
        <v>25</v>
      </c>
      <c r="C194" s="22"/>
      <c r="D194" s="22"/>
      <c r="E194" s="21">
        <v>19672.93</v>
      </c>
      <c r="F194" s="19"/>
    </row>
    <row r="195" spans="2:6" ht="15.75" thickBot="1">
      <c r="B195" s="24" t="s">
        <v>24</v>
      </c>
      <c r="C195" s="25"/>
      <c r="D195" s="25"/>
      <c r="E195" s="31">
        <v>345</v>
      </c>
      <c r="F195" s="26"/>
    </row>
    <row r="196" spans="2:6">
      <c r="B196" s="22"/>
      <c r="C196" s="30"/>
      <c r="D196" s="30"/>
      <c r="E196" s="32"/>
      <c r="F196" s="30"/>
    </row>
    <row r="197" spans="2:6" ht="15.75" thickBot="1">
      <c r="B197" s="6"/>
      <c r="C197" s="6"/>
      <c r="D197" s="6"/>
      <c r="E197" s="4" t="s">
        <v>35</v>
      </c>
      <c r="F197" s="6"/>
    </row>
    <row r="198" spans="2:6">
      <c r="B198" s="33" t="s">
        <v>50</v>
      </c>
      <c r="C198" s="36"/>
      <c r="D198" s="36"/>
      <c r="E198" s="36"/>
      <c r="F198" s="37"/>
    </row>
    <row r="199" spans="2:6" ht="39">
      <c r="B199" s="15" t="s">
        <v>34</v>
      </c>
      <c r="C199" s="16" t="s">
        <v>33</v>
      </c>
      <c r="D199" s="16" t="s">
        <v>32</v>
      </c>
      <c r="E199" s="16" t="s">
        <v>31</v>
      </c>
      <c r="F199" s="17" t="s">
        <v>30</v>
      </c>
    </row>
    <row r="200" spans="2:6">
      <c r="B200" s="18" t="s">
        <v>29</v>
      </c>
      <c r="C200" s="42">
        <v>3</v>
      </c>
      <c r="D200" s="43">
        <f>C200/C203</f>
        <v>7.4441687344913151E-3</v>
      </c>
      <c r="E200" s="44">
        <f>D200*E206</f>
        <v>171.06893300248137</v>
      </c>
      <c r="F200" s="45">
        <f>D200*E207</f>
        <v>3</v>
      </c>
    </row>
    <row r="201" spans="2:6">
      <c r="B201" s="18" t="s">
        <v>28</v>
      </c>
      <c r="C201" s="42">
        <v>261</v>
      </c>
      <c r="D201" s="46">
        <f>C201/C203</f>
        <v>0.64764267990074442</v>
      </c>
      <c r="E201" s="44">
        <f>D201*E206</f>
        <v>14882.99717121588</v>
      </c>
      <c r="F201" s="45">
        <f>D201*E207</f>
        <v>261</v>
      </c>
    </row>
    <row r="202" spans="2:6">
      <c r="B202" s="18" t="s">
        <v>27</v>
      </c>
      <c r="C202" s="47">
        <v>139</v>
      </c>
      <c r="D202" s="46">
        <f>C202/C203</f>
        <v>0.34491315136476425</v>
      </c>
      <c r="E202" s="44">
        <f>D202*E206</f>
        <v>7926.1938957816365</v>
      </c>
      <c r="F202" s="45">
        <f>D202*E207</f>
        <v>139</v>
      </c>
    </row>
    <row r="203" spans="2:6">
      <c r="B203" s="20" t="s">
        <v>26</v>
      </c>
      <c r="C203" s="48">
        <f>SUM(C200:C202)</f>
        <v>403</v>
      </c>
      <c r="D203" s="49">
        <f>SUM(D200:D202)</f>
        <v>1</v>
      </c>
      <c r="E203" s="50">
        <f>SUM(E200:E202)</f>
        <v>22980.26</v>
      </c>
      <c r="F203" s="51">
        <f>SUM(F200:F202)</f>
        <v>403</v>
      </c>
    </row>
    <row r="204" spans="2:6">
      <c r="B204" s="20"/>
      <c r="C204" s="48"/>
      <c r="D204" s="48"/>
      <c r="E204" s="52"/>
      <c r="F204" s="45"/>
    </row>
    <row r="205" spans="2:6">
      <c r="B205" s="20"/>
      <c r="C205" s="22"/>
      <c r="D205" s="22"/>
      <c r="E205" s="23"/>
      <c r="F205" s="19"/>
    </row>
    <row r="206" spans="2:6">
      <c r="B206" s="20" t="s">
        <v>25</v>
      </c>
      <c r="C206" s="22"/>
      <c r="D206" s="22"/>
      <c r="E206" s="21">
        <v>22980.26</v>
      </c>
      <c r="F206" s="19"/>
    </row>
    <row r="207" spans="2:6" ht="15.75" thickBot="1">
      <c r="B207" s="24" t="s">
        <v>24</v>
      </c>
      <c r="C207" s="25"/>
      <c r="D207" s="25"/>
      <c r="E207" s="31">
        <v>403</v>
      </c>
      <c r="F207" s="26"/>
    </row>
    <row r="208" spans="2:6">
      <c r="B208" s="5"/>
      <c r="C208" s="5"/>
      <c r="D208" s="5"/>
      <c r="E208" s="5"/>
      <c r="F208" s="5"/>
    </row>
    <row r="209" spans="2:6" ht="15.75" thickBot="1">
      <c r="B209" s="5"/>
      <c r="C209" s="5"/>
      <c r="D209" s="5"/>
      <c r="E209" s="5"/>
      <c r="F209" s="5"/>
    </row>
    <row r="210" spans="2:6">
      <c r="B210" s="33" t="s">
        <v>49</v>
      </c>
      <c r="C210" s="36"/>
      <c r="D210" s="36"/>
      <c r="E210" s="36"/>
      <c r="F210" s="37"/>
    </row>
    <row r="211" spans="2:6" ht="39">
      <c r="B211" s="27" t="s">
        <v>34</v>
      </c>
      <c r="C211" s="28" t="s">
        <v>33</v>
      </c>
      <c r="D211" s="28" t="s">
        <v>32</v>
      </c>
      <c r="E211" s="28" t="s">
        <v>31</v>
      </c>
      <c r="F211" s="29" t="s">
        <v>30</v>
      </c>
    </row>
    <row r="212" spans="2:6">
      <c r="B212" s="18" t="s">
        <v>29</v>
      </c>
      <c r="C212" s="42">
        <v>2</v>
      </c>
      <c r="D212" s="43">
        <f>C212/C215</f>
        <v>5.208333333333333E-3</v>
      </c>
      <c r="E212" s="44">
        <f>D212*E218</f>
        <v>114.04598958333334</v>
      </c>
      <c r="F212" s="45">
        <f>D212*E219</f>
        <v>2</v>
      </c>
    </row>
    <row r="213" spans="2:6">
      <c r="B213" s="18" t="s">
        <v>28</v>
      </c>
      <c r="C213" s="42">
        <v>266</v>
      </c>
      <c r="D213" s="46">
        <f>C213/C215</f>
        <v>0.69270833333333337</v>
      </c>
      <c r="E213" s="44">
        <f>D213*E218</f>
        <v>15168.116614583336</v>
      </c>
      <c r="F213" s="45">
        <f>D213*E219</f>
        <v>266</v>
      </c>
    </row>
    <row r="214" spans="2:6">
      <c r="B214" s="18" t="s">
        <v>27</v>
      </c>
      <c r="C214" s="47">
        <v>116</v>
      </c>
      <c r="D214" s="46">
        <f>C214/C215</f>
        <v>0.30208333333333331</v>
      </c>
      <c r="E214" s="44">
        <f>D214*E218</f>
        <v>6614.6673958333331</v>
      </c>
      <c r="F214" s="45">
        <f>D214*E219</f>
        <v>116</v>
      </c>
    </row>
    <row r="215" spans="2:6">
      <c r="B215" s="20" t="s">
        <v>26</v>
      </c>
      <c r="C215" s="48">
        <f>SUM(C212:C214)</f>
        <v>384</v>
      </c>
      <c r="D215" s="49">
        <f>SUM(D212:D214)</f>
        <v>1</v>
      </c>
      <c r="E215" s="50">
        <f>SUM(E212:E214)</f>
        <v>21896.83</v>
      </c>
      <c r="F215" s="51">
        <f>SUM(F212:F214)</f>
        <v>384</v>
      </c>
    </row>
    <row r="216" spans="2:6">
      <c r="B216" s="20"/>
      <c r="C216" s="48"/>
      <c r="D216" s="48"/>
      <c r="E216" s="52"/>
      <c r="F216" s="45"/>
    </row>
    <row r="217" spans="2:6">
      <c r="B217" s="20"/>
      <c r="C217" s="48"/>
      <c r="D217" s="48"/>
      <c r="E217" s="52"/>
      <c r="F217" s="45"/>
    </row>
    <row r="218" spans="2:6">
      <c r="B218" s="20" t="s">
        <v>25</v>
      </c>
      <c r="C218" s="22"/>
      <c r="D218" s="22"/>
      <c r="E218" s="21">
        <v>21896.83</v>
      </c>
      <c r="F218" s="19"/>
    </row>
    <row r="219" spans="2:6" ht="15.75" thickBot="1">
      <c r="B219" s="24" t="s">
        <v>24</v>
      </c>
      <c r="C219" s="25"/>
      <c r="D219" s="25"/>
      <c r="E219" s="31">
        <v>384</v>
      </c>
      <c r="F219" s="26"/>
    </row>
    <row r="220" spans="2:6">
      <c r="B220" s="5"/>
      <c r="C220" s="5"/>
      <c r="D220" s="5"/>
      <c r="E220" s="5"/>
      <c r="F220" s="5"/>
    </row>
    <row r="221" spans="2:6" ht="15.75" thickBot="1"/>
    <row r="222" spans="2:6">
      <c r="B222" s="33" t="s">
        <v>71</v>
      </c>
      <c r="C222" s="36"/>
      <c r="D222" s="36"/>
      <c r="E222" s="36"/>
      <c r="F222" s="37"/>
    </row>
    <row r="223" spans="2:6" ht="39">
      <c r="B223" s="27" t="s">
        <v>34</v>
      </c>
      <c r="C223" s="28" t="s">
        <v>33</v>
      </c>
      <c r="D223" s="28" t="s">
        <v>32</v>
      </c>
      <c r="E223" s="28" t="s">
        <v>31</v>
      </c>
      <c r="F223" s="29" t="s">
        <v>30</v>
      </c>
    </row>
    <row r="224" spans="2:6">
      <c r="B224" s="18" t="s">
        <v>29</v>
      </c>
      <c r="C224" s="42">
        <v>1</v>
      </c>
      <c r="D224" s="43">
        <f>C224/C227</f>
        <v>5.7142857142857143E-3</v>
      </c>
      <c r="E224" s="44">
        <f>D224*E230</f>
        <v>57.022971428571431</v>
      </c>
      <c r="F224" s="45">
        <f>D224*E231</f>
        <v>1</v>
      </c>
    </row>
    <row r="225" spans="2:6">
      <c r="B225" s="18" t="s">
        <v>28</v>
      </c>
      <c r="C225" s="42">
        <v>122</v>
      </c>
      <c r="D225" s="46">
        <f>C225/C227</f>
        <v>0.69714285714285718</v>
      </c>
      <c r="E225" s="44">
        <f>D225*E230</f>
        <v>6956.802514285715</v>
      </c>
      <c r="F225" s="45">
        <f>D225*E231</f>
        <v>122</v>
      </c>
    </row>
    <row r="226" spans="2:6">
      <c r="B226" s="18" t="s">
        <v>27</v>
      </c>
      <c r="C226" s="47">
        <v>52</v>
      </c>
      <c r="D226" s="46">
        <f>C226/C227</f>
        <v>0.29714285714285715</v>
      </c>
      <c r="E226" s="44">
        <f>D226*E230</f>
        <v>2965.1945142857144</v>
      </c>
      <c r="F226" s="45">
        <f>D226*E231</f>
        <v>52</v>
      </c>
    </row>
    <row r="227" spans="2:6">
      <c r="B227" s="20" t="s">
        <v>26</v>
      </c>
      <c r="C227" s="48">
        <f>SUM(C224:C226)</f>
        <v>175</v>
      </c>
      <c r="D227" s="49">
        <f>SUM(D224:D226)</f>
        <v>1</v>
      </c>
      <c r="E227" s="50">
        <f>SUM(E224:E226)</f>
        <v>9979.02</v>
      </c>
      <c r="F227" s="51">
        <f>SUM(F224:F226)</f>
        <v>175</v>
      </c>
    </row>
    <row r="228" spans="2:6">
      <c r="B228" s="20"/>
      <c r="C228" s="48"/>
      <c r="D228" s="48"/>
      <c r="E228" s="52"/>
      <c r="F228" s="45"/>
    </row>
    <row r="229" spans="2:6">
      <c r="B229" s="20"/>
      <c r="C229" s="48"/>
      <c r="D229" s="48"/>
      <c r="E229" s="52"/>
      <c r="F229" s="45"/>
    </row>
    <row r="230" spans="2:6">
      <c r="B230" s="20" t="s">
        <v>25</v>
      </c>
      <c r="C230" s="22"/>
      <c r="D230" s="22"/>
      <c r="E230" s="21">
        <v>9979.02</v>
      </c>
      <c r="F230" s="19"/>
    </row>
    <row r="231" spans="2:6" ht="15.75" thickBot="1">
      <c r="B231" s="24" t="s">
        <v>24</v>
      </c>
      <c r="C231" s="25"/>
      <c r="D231" s="25"/>
      <c r="E231" s="31">
        <v>175</v>
      </c>
      <c r="F231" s="26"/>
    </row>
    <row r="233" spans="2:6" ht="15.75" thickBot="1"/>
    <row r="234" spans="2:6">
      <c r="B234" s="33" t="s">
        <v>72</v>
      </c>
      <c r="C234" s="36"/>
      <c r="D234" s="36"/>
      <c r="E234" s="36"/>
      <c r="F234" s="37"/>
    </row>
    <row r="235" spans="2:6" ht="39">
      <c r="B235" s="27" t="s">
        <v>34</v>
      </c>
      <c r="C235" s="28" t="s">
        <v>33</v>
      </c>
      <c r="D235" s="28" t="s">
        <v>32</v>
      </c>
      <c r="E235" s="28" t="s">
        <v>31</v>
      </c>
      <c r="F235" s="29" t="s">
        <v>30</v>
      </c>
    </row>
    <row r="236" spans="2:6">
      <c r="B236" s="18" t="s">
        <v>29</v>
      </c>
      <c r="C236" s="42">
        <v>0</v>
      </c>
      <c r="D236" s="43">
        <f>C236/C239</f>
        <v>0</v>
      </c>
      <c r="E236" s="44">
        <f>D236*E242</f>
        <v>0</v>
      </c>
      <c r="F236" s="45">
        <f>D236*E243</f>
        <v>0</v>
      </c>
    </row>
    <row r="237" spans="2:6">
      <c r="B237" s="18" t="s">
        <v>28</v>
      </c>
      <c r="C237" s="42">
        <v>123</v>
      </c>
      <c r="D237" s="46">
        <f>C237/C239</f>
        <v>0.62755102040816324</v>
      </c>
      <c r="E237" s="44">
        <f>D237*E242</f>
        <v>7013.8239795918362</v>
      </c>
      <c r="F237" s="45">
        <f>D237*E243</f>
        <v>123</v>
      </c>
    </row>
    <row r="238" spans="2:6">
      <c r="B238" s="18" t="s">
        <v>27</v>
      </c>
      <c r="C238" s="47">
        <v>73</v>
      </c>
      <c r="D238" s="46">
        <f>C238/C239</f>
        <v>0.37244897959183676</v>
      </c>
      <c r="E238" s="44">
        <f>D238*E242</f>
        <v>4162.6760204081638</v>
      </c>
      <c r="F238" s="45">
        <f>D238*E243</f>
        <v>73</v>
      </c>
    </row>
    <row r="239" spans="2:6">
      <c r="B239" s="20" t="s">
        <v>26</v>
      </c>
      <c r="C239" s="48">
        <f>SUM(C236:C238)</f>
        <v>196</v>
      </c>
      <c r="D239" s="49">
        <f>SUM(D236:D238)</f>
        <v>1</v>
      </c>
      <c r="E239" s="50">
        <f>SUM(E236:E238)</f>
        <v>11176.5</v>
      </c>
      <c r="F239" s="51">
        <f>SUM(F236:F238)</f>
        <v>196</v>
      </c>
    </row>
    <row r="240" spans="2:6">
      <c r="B240" s="20"/>
      <c r="C240" s="48"/>
      <c r="D240" s="48"/>
      <c r="E240" s="52"/>
      <c r="F240" s="45"/>
    </row>
    <row r="241" spans="2:6">
      <c r="B241" s="20"/>
      <c r="C241" s="48"/>
      <c r="D241" s="48"/>
      <c r="E241" s="52"/>
      <c r="F241" s="45"/>
    </row>
    <row r="242" spans="2:6">
      <c r="B242" s="20" t="s">
        <v>25</v>
      </c>
      <c r="C242" s="22"/>
      <c r="D242" s="22"/>
      <c r="E242" s="21">
        <v>11176.5</v>
      </c>
      <c r="F242" s="19"/>
    </row>
    <row r="243" spans="2:6" ht="15.75" thickBot="1">
      <c r="B243" s="24" t="s">
        <v>24</v>
      </c>
      <c r="C243" s="25"/>
      <c r="D243" s="25"/>
      <c r="E243" s="31">
        <v>196</v>
      </c>
      <c r="F243" s="26"/>
    </row>
    <row r="245" spans="2:6" ht="15.75" thickBot="1"/>
    <row r="246" spans="2:6">
      <c r="B246" s="33" t="s">
        <v>73</v>
      </c>
      <c r="C246" s="36"/>
      <c r="D246" s="36"/>
      <c r="E246" s="36"/>
      <c r="F246" s="37"/>
    </row>
    <row r="247" spans="2:6" ht="39">
      <c r="B247" s="27" t="s">
        <v>34</v>
      </c>
      <c r="C247" s="28" t="s">
        <v>33</v>
      </c>
      <c r="D247" s="28" t="s">
        <v>32</v>
      </c>
      <c r="E247" s="28" t="s">
        <v>31</v>
      </c>
      <c r="F247" s="29" t="s">
        <v>30</v>
      </c>
    </row>
    <row r="248" spans="2:6">
      <c r="B248" s="18" t="s">
        <v>29</v>
      </c>
      <c r="C248" s="42">
        <v>1</v>
      </c>
      <c r="D248" s="43">
        <f>C248/C251</f>
        <v>2.5062656641604009E-3</v>
      </c>
      <c r="E248" s="44">
        <f>D248*E254</f>
        <v>52.585989974937341</v>
      </c>
      <c r="F248" s="45">
        <f>D248*E255</f>
        <v>1</v>
      </c>
    </row>
    <row r="249" spans="2:6">
      <c r="B249" s="18" t="s">
        <v>28</v>
      </c>
      <c r="C249" s="42">
        <v>272</v>
      </c>
      <c r="D249" s="46">
        <f>C249/C251</f>
        <v>0.68170426065162903</v>
      </c>
      <c r="E249" s="44">
        <f>D249*E254</f>
        <v>14303.389273182958</v>
      </c>
      <c r="F249" s="45">
        <f>D249*E255</f>
        <v>272</v>
      </c>
    </row>
    <row r="250" spans="2:6">
      <c r="B250" s="18" t="s">
        <v>27</v>
      </c>
      <c r="C250" s="47">
        <v>126</v>
      </c>
      <c r="D250" s="46">
        <f>C250/C251</f>
        <v>0.31578947368421051</v>
      </c>
      <c r="E250" s="44">
        <f>D250*E254</f>
        <v>6625.8347368421055</v>
      </c>
      <c r="F250" s="45">
        <f>D250*E255</f>
        <v>126</v>
      </c>
    </row>
    <row r="251" spans="2:6">
      <c r="B251" s="20" t="s">
        <v>26</v>
      </c>
      <c r="C251" s="48">
        <f>SUM(C248:C250)</f>
        <v>399</v>
      </c>
      <c r="D251" s="49">
        <f>SUM(D248:D250)</f>
        <v>0.99999999999999989</v>
      </c>
      <c r="E251" s="50">
        <f>SUM(E248:E250)</f>
        <v>20981.81</v>
      </c>
      <c r="F251" s="51">
        <f>SUM(F248:F250)</f>
        <v>399</v>
      </c>
    </row>
    <row r="252" spans="2:6">
      <c r="B252" s="20"/>
      <c r="C252" s="48"/>
      <c r="D252" s="48"/>
      <c r="E252" s="52"/>
      <c r="F252" s="45"/>
    </row>
    <row r="253" spans="2:6">
      <c r="B253" s="20"/>
      <c r="C253" s="48"/>
      <c r="D253" s="48"/>
      <c r="E253" s="52"/>
      <c r="F253" s="45"/>
    </row>
    <row r="254" spans="2:6">
      <c r="B254" s="20" t="s">
        <v>25</v>
      </c>
      <c r="C254" s="22"/>
      <c r="D254" s="22"/>
      <c r="E254" s="21">
        <v>20981.81</v>
      </c>
      <c r="F254" s="19"/>
    </row>
    <row r="255" spans="2:6" ht="15.75" thickBot="1">
      <c r="B255" s="24" t="s">
        <v>24</v>
      </c>
      <c r="C255" s="25"/>
      <c r="D255" s="25"/>
      <c r="E255" s="31">
        <v>399</v>
      </c>
      <c r="F255" s="26"/>
    </row>
    <row r="257" spans="2:6" ht="15.75" thickBot="1"/>
    <row r="258" spans="2:6">
      <c r="B258" s="33" t="s">
        <v>74</v>
      </c>
      <c r="C258" s="36"/>
      <c r="D258" s="36"/>
      <c r="E258" s="36"/>
      <c r="F258" s="37"/>
    </row>
    <row r="259" spans="2:6" ht="39">
      <c r="B259" s="27" t="s">
        <v>34</v>
      </c>
      <c r="C259" s="28" t="s">
        <v>33</v>
      </c>
      <c r="D259" s="28" t="s">
        <v>32</v>
      </c>
      <c r="E259" s="28" t="s">
        <v>31</v>
      </c>
      <c r="F259" s="29" t="s">
        <v>30</v>
      </c>
    </row>
    <row r="260" spans="2:6">
      <c r="B260" s="18" t="s">
        <v>29</v>
      </c>
      <c r="C260" s="42">
        <v>0</v>
      </c>
      <c r="D260" s="43">
        <f>C260/C263</f>
        <v>0</v>
      </c>
      <c r="E260" s="44">
        <f>D260*E266</f>
        <v>0</v>
      </c>
      <c r="F260" s="45">
        <f>D260*E267</f>
        <v>0</v>
      </c>
    </row>
    <row r="261" spans="2:6">
      <c r="B261" s="18" t="s">
        <v>28</v>
      </c>
      <c r="C261" s="42">
        <v>168</v>
      </c>
      <c r="D261" s="46">
        <f>C261/C263</f>
        <v>0.57731958762886593</v>
      </c>
      <c r="E261" s="44">
        <f>D261*E266</f>
        <v>8834.4098969072147</v>
      </c>
      <c r="F261" s="45">
        <f>D261*E267</f>
        <v>167.99999999999997</v>
      </c>
    </row>
    <row r="262" spans="2:6">
      <c r="B262" s="18" t="s">
        <v>27</v>
      </c>
      <c r="C262" s="47">
        <v>123</v>
      </c>
      <c r="D262" s="46">
        <f>C262/C263</f>
        <v>0.42268041237113402</v>
      </c>
      <c r="E262" s="44">
        <f>D262*E266</f>
        <v>6468.0501030927835</v>
      </c>
      <c r="F262" s="45">
        <f>D262*E267</f>
        <v>123</v>
      </c>
    </row>
    <row r="263" spans="2:6">
      <c r="B263" s="20" t="s">
        <v>26</v>
      </c>
      <c r="C263" s="48">
        <f>SUM(C260:C262)</f>
        <v>291</v>
      </c>
      <c r="D263" s="49">
        <f>SUM(D260:D262)</f>
        <v>1</v>
      </c>
      <c r="E263" s="50">
        <f>SUM(E260:E262)</f>
        <v>15302.46</v>
      </c>
      <c r="F263" s="51">
        <f>SUM(F260:F262)</f>
        <v>291</v>
      </c>
    </row>
    <row r="264" spans="2:6">
      <c r="B264" s="20"/>
      <c r="C264" s="48"/>
      <c r="D264" s="48"/>
      <c r="E264" s="52"/>
      <c r="F264" s="45"/>
    </row>
    <row r="265" spans="2:6">
      <c r="B265" s="20"/>
      <c r="C265" s="48"/>
      <c r="D265" s="48"/>
      <c r="E265" s="52"/>
      <c r="F265" s="45"/>
    </row>
    <row r="266" spans="2:6">
      <c r="B266" s="20" t="s">
        <v>25</v>
      </c>
      <c r="C266" s="22"/>
      <c r="D266" s="22"/>
      <c r="E266" s="21">
        <v>15302.46</v>
      </c>
      <c r="F266" s="19"/>
    </row>
    <row r="267" spans="2:6" ht="15.75" thickBot="1">
      <c r="B267" s="24" t="s">
        <v>24</v>
      </c>
      <c r="C267" s="25"/>
      <c r="D267" s="25"/>
      <c r="E267" s="31">
        <v>291</v>
      </c>
      <c r="F267" s="26"/>
    </row>
    <row r="269" spans="2:6" ht="15.75" thickBot="1"/>
    <row r="270" spans="2:6">
      <c r="B270" s="33" t="s">
        <v>75</v>
      </c>
      <c r="C270" s="36"/>
      <c r="D270" s="36"/>
      <c r="E270" s="36"/>
      <c r="F270" s="37"/>
    </row>
    <row r="271" spans="2:6" ht="39">
      <c r="B271" s="27" t="s">
        <v>34</v>
      </c>
      <c r="C271" s="28" t="s">
        <v>33</v>
      </c>
      <c r="D271" s="28" t="s">
        <v>32</v>
      </c>
      <c r="E271" s="28" t="s">
        <v>31</v>
      </c>
      <c r="F271" s="29" t="s">
        <v>30</v>
      </c>
    </row>
    <row r="272" spans="2:6">
      <c r="B272" s="18" t="s">
        <v>29</v>
      </c>
      <c r="C272" s="42">
        <v>3</v>
      </c>
      <c r="D272" s="43">
        <f>C272/C275</f>
        <v>1.4084507042253521E-2</v>
      </c>
      <c r="E272" s="44">
        <f>D272*E278</f>
        <v>157.76183098591551</v>
      </c>
      <c r="F272" s="45">
        <f>D272*E279</f>
        <v>3</v>
      </c>
    </row>
    <row r="273" spans="2:6">
      <c r="B273" s="18" t="s">
        <v>28</v>
      </c>
      <c r="C273" s="42">
        <v>128</v>
      </c>
      <c r="D273" s="46">
        <f>C273/C275</f>
        <v>0.60093896713615025</v>
      </c>
      <c r="E273" s="44">
        <f>D273*E278</f>
        <v>6731.1714553990614</v>
      </c>
      <c r="F273" s="45">
        <f>D273*E279</f>
        <v>128</v>
      </c>
    </row>
    <row r="274" spans="2:6">
      <c r="B274" s="18" t="s">
        <v>27</v>
      </c>
      <c r="C274" s="47">
        <v>82</v>
      </c>
      <c r="D274" s="46">
        <f>C274/C275</f>
        <v>0.38497652582159625</v>
      </c>
      <c r="E274" s="44">
        <f>D274*E278</f>
        <v>4312.1567136150234</v>
      </c>
      <c r="F274" s="45">
        <f>D274*E279</f>
        <v>82</v>
      </c>
    </row>
    <row r="275" spans="2:6">
      <c r="B275" s="20" t="s">
        <v>26</v>
      </c>
      <c r="C275" s="48">
        <f>SUM(C272:C274)</f>
        <v>213</v>
      </c>
      <c r="D275" s="49">
        <f>SUM(D272:D274)</f>
        <v>1</v>
      </c>
      <c r="E275" s="50">
        <f>SUM(E272:E274)</f>
        <v>11201.09</v>
      </c>
      <c r="F275" s="51">
        <f>SUM(F272:F274)</f>
        <v>213</v>
      </c>
    </row>
    <row r="276" spans="2:6">
      <c r="B276" s="20"/>
      <c r="C276" s="48"/>
      <c r="D276" s="48"/>
      <c r="E276" s="52"/>
      <c r="F276" s="45"/>
    </row>
    <row r="277" spans="2:6">
      <c r="B277" s="20"/>
      <c r="C277" s="48"/>
      <c r="D277" s="48"/>
      <c r="E277" s="52"/>
      <c r="F277" s="45"/>
    </row>
    <row r="278" spans="2:6">
      <c r="B278" s="20" t="s">
        <v>25</v>
      </c>
      <c r="C278" s="22"/>
      <c r="D278" s="22"/>
      <c r="E278" s="21">
        <v>11201.09</v>
      </c>
      <c r="F278" s="19"/>
    </row>
    <row r="279" spans="2:6" ht="15.75" thickBot="1">
      <c r="B279" s="24" t="s">
        <v>24</v>
      </c>
      <c r="C279" s="25"/>
      <c r="D279" s="25"/>
      <c r="E279" s="31">
        <v>213</v>
      </c>
      <c r="F279" s="26"/>
    </row>
    <row r="281" spans="2:6" ht="15.75" thickBot="1"/>
    <row r="282" spans="2:6">
      <c r="B282" s="33" t="s">
        <v>76</v>
      </c>
      <c r="C282" s="36"/>
      <c r="D282" s="36"/>
      <c r="E282" s="36"/>
      <c r="F282" s="37"/>
    </row>
    <row r="283" spans="2:6" ht="39">
      <c r="B283" s="27" t="s">
        <v>34</v>
      </c>
      <c r="C283" s="28" t="s">
        <v>33</v>
      </c>
      <c r="D283" s="28" t="s">
        <v>32</v>
      </c>
      <c r="E283" s="28" t="s">
        <v>31</v>
      </c>
      <c r="F283" s="29" t="s">
        <v>30</v>
      </c>
    </row>
    <row r="284" spans="2:6">
      <c r="B284" s="18" t="s">
        <v>29</v>
      </c>
      <c r="C284" s="42">
        <v>3</v>
      </c>
      <c r="D284" s="43">
        <f>C284/C287</f>
        <v>1.1029411764705883E-2</v>
      </c>
      <c r="E284" s="44">
        <f>D284*E290</f>
        <v>157.76183823529414</v>
      </c>
      <c r="F284" s="45">
        <f>D284*E291</f>
        <v>3</v>
      </c>
    </row>
    <row r="285" spans="2:6">
      <c r="B285" s="18" t="s">
        <v>28</v>
      </c>
      <c r="C285" s="42">
        <v>250</v>
      </c>
      <c r="D285" s="46">
        <f>C285/C287</f>
        <v>0.91911764705882348</v>
      </c>
      <c r="E285" s="44">
        <f>D285*E290</f>
        <v>13146.819852941175</v>
      </c>
      <c r="F285" s="45">
        <f>D285*E291</f>
        <v>250</v>
      </c>
    </row>
    <row r="286" spans="2:6">
      <c r="B286" s="18" t="s">
        <v>27</v>
      </c>
      <c r="C286" s="47">
        <v>19</v>
      </c>
      <c r="D286" s="46">
        <f>C286/C287</f>
        <v>6.985294117647059E-2</v>
      </c>
      <c r="E286" s="44">
        <f>D286*E290</f>
        <v>999.15830882352941</v>
      </c>
      <c r="F286" s="45">
        <f>D286*E291</f>
        <v>19</v>
      </c>
    </row>
    <row r="287" spans="2:6">
      <c r="B287" s="20" t="s">
        <v>26</v>
      </c>
      <c r="C287" s="48">
        <f>SUM(C284:C286)</f>
        <v>272</v>
      </c>
      <c r="D287" s="49">
        <f>SUM(D284:D286)</f>
        <v>0.99999999999999989</v>
      </c>
      <c r="E287" s="50">
        <f>SUM(E284:E286)</f>
        <v>14303.739999999998</v>
      </c>
      <c r="F287" s="51">
        <f>SUM(F284:F286)</f>
        <v>272</v>
      </c>
    </row>
    <row r="288" spans="2:6">
      <c r="B288" s="20"/>
      <c r="C288" s="48"/>
      <c r="D288" s="48"/>
      <c r="E288" s="52"/>
      <c r="F288" s="45"/>
    </row>
    <row r="289" spans="2:6">
      <c r="B289" s="20"/>
      <c r="C289" s="48"/>
      <c r="D289" s="48"/>
      <c r="E289" s="52"/>
      <c r="F289" s="45"/>
    </row>
    <row r="290" spans="2:6">
      <c r="B290" s="20" t="s">
        <v>25</v>
      </c>
      <c r="C290" s="22"/>
      <c r="D290" s="22"/>
      <c r="E290" s="21">
        <v>14303.74</v>
      </c>
      <c r="F290" s="19"/>
    </row>
    <row r="291" spans="2:6" ht="15.75" thickBot="1">
      <c r="B291" s="24" t="s">
        <v>24</v>
      </c>
      <c r="C291" s="25"/>
      <c r="D291" s="25"/>
      <c r="E291" s="31">
        <v>272</v>
      </c>
      <c r="F291" s="26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1"/>
  <sheetViews>
    <sheetView workbookViewId="0">
      <selection activeCell="H18" sqref="H18"/>
    </sheetView>
  </sheetViews>
  <sheetFormatPr defaultRowHeight="15"/>
  <cols>
    <col min="1" max="1" width="9.140625" style="1"/>
    <col min="2" max="6" width="15" style="1" customWidth="1"/>
    <col min="7" max="7" width="14.28515625" style="1" customWidth="1"/>
    <col min="8" max="8" width="9.140625" style="1" customWidth="1"/>
    <col min="9" max="249" width="9.140625" style="1"/>
    <col min="250" max="250" width="15.85546875" style="1" customWidth="1"/>
    <col min="251" max="251" width="9.140625" style="1"/>
    <col min="252" max="253" width="13.28515625" style="1" customWidth="1"/>
    <col min="254" max="254" width="11.28515625" style="1" customWidth="1"/>
    <col min="255" max="262" width="0" style="1" hidden="1" customWidth="1"/>
    <col min="263" max="505" width="9.140625" style="1"/>
    <col min="506" max="506" width="15.85546875" style="1" customWidth="1"/>
    <col min="507" max="507" width="9.140625" style="1"/>
    <col min="508" max="509" width="13.28515625" style="1" customWidth="1"/>
    <col min="510" max="510" width="11.28515625" style="1" customWidth="1"/>
    <col min="511" max="518" width="0" style="1" hidden="1" customWidth="1"/>
    <col min="519" max="761" width="9.140625" style="1"/>
    <col min="762" max="762" width="15.85546875" style="1" customWidth="1"/>
    <col min="763" max="763" width="9.140625" style="1"/>
    <col min="764" max="765" width="13.28515625" style="1" customWidth="1"/>
    <col min="766" max="766" width="11.28515625" style="1" customWidth="1"/>
    <col min="767" max="774" width="0" style="1" hidden="1" customWidth="1"/>
    <col min="775" max="1017" width="9.140625" style="1"/>
    <col min="1018" max="1018" width="15.85546875" style="1" customWidth="1"/>
    <col min="1019" max="1019" width="9.140625" style="1"/>
    <col min="1020" max="1021" width="13.28515625" style="1" customWidth="1"/>
    <col min="1022" max="1022" width="11.28515625" style="1" customWidth="1"/>
    <col min="1023" max="1030" width="0" style="1" hidden="1" customWidth="1"/>
    <col min="1031" max="1273" width="9.140625" style="1"/>
    <col min="1274" max="1274" width="15.85546875" style="1" customWidth="1"/>
    <col min="1275" max="1275" width="9.140625" style="1"/>
    <col min="1276" max="1277" width="13.28515625" style="1" customWidth="1"/>
    <col min="1278" max="1278" width="11.28515625" style="1" customWidth="1"/>
    <col min="1279" max="1286" width="0" style="1" hidden="1" customWidth="1"/>
    <col min="1287" max="1529" width="9.140625" style="1"/>
    <col min="1530" max="1530" width="15.85546875" style="1" customWidth="1"/>
    <col min="1531" max="1531" width="9.140625" style="1"/>
    <col min="1532" max="1533" width="13.28515625" style="1" customWidth="1"/>
    <col min="1534" max="1534" width="11.28515625" style="1" customWidth="1"/>
    <col min="1535" max="1542" width="0" style="1" hidden="1" customWidth="1"/>
    <col min="1543" max="1785" width="9.140625" style="1"/>
    <col min="1786" max="1786" width="15.85546875" style="1" customWidth="1"/>
    <col min="1787" max="1787" width="9.140625" style="1"/>
    <col min="1788" max="1789" width="13.28515625" style="1" customWidth="1"/>
    <col min="1790" max="1790" width="11.28515625" style="1" customWidth="1"/>
    <col min="1791" max="1798" width="0" style="1" hidden="1" customWidth="1"/>
    <col min="1799" max="2041" width="9.140625" style="1"/>
    <col min="2042" max="2042" width="15.85546875" style="1" customWidth="1"/>
    <col min="2043" max="2043" width="9.140625" style="1"/>
    <col min="2044" max="2045" width="13.28515625" style="1" customWidth="1"/>
    <col min="2046" max="2046" width="11.28515625" style="1" customWidth="1"/>
    <col min="2047" max="2054" width="0" style="1" hidden="1" customWidth="1"/>
    <col min="2055" max="2297" width="9.140625" style="1"/>
    <col min="2298" max="2298" width="15.85546875" style="1" customWidth="1"/>
    <col min="2299" max="2299" width="9.140625" style="1"/>
    <col min="2300" max="2301" width="13.28515625" style="1" customWidth="1"/>
    <col min="2302" max="2302" width="11.28515625" style="1" customWidth="1"/>
    <col min="2303" max="2310" width="0" style="1" hidden="1" customWidth="1"/>
    <col min="2311" max="2553" width="9.140625" style="1"/>
    <col min="2554" max="2554" width="15.85546875" style="1" customWidth="1"/>
    <col min="2555" max="2555" width="9.140625" style="1"/>
    <col min="2556" max="2557" width="13.28515625" style="1" customWidth="1"/>
    <col min="2558" max="2558" width="11.28515625" style="1" customWidth="1"/>
    <col min="2559" max="2566" width="0" style="1" hidden="1" customWidth="1"/>
    <col min="2567" max="2809" width="9.140625" style="1"/>
    <col min="2810" max="2810" width="15.85546875" style="1" customWidth="1"/>
    <col min="2811" max="2811" width="9.140625" style="1"/>
    <col min="2812" max="2813" width="13.28515625" style="1" customWidth="1"/>
    <col min="2814" max="2814" width="11.28515625" style="1" customWidth="1"/>
    <col min="2815" max="2822" width="0" style="1" hidden="1" customWidth="1"/>
    <col min="2823" max="3065" width="9.140625" style="1"/>
    <col min="3066" max="3066" width="15.85546875" style="1" customWidth="1"/>
    <col min="3067" max="3067" width="9.140625" style="1"/>
    <col min="3068" max="3069" width="13.28515625" style="1" customWidth="1"/>
    <col min="3070" max="3070" width="11.28515625" style="1" customWidth="1"/>
    <col min="3071" max="3078" width="0" style="1" hidden="1" customWidth="1"/>
    <col min="3079" max="3321" width="9.140625" style="1"/>
    <col min="3322" max="3322" width="15.85546875" style="1" customWidth="1"/>
    <col min="3323" max="3323" width="9.140625" style="1"/>
    <col min="3324" max="3325" width="13.28515625" style="1" customWidth="1"/>
    <col min="3326" max="3326" width="11.28515625" style="1" customWidth="1"/>
    <col min="3327" max="3334" width="0" style="1" hidden="1" customWidth="1"/>
    <col min="3335" max="3577" width="9.140625" style="1"/>
    <col min="3578" max="3578" width="15.85546875" style="1" customWidth="1"/>
    <col min="3579" max="3579" width="9.140625" style="1"/>
    <col min="3580" max="3581" width="13.28515625" style="1" customWidth="1"/>
    <col min="3582" max="3582" width="11.28515625" style="1" customWidth="1"/>
    <col min="3583" max="3590" width="0" style="1" hidden="1" customWidth="1"/>
    <col min="3591" max="3833" width="9.140625" style="1"/>
    <col min="3834" max="3834" width="15.85546875" style="1" customWidth="1"/>
    <col min="3835" max="3835" width="9.140625" style="1"/>
    <col min="3836" max="3837" width="13.28515625" style="1" customWidth="1"/>
    <col min="3838" max="3838" width="11.28515625" style="1" customWidth="1"/>
    <col min="3839" max="3846" width="0" style="1" hidden="1" customWidth="1"/>
    <col min="3847" max="4089" width="9.140625" style="1"/>
    <col min="4090" max="4090" width="15.85546875" style="1" customWidth="1"/>
    <col min="4091" max="4091" width="9.140625" style="1"/>
    <col min="4092" max="4093" width="13.28515625" style="1" customWidth="1"/>
    <col min="4094" max="4094" width="11.28515625" style="1" customWidth="1"/>
    <col min="4095" max="4102" width="0" style="1" hidden="1" customWidth="1"/>
    <col min="4103" max="4345" width="9.140625" style="1"/>
    <col min="4346" max="4346" width="15.85546875" style="1" customWidth="1"/>
    <col min="4347" max="4347" width="9.140625" style="1"/>
    <col min="4348" max="4349" width="13.28515625" style="1" customWidth="1"/>
    <col min="4350" max="4350" width="11.28515625" style="1" customWidth="1"/>
    <col min="4351" max="4358" width="0" style="1" hidden="1" customWidth="1"/>
    <col min="4359" max="4601" width="9.140625" style="1"/>
    <col min="4602" max="4602" width="15.85546875" style="1" customWidth="1"/>
    <col min="4603" max="4603" width="9.140625" style="1"/>
    <col min="4604" max="4605" width="13.28515625" style="1" customWidth="1"/>
    <col min="4606" max="4606" width="11.28515625" style="1" customWidth="1"/>
    <col min="4607" max="4614" width="0" style="1" hidden="1" customWidth="1"/>
    <col min="4615" max="4857" width="9.140625" style="1"/>
    <col min="4858" max="4858" width="15.85546875" style="1" customWidth="1"/>
    <col min="4859" max="4859" width="9.140625" style="1"/>
    <col min="4860" max="4861" width="13.28515625" style="1" customWidth="1"/>
    <col min="4862" max="4862" width="11.28515625" style="1" customWidth="1"/>
    <col min="4863" max="4870" width="0" style="1" hidden="1" customWidth="1"/>
    <col min="4871" max="5113" width="9.140625" style="1"/>
    <col min="5114" max="5114" width="15.85546875" style="1" customWidth="1"/>
    <col min="5115" max="5115" width="9.140625" style="1"/>
    <col min="5116" max="5117" width="13.28515625" style="1" customWidth="1"/>
    <col min="5118" max="5118" width="11.28515625" style="1" customWidth="1"/>
    <col min="5119" max="5126" width="0" style="1" hidden="1" customWidth="1"/>
    <col min="5127" max="5369" width="9.140625" style="1"/>
    <col min="5370" max="5370" width="15.85546875" style="1" customWidth="1"/>
    <col min="5371" max="5371" width="9.140625" style="1"/>
    <col min="5372" max="5373" width="13.28515625" style="1" customWidth="1"/>
    <col min="5374" max="5374" width="11.28515625" style="1" customWidth="1"/>
    <col min="5375" max="5382" width="0" style="1" hidden="1" customWidth="1"/>
    <col min="5383" max="5625" width="9.140625" style="1"/>
    <col min="5626" max="5626" width="15.85546875" style="1" customWidth="1"/>
    <col min="5627" max="5627" width="9.140625" style="1"/>
    <col min="5628" max="5629" width="13.28515625" style="1" customWidth="1"/>
    <col min="5630" max="5630" width="11.28515625" style="1" customWidth="1"/>
    <col min="5631" max="5638" width="0" style="1" hidden="1" customWidth="1"/>
    <col min="5639" max="5881" width="9.140625" style="1"/>
    <col min="5882" max="5882" width="15.85546875" style="1" customWidth="1"/>
    <col min="5883" max="5883" width="9.140625" style="1"/>
    <col min="5884" max="5885" width="13.28515625" style="1" customWidth="1"/>
    <col min="5886" max="5886" width="11.28515625" style="1" customWidth="1"/>
    <col min="5887" max="5894" width="0" style="1" hidden="1" customWidth="1"/>
    <col min="5895" max="6137" width="9.140625" style="1"/>
    <col min="6138" max="6138" width="15.85546875" style="1" customWidth="1"/>
    <col min="6139" max="6139" width="9.140625" style="1"/>
    <col min="6140" max="6141" width="13.28515625" style="1" customWidth="1"/>
    <col min="6142" max="6142" width="11.28515625" style="1" customWidth="1"/>
    <col min="6143" max="6150" width="0" style="1" hidden="1" customWidth="1"/>
    <col min="6151" max="6393" width="9.140625" style="1"/>
    <col min="6394" max="6394" width="15.85546875" style="1" customWidth="1"/>
    <col min="6395" max="6395" width="9.140625" style="1"/>
    <col min="6396" max="6397" width="13.28515625" style="1" customWidth="1"/>
    <col min="6398" max="6398" width="11.28515625" style="1" customWidth="1"/>
    <col min="6399" max="6406" width="0" style="1" hidden="1" customWidth="1"/>
    <col min="6407" max="6649" width="9.140625" style="1"/>
    <col min="6650" max="6650" width="15.85546875" style="1" customWidth="1"/>
    <col min="6651" max="6651" width="9.140625" style="1"/>
    <col min="6652" max="6653" width="13.28515625" style="1" customWidth="1"/>
    <col min="6654" max="6654" width="11.28515625" style="1" customWidth="1"/>
    <col min="6655" max="6662" width="0" style="1" hidden="1" customWidth="1"/>
    <col min="6663" max="6905" width="9.140625" style="1"/>
    <col min="6906" max="6906" width="15.85546875" style="1" customWidth="1"/>
    <col min="6907" max="6907" width="9.140625" style="1"/>
    <col min="6908" max="6909" width="13.28515625" style="1" customWidth="1"/>
    <col min="6910" max="6910" width="11.28515625" style="1" customWidth="1"/>
    <col min="6911" max="6918" width="0" style="1" hidden="1" customWidth="1"/>
    <col min="6919" max="7161" width="9.140625" style="1"/>
    <col min="7162" max="7162" width="15.85546875" style="1" customWidth="1"/>
    <col min="7163" max="7163" width="9.140625" style="1"/>
    <col min="7164" max="7165" width="13.28515625" style="1" customWidth="1"/>
    <col min="7166" max="7166" width="11.28515625" style="1" customWidth="1"/>
    <col min="7167" max="7174" width="0" style="1" hidden="1" customWidth="1"/>
    <col min="7175" max="7417" width="9.140625" style="1"/>
    <col min="7418" max="7418" width="15.85546875" style="1" customWidth="1"/>
    <col min="7419" max="7419" width="9.140625" style="1"/>
    <col min="7420" max="7421" width="13.28515625" style="1" customWidth="1"/>
    <col min="7422" max="7422" width="11.28515625" style="1" customWidth="1"/>
    <col min="7423" max="7430" width="0" style="1" hidden="1" customWidth="1"/>
    <col min="7431" max="7673" width="9.140625" style="1"/>
    <col min="7674" max="7674" width="15.85546875" style="1" customWidth="1"/>
    <col min="7675" max="7675" width="9.140625" style="1"/>
    <col min="7676" max="7677" width="13.28515625" style="1" customWidth="1"/>
    <col min="7678" max="7678" width="11.28515625" style="1" customWidth="1"/>
    <col min="7679" max="7686" width="0" style="1" hidden="1" customWidth="1"/>
    <col min="7687" max="7929" width="9.140625" style="1"/>
    <col min="7930" max="7930" width="15.85546875" style="1" customWidth="1"/>
    <col min="7931" max="7931" width="9.140625" style="1"/>
    <col min="7932" max="7933" width="13.28515625" style="1" customWidth="1"/>
    <col min="7934" max="7934" width="11.28515625" style="1" customWidth="1"/>
    <col min="7935" max="7942" width="0" style="1" hidden="1" customWidth="1"/>
    <col min="7943" max="8185" width="9.140625" style="1"/>
    <col min="8186" max="8186" width="15.85546875" style="1" customWidth="1"/>
    <col min="8187" max="8187" width="9.140625" style="1"/>
    <col min="8188" max="8189" width="13.28515625" style="1" customWidth="1"/>
    <col min="8190" max="8190" width="11.28515625" style="1" customWidth="1"/>
    <col min="8191" max="8198" width="0" style="1" hidden="1" customWidth="1"/>
    <col min="8199" max="8441" width="9.140625" style="1"/>
    <col min="8442" max="8442" width="15.85546875" style="1" customWidth="1"/>
    <col min="8443" max="8443" width="9.140625" style="1"/>
    <col min="8444" max="8445" width="13.28515625" style="1" customWidth="1"/>
    <col min="8446" max="8446" width="11.28515625" style="1" customWidth="1"/>
    <col min="8447" max="8454" width="0" style="1" hidden="1" customWidth="1"/>
    <col min="8455" max="8697" width="9.140625" style="1"/>
    <col min="8698" max="8698" width="15.85546875" style="1" customWidth="1"/>
    <col min="8699" max="8699" width="9.140625" style="1"/>
    <col min="8700" max="8701" width="13.28515625" style="1" customWidth="1"/>
    <col min="8702" max="8702" width="11.28515625" style="1" customWidth="1"/>
    <col min="8703" max="8710" width="0" style="1" hidden="1" customWidth="1"/>
    <col min="8711" max="8953" width="9.140625" style="1"/>
    <col min="8954" max="8954" width="15.85546875" style="1" customWidth="1"/>
    <col min="8955" max="8955" width="9.140625" style="1"/>
    <col min="8956" max="8957" width="13.28515625" style="1" customWidth="1"/>
    <col min="8958" max="8958" width="11.28515625" style="1" customWidth="1"/>
    <col min="8959" max="8966" width="0" style="1" hidden="1" customWidth="1"/>
    <col min="8967" max="9209" width="9.140625" style="1"/>
    <col min="9210" max="9210" width="15.85546875" style="1" customWidth="1"/>
    <col min="9211" max="9211" width="9.140625" style="1"/>
    <col min="9212" max="9213" width="13.28515625" style="1" customWidth="1"/>
    <col min="9214" max="9214" width="11.28515625" style="1" customWidth="1"/>
    <col min="9215" max="9222" width="0" style="1" hidden="1" customWidth="1"/>
    <col min="9223" max="9465" width="9.140625" style="1"/>
    <col min="9466" max="9466" width="15.85546875" style="1" customWidth="1"/>
    <col min="9467" max="9467" width="9.140625" style="1"/>
    <col min="9468" max="9469" width="13.28515625" style="1" customWidth="1"/>
    <col min="9470" max="9470" width="11.28515625" style="1" customWidth="1"/>
    <col min="9471" max="9478" width="0" style="1" hidden="1" customWidth="1"/>
    <col min="9479" max="9721" width="9.140625" style="1"/>
    <col min="9722" max="9722" width="15.85546875" style="1" customWidth="1"/>
    <col min="9723" max="9723" width="9.140625" style="1"/>
    <col min="9724" max="9725" width="13.28515625" style="1" customWidth="1"/>
    <col min="9726" max="9726" width="11.28515625" style="1" customWidth="1"/>
    <col min="9727" max="9734" width="0" style="1" hidden="1" customWidth="1"/>
    <col min="9735" max="9977" width="9.140625" style="1"/>
    <col min="9978" max="9978" width="15.85546875" style="1" customWidth="1"/>
    <col min="9979" max="9979" width="9.140625" style="1"/>
    <col min="9980" max="9981" width="13.28515625" style="1" customWidth="1"/>
    <col min="9982" max="9982" width="11.28515625" style="1" customWidth="1"/>
    <col min="9983" max="9990" width="0" style="1" hidden="1" customWidth="1"/>
    <col min="9991" max="10233" width="9.140625" style="1"/>
    <col min="10234" max="10234" width="15.85546875" style="1" customWidth="1"/>
    <col min="10235" max="10235" width="9.140625" style="1"/>
    <col min="10236" max="10237" width="13.28515625" style="1" customWidth="1"/>
    <col min="10238" max="10238" width="11.28515625" style="1" customWidth="1"/>
    <col min="10239" max="10246" width="0" style="1" hidden="1" customWidth="1"/>
    <col min="10247" max="10489" width="9.140625" style="1"/>
    <col min="10490" max="10490" width="15.85546875" style="1" customWidth="1"/>
    <col min="10491" max="10491" width="9.140625" style="1"/>
    <col min="10492" max="10493" width="13.28515625" style="1" customWidth="1"/>
    <col min="10494" max="10494" width="11.28515625" style="1" customWidth="1"/>
    <col min="10495" max="10502" width="0" style="1" hidden="1" customWidth="1"/>
    <col min="10503" max="10745" width="9.140625" style="1"/>
    <col min="10746" max="10746" width="15.85546875" style="1" customWidth="1"/>
    <col min="10747" max="10747" width="9.140625" style="1"/>
    <col min="10748" max="10749" width="13.28515625" style="1" customWidth="1"/>
    <col min="10750" max="10750" width="11.28515625" style="1" customWidth="1"/>
    <col min="10751" max="10758" width="0" style="1" hidden="1" customWidth="1"/>
    <col min="10759" max="11001" width="9.140625" style="1"/>
    <col min="11002" max="11002" width="15.85546875" style="1" customWidth="1"/>
    <col min="11003" max="11003" width="9.140625" style="1"/>
    <col min="11004" max="11005" width="13.28515625" style="1" customWidth="1"/>
    <col min="11006" max="11006" width="11.28515625" style="1" customWidth="1"/>
    <col min="11007" max="11014" width="0" style="1" hidden="1" customWidth="1"/>
    <col min="11015" max="11257" width="9.140625" style="1"/>
    <col min="11258" max="11258" width="15.85546875" style="1" customWidth="1"/>
    <col min="11259" max="11259" width="9.140625" style="1"/>
    <col min="11260" max="11261" width="13.28515625" style="1" customWidth="1"/>
    <col min="11262" max="11262" width="11.28515625" style="1" customWidth="1"/>
    <col min="11263" max="11270" width="0" style="1" hidden="1" customWidth="1"/>
    <col min="11271" max="11513" width="9.140625" style="1"/>
    <col min="11514" max="11514" width="15.85546875" style="1" customWidth="1"/>
    <col min="11515" max="11515" width="9.140625" style="1"/>
    <col min="11516" max="11517" width="13.28515625" style="1" customWidth="1"/>
    <col min="11518" max="11518" width="11.28515625" style="1" customWidth="1"/>
    <col min="11519" max="11526" width="0" style="1" hidden="1" customWidth="1"/>
    <col min="11527" max="11769" width="9.140625" style="1"/>
    <col min="11770" max="11770" width="15.85546875" style="1" customWidth="1"/>
    <col min="11771" max="11771" width="9.140625" style="1"/>
    <col min="11772" max="11773" width="13.28515625" style="1" customWidth="1"/>
    <col min="11774" max="11774" width="11.28515625" style="1" customWidth="1"/>
    <col min="11775" max="11782" width="0" style="1" hidden="1" customWidth="1"/>
    <col min="11783" max="12025" width="9.140625" style="1"/>
    <col min="12026" max="12026" width="15.85546875" style="1" customWidth="1"/>
    <col min="12027" max="12027" width="9.140625" style="1"/>
    <col min="12028" max="12029" width="13.28515625" style="1" customWidth="1"/>
    <col min="12030" max="12030" width="11.28515625" style="1" customWidth="1"/>
    <col min="12031" max="12038" width="0" style="1" hidden="1" customWidth="1"/>
    <col min="12039" max="12281" width="9.140625" style="1"/>
    <col min="12282" max="12282" width="15.85546875" style="1" customWidth="1"/>
    <col min="12283" max="12283" width="9.140625" style="1"/>
    <col min="12284" max="12285" width="13.28515625" style="1" customWidth="1"/>
    <col min="12286" max="12286" width="11.28515625" style="1" customWidth="1"/>
    <col min="12287" max="12294" width="0" style="1" hidden="1" customWidth="1"/>
    <col min="12295" max="12537" width="9.140625" style="1"/>
    <col min="12538" max="12538" width="15.85546875" style="1" customWidth="1"/>
    <col min="12539" max="12539" width="9.140625" style="1"/>
    <col min="12540" max="12541" width="13.28515625" style="1" customWidth="1"/>
    <col min="12542" max="12542" width="11.28515625" style="1" customWidth="1"/>
    <col min="12543" max="12550" width="0" style="1" hidden="1" customWidth="1"/>
    <col min="12551" max="12793" width="9.140625" style="1"/>
    <col min="12794" max="12794" width="15.85546875" style="1" customWidth="1"/>
    <col min="12795" max="12795" width="9.140625" style="1"/>
    <col min="12796" max="12797" width="13.28515625" style="1" customWidth="1"/>
    <col min="12798" max="12798" width="11.28515625" style="1" customWidth="1"/>
    <col min="12799" max="12806" width="0" style="1" hidden="1" customWidth="1"/>
    <col min="12807" max="13049" width="9.140625" style="1"/>
    <col min="13050" max="13050" width="15.85546875" style="1" customWidth="1"/>
    <col min="13051" max="13051" width="9.140625" style="1"/>
    <col min="13052" max="13053" width="13.28515625" style="1" customWidth="1"/>
    <col min="13054" max="13054" width="11.28515625" style="1" customWidth="1"/>
    <col min="13055" max="13062" width="0" style="1" hidden="1" customWidth="1"/>
    <col min="13063" max="13305" width="9.140625" style="1"/>
    <col min="13306" max="13306" width="15.85546875" style="1" customWidth="1"/>
    <col min="13307" max="13307" width="9.140625" style="1"/>
    <col min="13308" max="13309" width="13.28515625" style="1" customWidth="1"/>
    <col min="13310" max="13310" width="11.28515625" style="1" customWidth="1"/>
    <col min="13311" max="13318" width="0" style="1" hidden="1" customWidth="1"/>
    <col min="13319" max="13561" width="9.140625" style="1"/>
    <col min="13562" max="13562" width="15.85546875" style="1" customWidth="1"/>
    <col min="13563" max="13563" width="9.140625" style="1"/>
    <col min="13564" max="13565" width="13.28515625" style="1" customWidth="1"/>
    <col min="13566" max="13566" width="11.28515625" style="1" customWidth="1"/>
    <col min="13567" max="13574" width="0" style="1" hidden="1" customWidth="1"/>
    <col min="13575" max="13817" width="9.140625" style="1"/>
    <col min="13818" max="13818" width="15.85546875" style="1" customWidth="1"/>
    <col min="13819" max="13819" width="9.140625" style="1"/>
    <col min="13820" max="13821" width="13.28515625" style="1" customWidth="1"/>
    <col min="13822" max="13822" width="11.28515625" style="1" customWidth="1"/>
    <col min="13823" max="13830" width="0" style="1" hidden="1" customWidth="1"/>
    <col min="13831" max="14073" width="9.140625" style="1"/>
    <col min="14074" max="14074" width="15.85546875" style="1" customWidth="1"/>
    <col min="14075" max="14075" width="9.140625" style="1"/>
    <col min="14076" max="14077" width="13.28515625" style="1" customWidth="1"/>
    <col min="14078" max="14078" width="11.28515625" style="1" customWidth="1"/>
    <col min="14079" max="14086" width="0" style="1" hidden="1" customWidth="1"/>
    <col min="14087" max="14329" width="9.140625" style="1"/>
    <col min="14330" max="14330" width="15.85546875" style="1" customWidth="1"/>
    <col min="14331" max="14331" width="9.140625" style="1"/>
    <col min="14332" max="14333" width="13.28515625" style="1" customWidth="1"/>
    <col min="14334" max="14334" width="11.28515625" style="1" customWidth="1"/>
    <col min="14335" max="14342" width="0" style="1" hidden="1" customWidth="1"/>
    <col min="14343" max="14585" width="9.140625" style="1"/>
    <col min="14586" max="14586" width="15.85546875" style="1" customWidth="1"/>
    <col min="14587" max="14587" width="9.140625" style="1"/>
    <col min="14588" max="14589" width="13.28515625" style="1" customWidth="1"/>
    <col min="14590" max="14590" width="11.28515625" style="1" customWidth="1"/>
    <col min="14591" max="14598" width="0" style="1" hidden="1" customWidth="1"/>
    <col min="14599" max="14841" width="9.140625" style="1"/>
    <col min="14842" max="14842" width="15.85546875" style="1" customWidth="1"/>
    <col min="14843" max="14843" width="9.140625" style="1"/>
    <col min="14844" max="14845" width="13.28515625" style="1" customWidth="1"/>
    <col min="14846" max="14846" width="11.28515625" style="1" customWidth="1"/>
    <col min="14847" max="14854" width="0" style="1" hidden="1" customWidth="1"/>
    <col min="14855" max="15097" width="9.140625" style="1"/>
    <col min="15098" max="15098" width="15.85546875" style="1" customWidth="1"/>
    <col min="15099" max="15099" width="9.140625" style="1"/>
    <col min="15100" max="15101" width="13.28515625" style="1" customWidth="1"/>
    <col min="15102" max="15102" width="11.28515625" style="1" customWidth="1"/>
    <col min="15103" max="15110" width="0" style="1" hidden="1" customWidth="1"/>
    <col min="15111" max="15353" width="9.140625" style="1"/>
    <col min="15354" max="15354" width="15.85546875" style="1" customWidth="1"/>
    <col min="15355" max="15355" width="9.140625" style="1"/>
    <col min="15356" max="15357" width="13.28515625" style="1" customWidth="1"/>
    <col min="15358" max="15358" width="11.28515625" style="1" customWidth="1"/>
    <col min="15359" max="15366" width="0" style="1" hidden="1" customWidth="1"/>
    <col min="15367" max="15609" width="9.140625" style="1"/>
    <col min="15610" max="15610" width="15.85546875" style="1" customWidth="1"/>
    <col min="15611" max="15611" width="9.140625" style="1"/>
    <col min="15612" max="15613" width="13.28515625" style="1" customWidth="1"/>
    <col min="15614" max="15614" width="11.28515625" style="1" customWidth="1"/>
    <col min="15615" max="15622" width="0" style="1" hidden="1" customWidth="1"/>
    <col min="15623" max="15865" width="9.140625" style="1"/>
    <col min="15866" max="15866" width="15.85546875" style="1" customWidth="1"/>
    <col min="15867" max="15867" width="9.140625" style="1"/>
    <col min="15868" max="15869" width="13.28515625" style="1" customWidth="1"/>
    <col min="15870" max="15870" width="11.28515625" style="1" customWidth="1"/>
    <col min="15871" max="15878" width="0" style="1" hidden="1" customWidth="1"/>
    <col min="15879" max="16121" width="9.140625" style="1"/>
    <col min="16122" max="16122" width="15.85546875" style="1" customWidth="1"/>
    <col min="16123" max="16123" width="9.140625" style="1"/>
    <col min="16124" max="16125" width="13.28515625" style="1" customWidth="1"/>
    <col min="16126" max="16126" width="11.28515625" style="1" customWidth="1"/>
    <col min="16127" max="16134" width="0" style="1" hidden="1" customWidth="1"/>
    <col min="16135" max="16384" width="9.140625" style="1"/>
  </cols>
  <sheetData>
    <row r="2" spans="2:8" ht="15" customHeight="1">
      <c r="B2" s="85" t="s">
        <v>16</v>
      </c>
      <c r="C2" s="85"/>
      <c r="D2" s="85"/>
      <c r="E2" s="85"/>
      <c r="F2" s="85"/>
    </row>
    <row r="3" spans="2:8">
      <c r="B3" s="86" t="s">
        <v>48</v>
      </c>
      <c r="C3" s="87"/>
      <c r="D3" s="87"/>
      <c r="E3" s="87"/>
      <c r="F3" s="87"/>
    </row>
    <row r="4" spans="2:8">
      <c r="B4" s="88" t="s">
        <v>58</v>
      </c>
      <c r="C4" s="89"/>
      <c r="D4" s="89"/>
      <c r="E4" s="89"/>
      <c r="F4" s="89"/>
    </row>
    <row r="5" spans="2:8" ht="15.75" thickBot="1">
      <c r="B5" s="5"/>
      <c r="C5" s="11"/>
      <c r="D5" s="11"/>
      <c r="E5" s="12"/>
      <c r="F5" s="13"/>
      <c r="G5" s="7"/>
      <c r="H5" s="14"/>
    </row>
    <row r="6" spans="2:8">
      <c r="B6" s="33" t="s">
        <v>59</v>
      </c>
      <c r="C6" s="34"/>
      <c r="D6" s="34"/>
      <c r="E6" s="34"/>
      <c r="F6" s="35"/>
      <c r="G6" s="7"/>
      <c r="H6" s="14"/>
    </row>
    <row r="7" spans="2:8" ht="39">
      <c r="B7" s="15" t="s">
        <v>34</v>
      </c>
      <c r="C7" s="16" t="s">
        <v>33</v>
      </c>
      <c r="D7" s="16" t="s">
        <v>32</v>
      </c>
      <c r="E7" s="16" t="s">
        <v>31</v>
      </c>
      <c r="F7" s="17" t="s">
        <v>30</v>
      </c>
      <c r="G7" s="7"/>
      <c r="H7" s="14"/>
    </row>
    <row r="8" spans="2:8">
      <c r="B8" s="18" t="s">
        <v>29</v>
      </c>
      <c r="C8" s="42">
        <v>2</v>
      </c>
      <c r="D8" s="43">
        <f>C8/C11</f>
        <v>5.1948051948051948E-3</v>
      </c>
      <c r="E8" s="44">
        <f>D8*E14</f>
        <v>1.5532467532467533</v>
      </c>
      <c r="F8" s="45">
        <f>D8*E15</f>
        <v>2</v>
      </c>
      <c r="G8" s="7"/>
      <c r="H8" s="14"/>
    </row>
    <row r="9" spans="2:8">
      <c r="B9" s="18" t="s">
        <v>28</v>
      </c>
      <c r="C9" s="42">
        <v>244</v>
      </c>
      <c r="D9" s="46">
        <f>C9/C11</f>
        <v>0.63376623376623376</v>
      </c>
      <c r="E9" s="44">
        <f>D9*E14</f>
        <v>189.4961038961039</v>
      </c>
      <c r="F9" s="45">
        <f>D9*E15</f>
        <v>244</v>
      </c>
      <c r="G9" s="7"/>
      <c r="H9" s="14"/>
    </row>
    <row r="10" spans="2:8">
      <c r="B10" s="18" t="s">
        <v>27</v>
      </c>
      <c r="C10" s="47">
        <v>139</v>
      </c>
      <c r="D10" s="46">
        <f>C10/C11</f>
        <v>0.36103896103896105</v>
      </c>
      <c r="E10" s="44">
        <f>D10*E14</f>
        <v>107.95064935064936</v>
      </c>
      <c r="F10" s="45">
        <f>D10*E15</f>
        <v>139</v>
      </c>
      <c r="G10" s="7"/>
      <c r="H10" s="14"/>
    </row>
    <row r="11" spans="2:8">
      <c r="B11" s="20" t="s">
        <v>26</v>
      </c>
      <c r="C11" s="48">
        <f>SUM(C8:C10)</f>
        <v>385</v>
      </c>
      <c r="D11" s="49">
        <f>SUM(D8:D10)</f>
        <v>1</v>
      </c>
      <c r="E11" s="50">
        <f>SUM(E8:E10)</f>
        <v>299</v>
      </c>
      <c r="F11" s="51">
        <f>SUM(F8:F10)</f>
        <v>385</v>
      </c>
      <c r="G11" s="7"/>
      <c r="H11" s="14"/>
    </row>
    <row r="12" spans="2:8">
      <c r="B12" s="20"/>
      <c r="C12" s="22"/>
      <c r="D12" s="22"/>
      <c r="E12" s="23"/>
      <c r="F12" s="19"/>
      <c r="G12" s="7"/>
      <c r="H12" s="14"/>
    </row>
    <row r="13" spans="2:8">
      <c r="B13" s="20"/>
      <c r="C13" s="22"/>
      <c r="D13" s="22"/>
      <c r="E13" s="23"/>
      <c r="F13" s="19"/>
      <c r="G13" s="7"/>
      <c r="H13" s="14"/>
    </row>
    <row r="14" spans="2:8">
      <c r="B14" s="20" t="s">
        <v>25</v>
      </c>
      <c r="C14" s="22"/>
      <c r="D14" s="22"/>
      <c r="E14" s="21">
        <v>299</v>
      </c>
      <c r="F14" s="19"/>
      <c r="G14" s="7"/>
      <c r="H14" s="14"/>
    </row>
    <row r="15" spans="2:8" ht="15.75" thickBot="1">
      <c r="B15" s="24" t="s">
        <v>24</v>
      </c>
      <c r="C15" s="25"/>
      <c r="D15" s="25"/>
      <c r="E15" s="31">
        <v>385</v>
      </c>
      <c r="F15" s="26"/>
      <c r="G15" s="7"/>
      <c r="H15" s="14"/>
    </row>
    <row r="16" spans="2:8">
      <c r="B16" s="5"/>
      <c r="C16" s="5"/>
      <c r="D16" s="5"/>
      <c r="E16" s="5"/>
      <c r="F16" s="5"/>
      <c r="G16" s="7"/>
      <c r="H16" s="14"/>
    </row>
    <row r="17" spans="2:8" ht="15.75" thickBot="1">
      <c r="B17" s="5"/>
      <c r="C17" s="5"/>
      <c r="D17" s="5"/>
      <c r="E17" s="5"/>
      <c r="F17" s="5"/>
      <c r="G17" s="7"/>
      <c r="H17" s="14"/>
    </row>
    <row r="18" spans="2:8">
      <c r="B18" s="33" t="s">
        <v>60</v>
      </c>
      <c r="C18" s="36"/>
      <c r="D18" s="36"/>
      <c r="E18" s="36"/>
      <c r="F18" s="37"/>
      <c r="G18" s="7"/>
      <c r="H18" s="14"/>
    </row>
    <row r="19" spans="2:8" ht="39">
      <c r="B19" s="15" t="s">
        <v>34</v>
      </c>
      <c r="C19" s="16" t="s">
        <v>33</v>
      </c>
      <c r="D19" s="16" t="s">
        <v>32</v>
      </c>
      <c r="E19" s="16" t="s">
        <v>31</v>
      </c>
      <c r="F19" s="17" t="s">
        <v>30</v>
      </c>
      <c r="G19" s="7"/>
      <c r="H19" s="14"/>
    </row>
    <row r="20" spans="2:8">
      <c r="B20" s="18" t="s">
        <v>29</v>
      </c>
      <c r="C20" s="42">
        <v>11</v>
      </c>
      <c r="D20" s="43">
        <f>C20/C23</f>
        <v>2.6378896882494004E-2</v>
      </c>
      <c r="E20" s="44">
        <f>D20*E26</f>
        <v>8.49400479616307</v>
      </c>
      <c r="F20" s="45">
        <f>D20*E27</f>
        <v>11</v>
      </c>
      <c r="G20" s="7"/>
      <c r="H20" s="14"/>
    </row>
    <row r="21" spans="2:8">
      <c r="B21" s="18" t="s">
        <v>28</v>
      </c>
      <c r="C21" s="42">
        <v>249</v>
      </c>
      <c r="D21" s="46">
        <f>C21/C23</f>
        <v>0.59712230215827333</v>
      </c>
      <c r="E21" s="44">
        <f>D21*E26</f>
        <v>192.27338129496403</v>
      </c>
      <c r="F21" s="45">
        <f>D21*E27</f>
        <v>248.99999999999997</v>
      </c>
      <c r="G21" s="7"/>
      <c r="H21" s="14"/>
    </row>
    <row r="22" spans="2:8">
      <c r="B22" s="18" t="s">
        <v>27</v>
      </c>
      <c r="C22" s="47">
        <v>157</v>
      </c>
      <c r="D22" s="46">
        <f>C22/C23</f>
        <v>0.3764988009592326</v>
      </c>
      <c r="E22" s="44">
        <f>D22*E26</f>
        <v>121.23261390887289</v>
      </c>
      <c r="F22" s="45">
        <f>D22*E27</f>
        <v>157</v>
      </c>
      <c r="G22" s="7"/>
      <c r="H22" s="14"/>
    </row>
    <row r="23" spans="2:8">
      <c r="B23" s="20" t="s">
        <v>26</v>
      </c>
      <c r="C23" s="48">
        <f>SUM(C20:C22)</f>
        <v>417</v>
      </c>
      <c r="D23" s="49">
        <f>SUM(D20:D22)</f>
        <v>0.99999999999999989</v>
      </c>
      <c r="E23" s="50">
        <f>SUM(E20:E22)</f>
        <v>322</v>
      </c>
      <c r="F23" s="51">
        <f>SUM(F20:F22)</f>
        <v>417</v>
      </c>
      <c r="G23" s="7"/>
      <c r="H23" s="14"/>
    </row>
    <row r="24" spans="2:8">
      <c r="B24" s="20"/>
      <c r="C24" s="48"/>
      <c r="D24" s="48"/>
      <c r="E24" s="52"/>
      <c r="F24" s="45"/>
      <c r="G24" s="7"/>
      <c r="H24" s="14"/>
    </row>
    <row r="25" spans="2:8">
      <c r="B25" s="20"/>
      <c r="C25" s="22"/>
      <c r="D25" s="22"/>
      <c r="E25" s="23"/>
      <c r="F25" s="19"/>
      <c r="G25" s="7"/>
      <c r="H25" s="14"/>
    </row>
    <row r="26" spans="2:8">
      <c r="B26" s="20" t="s">
        <v>25</v>
      </c>
      <c r="C26" s="22"/>
      <c r="D26" s="22"/>
      <c r="E26" s="21">
        <v>322</v>
      </c>
      <c r="F26" s="19"/>
      <c r="G26" s="7"/>
      <c r="H26" s="14"/>
    </row>
    <row r="27" spans="2:8" ht="15.75" thickBot="1">
      <c r="B27" s="24" t="s">
        <v>24</v>
      </c>
      <c r="C27" s="25"/>
      <c r="D27" s="25"/>
      <c r="E27" s="31">
        <v>417</v>
      </c>
      <c r="F27" s="26"/>
      <c r="G27" s="7"/>
      <c r="H27" s="14"/>
    </row>
    <row r="28" spans="2:8">
      <c r="B28" s="5"/>
      <c r="C28" s="5"/>
      <c r="D28" s="5"/>
      <c r="E28" s="5"/>
      <c r="F28" s="5"/>
      <c r="G28" s="7"/>
      <c r="H28" s="14"/>
    </row>
    <row r="29" spans="2:8" ht="15.75" thickBot="1">
      <c r="B29" s="5"/>
      <c r="C29" s="5"/>
      <c r="D29" s="5"/>
      <c r="E29" s="5"/>
      <c r="F29" s="5"/>
      <c r="G29" s="7"/>
      <c r="H29" s="14"/>
    </row>
    <row r="30" spans="2:8">
      <c r="B30" s="33" t="s">
        <v>61</v>
      </c>
      <c r="C30" s="36"/>
      <c r="D30" s="36"/>
      <c r="E30" s="36"/>
      <c r="F30" s="37"/>
      <c r="G30" s="7"/>
      <c r="H30" s="14"/>
    </row>
    <row r="31" spans="2:8" ht="39">
      <c r="B31" s="15" t="s">
        <v>34</v>
      </c>
      <c r="C31" s="16" t="s">
        <v>33</v>
      </c>
      <c r="D31" s="16" t="s">
        <v>32</v>
      </c>
      <c r="E31" s="16" t="s">
        <v>31</v>
      </c>
      <c r="F31" s="17" t="s">
        <v>30</v>
      </c>
      <c r="G31" s="7"/>
      <c r="H31" s="14"/>
    </row>
    <row r="32" spans="2:8">
      <c r="B32" s="18" t="s">
        <v>29</v>
      </c>
      <c r="C32" s="42">
        <v>22</v>
      </c>
      <c r="D32" s="43">
        <f>C32/C35</f>
        <v>3.2352941176470591E-2</v>
      </c>
      <c r="E32" s="44">
        <f>D32*E38</f>
        <v>17.017647058823531</v>
      </c>
      <c r="F32" s="45">
        <f>D32*E39</f>
        <v>22.000000000000004</v>
      </c>
      <c r="G32" s="7"/>
      <c r="H32" s="14"/>
    </row>
    <row r="33" spans="2:8">
      <c r="B33" s="18" t="s">
        <v>28</v>
      </c>
      <c r="C33" s="42">
        <v>392</v>
      </c>
      <c r="D33" s="46">
        <f>C33/C35</f>
        <v>0.57647058823529407</v>
      </c>
      <c r="E33" s="44">
        <f>D33*E38</f>
        <v>303.22352941176467</v>
      </c>
      <c r="F33" s="45">
        <f>D33*E39</f>
        <v>391.99999999999994</v>
      </c>
      <c r="G33" s="7"/>
      <c r="H33" s="14"/>
    </row>
    <row r="34" spans="2:8">
      <c r="B34" s="18" t="s">
        <v>27</v>
      </c>
      <c r="C34" s="47">
        <v>266</v>
      </c>
      <c r="D34" s="46">
        <f>C34/C35</f>
        <v>0.39117647058823529</v>
      </c>
      <c r="E34" s="44">
        <f>D34*E38</f>
        <v>205.75882352941176</v>
      </c>
      <c r="F34" s="45">
        <f>D34*E39</f>
        <v>266</v>
      </c>
      <c r="G34" s="7"/>
      <c r="H34" s="14"/>
    </row>
    <row r="35" spans="2:8">
      <c r="B35" s="20" t="s">
        <v>26</v>
      </c>
      <c r="C35" s="48">
        <f>SUM(C32:C34)</f>
        <v>680</v>
      </c>
      <c r="D35" s="49">
        <f>SUM(D32:D34)</f>
        <v>1</v>
      </c>
      <c r="E35" s="50">
        <f>SUM(E32:E34)</f>
        <v>526</v>
      </c>
      <c r="F35" s="51">
        <f>SUM(F32:F34)</f>
        <v>680</v>
      </c>
      <c r="G35" s="7"/>
      <c r="H35" s="14"/>
    </row>
    <row r="36" spans="2:8">
      <c r="B36" s="20"/>
      <c r="C36" s="48"/>
      <c r="D36" s="48"/>
      <c r="E36" s="52"/>
      <c r="F36" s="45"/>
      <c r="G36" s="7"/>
      <c r="H36" s="14"/>
    </row>
    <row r="37" spans="2:8">
      <c r="B37" s="20"/>
      <c r="C37" s="22"/>
      <c r="D37" s="22"/>
      <c r="E37" s="23"/>
      <c r="F37" s="19"/>
      <c r="G37" s="7"/>
      <c r="H37" s="14"/>
    </row>
    <row r="38" spans="2:8">
      <c r="B38" s="20" t="s">
        <v>25</v>
      </c>
      <c r="C38" s="22"/>
      <c r="D38" s="22"/>
      <c r="E38" s="21">
        <v>526</v>
      </c>
      <c r="F38" s="19"/>
      <c r="G38" s="7"/>
      <c r="H38" s="14"/>
    </row>
    <row r="39" spans="2:8" ht="15.75" thickBot="1">
      <c r="B39" s="24" t="s">
        <v>24</v>
      </c>
      <c r="C39" s="25"/>
      <c r="D39" s="25"/>
      <c r="E39" s="31">
        <v>680</v>
      </c>
      <c r="F39" s="26"/>
      <c r="G39" s="7"/>
      <c r="H39" s="14"/>
    </row>
    <row r="40" spans="2:8">
      <c r="B40" s="3"/>
      <c r="C40" s="6"/>
      <c r="D40" s="6"/>
      <c r="E40" s="2"/>
      <c r="F40" s="6"/>
      <c r="G40" s="7"/>
      <c r="H40" s="14"/>
    </row>
    <row r="41" spans="2:8" ht="15.75" thickBot="1">
      <c r="B41" s="3"/>
      <c r="C41" s="6"/>
      <c r="D41" s="6"/>
      <c r="E41" s="2"/>
      <c r="F41" s="6"/>
      <c r="G41" s="7"/>
      <c r="H41" s="14"/>
    </row>
    <row r="42" spans="2:8">
      <c r="B42" s="38" t="s">
        <v>62</v>
      </c>
      <c r="C42" s="39"/>
      <c r="D42" s="39"/>
      <c r="E42" s="40"/>
      <c r="F42" s="41"/>
      <c r="G42" s="7"/>
      <c r="H42" s="14"/>
    </row>
    <row r="43" spans="2:8" ht="39">
      <c r="B43" s="15" t="s">
        <v>34</v>
      </c>
      <c r="C43" s="16" t="s">
        <v>33</v>
      </c>
      <c r="D43" s="16" t="s">
        <v>32</v>
      </c>
      <c r="E43" s="16" t="s">
        <v>31</v>
      </c>
      <c r="F43" s="17" t="s">
        <v>30</v>
      </c>
      <c r="G43" s="7"/>
      <c r="H43" s="14"/>
    </row>
    <row r="44" spans="2:8">
      <c r="B44" s="18" t="s">
        <v>29</v>
      </c>
      <c r="C44" s="42">
        <v>10</v>
      </c>
      <c r="D44" s="43">
        <f>C44/C47</f>
        <v>1.9011406844106463E-2</v>
      </c>
      <c r="E44" s="44">
        <f>D44*E50</f>
        <v>7.7376425855513302</v>
      </c>
      <c r="F44" s="45">
        <f>D44*E51</f>
        <v>10</v>
      </c>
      <c r="G44" s="7"/>
      <c r="H44" s="14"/>
    </row>
    <row r="45" spans="2:8">
      <c r="B45" s="18" t="s">
        <v>28</v>
      </c>
      <c r="C45" s="42">
        <v>330</v>
      </c>
      <c r="D45" s="46">
        <f>C45/C47</f>
        <v>0.62737642585551334</v>
      </c>
      <c r="E45" s="44">
        <f>D45*E50</f>
        <v>255.34220532319392</v>
      </c>
      <c r="F45" s="45">
        <f>D45*E51</f>
        <v>330</v>
      </c>
      <c r="G45" s="7"/>
      <c r="H45" s="14"/>
    </row>
    <row r="46" spans="2:8">
      <c r="B46" s="18" t="s">
        <v>27</v>
      </c>
      <c r="C46" s="47">
        <v>186</v>
      </c>
      <c r="D46" s="46">
        <f>C46/C47</f>
        <v>0.35361216730038025</v>
      </c>
      <c r="E46" s="44">
        <f>D46*E50</f>
        <v>143.92015209125475</v>
      </c>
      <c r="F46" s="45">
        <f>D46*E51</f>
        <v>186</v>
      </c>
      <c r="G46" s="7"/>
      <c r="H46" s="14"/>
    </row>
    <row r="47" spans="2:8">
      <c r="B47" s="20" t="s">
        <v>26</v>
      </c>
      <c r="C47" s="48">
        <f>SUM(C44:C46)</f>
        <v>526</v>
      </c>
      <c r="D47" s="49">
        <f>SUM(D44:D46)</f>
        <v>1</v>
      </c>
      <c r="E47" s="50">
        <f>SUM(E44:E46)</f>
        <v>407</v>
      </c>
      <c r="F47" s="51">
        <f>SUM(F44:F46)</f>
        <v>526</v>
      </c>
      <c r="G47" s="7"/>
      <c r="H47" s="14"/>
    </row>
    <row r="48" spans="2:8">
      <c r="B48" s="20"/>
      <c r="C48" s="48"/>
      <c r="D48" s="48"/>
      <c r="E48" s="52"/>
      <c r="F48" s="45"/>
      <c r="G48" s="7"/>
      <c r="H48" s="14"/>
    </row>
    <row r="49" spans="2:8">
      <c r="B49" s="20"/>
      <c r="C49" s="48"/>
      <c r="D49" s="48"/>
      <c r="E49" s="52"/>
      <c r="F49" s="45"/>
      <c r="G49" s="7"/>
      <c r="H49" s="14"/>
    </row>
    <row r="50" spans="2:8">
      <c r="B50" s="20" t="s">
        <v>25</v>
      </c>
      <c r="C50" s="22"/>
      <c r="D50" s="22"/>
      <c r="E50" s="21">
        <v>407</v>
      </c>
      <c r="F50" s="19"/>
      <c r="G50" s="7"/>
      <c r="H50" s="14"/>
    </row>
    <row r="51" spans="2:8" ht="15.75" thickBot="1">
      <c r="B51" s="24" t="s">
        <v>24</v>
      </c>
      <c r="C51" s="25"/>
      <c r="D51" s="25"/>
      <c r="E51" s="31">
        <v>526</v>
      </c>
      <c r="F51" s="26"/>
      <c r="G51" s="7"/>
      <c r="H51" s="14"/>
    </row>
    <row r="52" spans="2:8">
      <c r="B52" s="22"/>
      <c r="C52" s="30"/>
      <c r="D52" s="30"/>
      <c r="E52" s="32"/>
      <c r="F52" s="30"/>
      <c r="G52" s="7"/>
      <c r="H52" s="14"/>
    </row>
    <row r="53" spans="2:8" ht="15.75" thickBot="1">
      <c r="B53" s="6"/>
      <c r="C53" s="6"/>
      <c r="D53" s="6"/>
      <c r="E53" s="4" t="s">
        <v>35</v>
      </c>
      <c r="F53" s="6"/>
      <c r="G53" s="7"/>
      <c r="H53" s="14"/>
    </row>
    <row r="54" spans="2:8">
      <c r="B54" s="33" t="s">
        <v>63</v>
      </c>
      <c r="C54" s="36"/>
      <c r="D54" s="36"/>
      <c r="E54" s="36"/>
      <c r="F54" s="37"/>
      <c r="G54" s="7"/>
      <c r="H54" s="14"/>
    </row>
    <row r="55" spans="2:8" ht="39">
      <c r="B55" s="15" t="s">
        <v>34</v>
      </c>
      <c r="C55" s="16" t="s">
        <v>33</v>
      </c>
      <c r="D55" s="16" t="s">
        <v>32</v>
      </c>
      <c r="E55" s="16" t="s">
        <v>31</v>
      </c>
      <c r="F55" s="17" t="s">
        <v>30</v>
      </c>
      <c r="G55" s="7"/>
      <c r="H55" s="14"/>
    </row>
    <row r="56" spans="2:8">
      <c r="B56" s="18" t="s">
        <v>29</v>
      </c>
      <c r="C56" s="42">
        <v>14</v>
      </c>
      <c r="D56" s="43">
        <f>C56/C59</f>
        <v>3.7037037037037035E-2</v>
      </c>
      <c r="E56" s="44">
        <f>D56*E62</f>
        <v>10.825185185185184</v>
      </c>
      <c r="F56" s="45">
        <f>D56*E63</f>
        <v>14</v>
      </c>
      <c r="G56" s="7"/>
      <c r="H56" s="14"/>
    </row>
    <row r="57" spans="2:8">
      <c r="B57" s="18" t="s">
        <v>28</v>
      </c>
      <c r="C57" s="42">
        <v>214</v>
      </c>
      <c r="D57" s="46">
        <f>C57/C59</f>
        <v>0.56613756613756616</v>
      </c>
      <c r="E57" s="44">
        <f>D57*E62</f>
        <v>165.47068783068781</v>
      </c>
      <c r="F57" s="45">
        <f>D57*E63</f>
        <v>214</v>
      </c>
      <c r="G57" s="7"/>
      <c r="H57" s="14"/>
    </row>
    <row r="58" spans="2:8">
      <c r="B58" s="18" t="s">
        <v>27</v>
      </c>
      <c r="C58" s="47">
        <v>150</v>
      </c>
      <c r="D58" s="46">
        <f>C58/C59</f>
        <v>0.3968253968253968</v>
      </c>
      <c r="E58" s="44">
        <f>D58*E62</f>
        <v>115.98412698412697</v>
      </c>
      <c r="F58" s="45">
        <f>D58*E63</f>
        <v>150</v>
      </c>
      <c r="G58" s="7"/>
      <c r="H58" s="14"/>
    </row>
    <row r="59" spans="2:8">
      <c r="B59" s="20" t="s">
        <v>26</v>
      </c>
      <c r="C59" s="48">
        <f>SUM(C56:C58)</f>
        <v>378</v>
      </c>
      <c r="D59" s="49">
        <f>SUM(D56:D58)</f>
        <v>1</v>
      </c>
      <c r="E59" s="50">
        <f>SUM(E56:E58)</f>
        <v>292.27999999999997</v>
      </c>
      <c r="F59" s="51">
        <f>SUM(F56:F58)</f>
        <v>378</v>
      </c>
      <c r="G59" s="7"/>
      <c r="H59" s="14"/>
    </row>
    <row r="60" spans="2:8">
      <c r="B60" s="20"/>
      <c r="C60" s="48"/>
      <c r="D60" s="48"/>
      <c r="E60" s="52"/>
      <c r="F60" s="45"/>
      <c r="G60" s="7"/>
      <c r="H60" s="14"/>
    </row>
    <row r="61" spans="2:8">
      <c r="B61" s="20"/>
      <c r="C61" s="22"/>
      <c r="D61" s="22"/>
      <c r="E61" s="23"/>
      <c r="F61" s="19"/>
      <c r="G61" s="7"/>
      <c r="H61" s="14"/>
    </row>
    <row r="62" spans="2:8">
      <c r="B62" s="20" t="s">
        <v>25</v>
      </c>
      <c r="C62" s="22"/>
      <c r="D62" s="22"/>
      <c r="E62" s="21">
        <v>292.27999999999997</v>
      </c>
      <c r="F62" s="19"/>
      <c r="G62" s="7"/>
      <c r="H62" s="14"/>
    </row>
    <row r="63" spans="2:8" ht="15.75" thickBot="1">
      <c r="B63" s="24" t="s">
        <v>24</v>
      </c>
      <c r="C63" s="25"/>
      <c r="D63" s="25"/>
      <c r="E63" s="31">
        <v>378</v>
      </c>
      <c r="F63" s="26"/>
      <c r="G63" s="7"/>
      <c r="H63" s="14"/>
    </row>
    <row r="64" spans="2:8">
      <c r="B64" s="5"/>
      <c r="C64" s="5"/>
      <c r="D64" s="5"/>
      <c r="E64" s="5"/>
      <c r="F64" s="5"/>
      <c r="G64" s="7"/>
      <c r="H64" s="14"/>
    </row>
    <row r="65" spans="2:8" ht="15.75" thickBot="1">
      <c r="B65" s="5"/>
      <c r="C65" s="5"/>
      <c r="D65" s="5"/>
      <c r="E65" s="5"/>
      <c r="F65" s="5"/>
      <c r="G65" s="7"/>
      <c r="H65" s="14"/>
    </row>
    <row r="66" spans="2:8">
      <c r="B66" s="33" t="s">
        <v>64</v>
      </c>
      <c r="C66" s="36"/>
      <c r="D66" s="36"/>
      <c r="E66" s="36"/>
      <c r="F66" s="37"/>
      <c r="G66" s="7"/>
      <c r="H66" s="14"/>
    </row>
    <row r="67" spans="2:8" ht="39">
      <c r="B67" s="27" t="s">
        <v>34</v>
      </c>
      <c r="C67" s="28" t="s">
        <v>33</v>
      </c>
      <c r="D67" s="28" t="s">
        <v>32</v>
      </c>
      <c r="E67" s="28" t="s">
        <v>31</v>
      </c>
      <c r="F67" s="29" t="s">
        <v>30</v>
      </c>
      <c r="G67" s="7"/>
      <c r="H67" s="14"/>
    </row>
    <row r="68" spans="2:8">
      <c r="B68" s="18" t="s">
        <v>29</v>
      </c>
      <c r="C68" s="42">
        <v>29</v>
      </c>
      <c r="D68" s="43">
        <f>C68/C71</f>
        <v>6.2634989200863925E-2</v>
      </c>
      <c r="E68" s="44">
        <f>D68*E74</f>
        <v>22.423952483801294</v>
      </c>
      <c r="F68" s="45">
        <f>D68*E75</f>
        <v>28.999999999999996</v>
      </c>
      <c r="G68" s="7"/>
      <c r="H68" s="14"/>
    </row>
    <row r="69" spans="2:8">
      <c r="B69" s="18" t="s">
        <v>28</v>
      </c>
      <c r="C69" s="42">
        <v>306</v>
      </c>
      <c r="D69" s="46">
        <f>C69/C71</f>
        <v>0.66090712742980562</v>
      </c>
      <c r="E69" s="44">
        <f>D69*E74</f>
        <v>236.61136069114471</v>
      </c>
      <c r="F69" s="45">
        <f>D69*E75</f>
        <v>306</v>
      </c>
      <c r="G69" s="7"/>
      <c r="H69" s="14"/>
    </row>
    <row r="70" spans="2:8">
      <c r="B70" s="18" t="s">
        <v>27</v>
      </c>
      <c r="C70" s="47">
        <v>128</v>
      </c>
      <c r="D70" s="46">
        <f>C70/C71</f>
        <v>0.27645788336933047</v>
      </c>
      <c r="E70" s="44">
        <f>D70*E74</f>
        <v>98.974686825053993</v>
      </c>
      <c r="F70" s="45">
        <f>D70*E75</f>
        <v>128</v>
      </c>
      <c r="G70" s="7"/>
      <c r="H70" s="14"/>
    </row>
    <row r="71" spans="2:8">
      <c r="B71" s="20" t="s">
        <v>26</v>
      </c>
      <c r="C71" s="48">
        <f>SUM(C68:C70)</f>
        <v>463</v>
      </c>
      <c r="D71" s="49">
        <f>SUM(D68:D70)</f>
        <v>1</v>
      </c>
      <c r="E71" s="50">
        <f>SUM(E68:E70)</f>
        <v>358.01</v>
      </c>
      <c r="F71" s="51">
        <f>SUM(F68:F70)</f>
        <v>463</v>
      </c>
      <c r="G71" s="7"/>
      <c r="H71" s="14"/>
    </row>
    <row r="72" spans="2:8">
      <c r="B72" s="20"/>
      <c r="C72" s="48"/>
      <c r="D72" s="48"/>
      <c r="E72" s="52"/>
      <c r="F72" s="45"/>
      <c r="G72" s="7"/>
      <c r="H72" s="14"/>
    </row>
    <row r="73" spans="2:8">
      <c r="B73" s="20"/>
      <c r="C73" s="48"/>
      <c r="D73" s="48"/>
      <c r="E73" s="52"/>
      <c r="F73" s="45"/>
      <c r="G73" s="7"/>
      <c r="H73" s="14"/>
    </row>
    <row r="74" spans="2:8">
      <c r="B74" s="20" t="s">
        <v>25</v>
      </c>
      <c r="C74" s="22"/>
      <c r="D74" s="22"/>
      <c r="E74" s="21">
        <v>358.01</v>
      </c>
      <c r="F74" s="19"/>
      <c r="G74" s="7"/>
      <c r="H74" s="14"/>
    </row>
    <row r="75" spans="2:8" ht="15.75" thickBot="1">
      <c r="B75" s="24" t="s">
        <v>24</v>
      </c>
      <c r="C75" s="25"/>
      <c r="D75" s="25"/>
      <c r="E75" s="31">
        <v>463</v>
      </c>
      <c r="F75" s="26"/>
      <c r="G75" s="7"/>
      <c r="H75" s="14"/>
    </row>
    <row r="76" spans="2:8">
      <c r="B76" s="22"/>
      <c r="C76" s="30"/>
      <c r="D76" s="30"/>
      <c r="E76" s="32"/>
      <c r="F76" s="30"/>
      <c r="G76" s="7"/>
      <c r="H76" s="14"/>
    </row>
    <row r="77" spans="2:8" ht="15.75" thickBot="1">
      <c r="B77" s="5"/>
      <c r="C77" s="11"/>
      <c r="D77" s="11"/>
      <c r="E77" s="12"/>
      <c r="F77" s="13"/>
      <c r="G77" s="7"/>
      <c r="H77" s="14"/>
    </row>
    <row r="78" spans="2:8">
      <c r="B78" s="33" t="s">
        <v>65</v>
      </c>
      <c r="C78" s="34"/>
      <c r="D78" s="34"/>
      <c r="E78" s="34"/>
      <c r="F78" s="35"/>
    </row>
    <row r="79" spans="2:8" ht="39">
      <c r="B79" s="15" t="s">
        <v>34</v>
      </c>
      <c r="C79" s="16" t="s">
        <v>33</v>
      </c>
      <c r="D79" s="16" t="s">
        <v>32</v>
      </c>
      <c r="E79" s="16" t="s">
        <v>31</v>
      </c>
      <c r="F79" s="17" t="s">
        <v>30</v>
      </c>
    </row>
    <row r="80" spans="2:8">
      <c r="B80" s="18" t="s">
        <v>29</v>
      </c>
      <c r="C80" s="42">
        <v>14</v>
      </c>
      <c r="D80" s="43">
        <f>C80/C83</f>
        <v>4.4164037854889593E-2</v>
      </c>
      <c r="E80" s="44">
        <f>D80*E86</f>
        <v>10.825488958990537</v>
      </c>
      <c r="F80" s="45">
        <f>D80*E87</f>
        <v>14.000000000000002</v>
      </c>
    </row>
    <row r="81" spans="2:6">
      <c r="B81" s="18" t="s">
        <v>28</v>
      </c>
      <c r="C81" s="42">
        <v>80</v>
      </c>
      <c r="D81" s="46">
        <f>C81/C83</f>
        <v>0.25236593059936907</v>
      </c>
      <c r="E81" s="44">
        <f>D81*E86</f>
        <v>61.859936908517348</v>
      </c>
      <c r="F81" s="45">
        <f>D81*E87</f>
        <v>80</v>
      </c>
    </row>
    <row r="82" spans="2:6">
      <c r="B82" s="18" t="s">
        <v>27</v>
      </c>
      <c r="C82" s="47">
        <v>223</v>
      </c>
      <c r="D82" s="46">
        <f>C82/C83</f>
        <v>0.70347003154574128</v>
      </c>
      <c r="E82" s="44">
        <f>D82*E86</f>
        <v>172.43457413249212</v>
      </c>
      <c r="F82" s="45">
        <f>D82*E87</f>
        <v>223</v>
      </c>
    </row>
    <row r="83" spans="2:6">
      <c r="B83" s="20" t="s">
        <v>26</v>
      </c>
      <c r="C83" s="48">
        <f>SUM(C80:C82)</f>
        <v>317</v>
      </c>
      <c r="D83" s="49">
        <f>SUM(D80:D82)</f>
        <v>1</v>
      </c>
      <c r="E83" s="50">
        <f>SUM(E80:E82)</f>
        <v>245.12</v>
      </c>
      <c r="F83" s="51">
        <f>SUM(F80:F82)</f>
        <v>317</v>
      </c>
    </row>
    <row r="84" spans="2:6">
      <c r="B84" s="20"/>
      <c r="C84" s="22"/>
      <c r="D84" s="22"/>
      <c r="E84" s="23"/>
      <c r="F84" s="19"/>
    </row>
    <row r="85" spans="2:6">
      <c r="B85" s="20"/>
      <c r="C85" s="22"/>
      <c r="D85" s="22"/>
      <c r="E85" s="23"/>
      <c r="F85" s="19"/>
    </row>
    <row r="86" spans="2:6">
      <c r="B86" s="20" t="s">
        <v>25</v>
      </c>
      <c r="C86" s="22"/>
      <c r="D86" s="22"/>
      <c r="E86" s="21">
        <v>245.12</v>
      </c>
      <c r="F86" s="19"/>
    </row>
    <row r="87" spans="2:6" ht="15.75" thickBot="1">
      <c r="B87" s="24" t="s">
        <v>24</v>
      </c>
      <c r="C87" s="25"/>
      <c r="D87" s="25"/>
      <c r="E87" s="31">
        <v>317</v>
      </c>
      <c r="F87" s="26"/>
    </row>
    <row r="88" spans="2:6">
      <c r="B88" s="5"/>
      <c r="C88" s="5"/>
      <c r="D88" s="5"/>
      <c r="E88" s="5"/>
      <c r="F88" s="5"/>
    </row>
    <row r="89" spans="2:6" ht="15.75" thickBot="1">
      <c r="B89" s="5"/>
      <c r="C89" s="5"/>
      <c r="D89" s="5"/>
      <c r="E89" s="5"/>
      <c r="F89" s="5"/>
    </row>
    <row r="90" spans="2:6">
      <c r="B90" s="33" t="s">
        <v>66</v>
      </c>
      <c r="C90" s="36"/>
      <c r="D90" s="36"/>
      <c r="E90" s="36"/>
      <c r="F90" s="37"/>
    </row>
    <row r="91" spans="2:6" ht="39">
      <c r="B91" s="15" t="s">
        <v>34</v>
      </c>
      <c r="C91" s="16" t="s">
        <v>33</v>
      </c>
      <c r="D91" s="16" t="s">
        <v>32</v>
      </c>
      <c r="E91" s="16" t="s">
        <v>31</v>
      </c>
      <c r="F91" s="17" t="s">
        <v>30</v>
      </c>
    </row>
    <row r="92" spans="2:6">
      <c r="B92" s="18" t="s">
        <v>29</v>
      </c>
      <c r="C92" s="42">
        <v>1</v>
      </c>
      <c r="D92" s="43">
        <f>C92/C95</f>
        <v>1.5455950540958269E-3</v>
      </c>
      <c r="E92" s="44">
        <f>D92*E98</f>
        <v>0.77321483771251931</v>
      </c>
      <c r="F92" s="45">
        <f>D92*E99</f>
        <v>1</v>
      </c>
    </row>
    <row r="93" spans="2:6">
      <c r="B93" s="18" t="s">
        <v>28</v>
      </c>
      <c r="C93" s="42">
        <v>441</v>
      </c>
      <c r="D93" s="46">
        <f>C93/C95</f>
        <v>0.68160741885625964</v>
      </c>
      <c r="E93" s="44">
        <f>D93*E98</f>
        <v>340.98774343122102</v>
      </c>
      <c r="F93" s="45">
        <f>D93*E99</f>
        <v>441</v>
      </c>
    </row>
    <row r="94" spans="2:6">
      <c r="B94" s="18" t="s">
        <v>27</v>
      </c>
      <c r="C94" s="47">
        <v>205</v>
      </c>
      <c r="D94" s="46">
        <f>C94/C95</f>
        <v>0.31684698608964451</v>
      </c>
      <c r="E94" s="44">
        <f>D94*E98</f>
        <v>158.50904173106645</v>
      </c>
      <c r="F94" s="45">
        <f>D94*E99</f>
        <v>205</v>
      </c>
    </row>
    <row r="95" spans="2:6">
      <c r="B95" s="20" t="s">
        <v>26</v>
      </c>
      <c r="C95" s="48">
        <f>SUM(C92:C94)</f>
        <v>647</v>
      </c>
      <c r="D95" s="49">
        <f>SUM(D92:D94)</f>
        <v>1</v>
      </c>
      <c r="E95" s="50">
        <f>SUM(E92:E94)</f>
        <v>500.27</v>
      </c>
      <c r="F95" s="51">
        <f>SUM(F92:F94)</f>
        <v>647</v>
      </c>
    </row>
    <row r="96" spans="2:6">
      <c r="B96" s="20"/>
      <c r="C96" s="48"/>
      <c r="D96" s="48"/>
      <c r="E96" s="52"/>
      <c r="F96" s="45"/>
    </row>
    <row r="97" spans="2:6">
      <c r="B97" s="20"/>
      <c r="C97" s="22"/>
      <c r="D97" s="22"/>
      <c r="E97" s="23"/>
      <c r="F97" s="19"/>
    </row>
    <row r="98" spans="2:6">
      <c r="B98" s="20" t="s">
        <v>25</v>
      </c>
      <c r="C98" s="22"/>
      <c r="D98" s="22"/>
      <c r="E98" s="21">
        <v>500.27</v>
      </c>
      <c r="F98" s="19"/>
    </row>
    <row r="99" spans="2:6" ht="15.75" thickBot="1">
      <c r="B99" s="24" t="s">
        <v>24</v>
      </c>
      <c r="C99" s="25"/>
      <c r="D99" s="25"/>
      <c r="E99" s="31">
        <v>647</v>
      </c>
      <c r="F99" s="26"/>
    </row>
    <row r="100" spans="2:6">
      <c r="B100" s="5"/>
      <c r="C100" s="5"/>
      <c r="D100" s="5"/>
      <c r="E100" s="5"/>
      <c r="F100" s="5"/>
    </row>
    <row r="101" spans="2:6" ht="15.75" thickBot="1">
      <c r="B101" s="5"/>
      <c r="C101" s="5"/>
      <c r="D101" s="5"/>
      <c r="E101" s="5"/>
      <c r="F101" s="5"/>
    </row>
    <row r="102" spans="2:6">
      <c r="B102" s="33" t="s">
        <v>67</v>
      </c>
      <c r="C102" s="36"/>
      <c r="D102" s="36"/>
      <c r="E102" s="36"/>
      <c r="F102" s="37"/>
    </row>
    <row r="103" spans="2:6" ht="39">
      <c r="B103" s="15" t="s">
        <v>34</v>
      </c>
      <c r="C103" s="16" t="s">
        <v>33</v>
      </c>
      <c r="D103" s="16" t="s">
        <v>32</v>
      </c>
      <c r="E103" s="16" t="s">
        <v>31</v>
      </c>
      <c r="F103" s="17" t="s">
        <v>30</v>
      </c>
    </row>
    <row r="104" spans="2:6">
      <c r="B104" s="18" t="s">
        <v>29</v>
      </c>
      <c r="C104" s="42">
        <v>2</v>
      </c>
      <c r="D104" s="43">
        <f>C104/C107</f>
        <v>3.3726812816188868E-3</v>
      </c>
      <c r="E104" s="44">
        <f>D104*E110</f>
        <v>1.1305227655986507</v>
      </c>
      <c r="F104" s="45">
        <f>D104*E111</f>
        <v>2</v>
      </c>
    </row>
    <row r="105" spans="2:6">
      <c r="B105" s="18" t="s">
        <v>28</v>
      </c>
      <c r="C105" s="42">
        <v>408</v>
      </c>
      <c r="D105" s="46">
        <f>C105/C107</f>
        <v>0.68802698145025298</v>
      </c>
      <c r="E105" s="44">
        <f>D105*E110</f>
        <v>230.62664418212478</v>
      </c>
      <c r="F105" s="45">
        <f>D105*E111</f>
        <v>408</v>
      </c>
    </row>
    <row r="106" spans="2:6">
      <c r="B106" s="18" t="s">
        <v>27</v>
      </c>
      <c r="C106" s="47">
        <v>183</v>
      </c>
      <c r="D106" s="46">
        <f>C106/C107</f>
        <v>0.30860033726812819</v>
      </c>
      <c r="E106" s="44">
        <f>D106*E110</f>
        <v>103.44283305227657</v>
      </c>
      <c r="F106" s="45">
        <f>D106*E111</f>
        <v>183.00000000000003</v>
      </c>
    </row>
    <row r="107" spans="2:6">
      <c r="B107" s="20" t="s">
        <v>26</v>
      </c>
      <c r="C107" s="48">
        <f>SUM(C104:C106)</f>
        <v>593</v>
      </c>
      <c r="D107" s="49">
        <f>SUM(D104:D106)</f>
        <v>1</v>
      </c>
      <c r="E107" s="50">
        <f>SUM(E104:E106)</f>
        <v>335.2</v>
      </c>
      <c r="F107" s="51">
        <f>SUM(F104:F106)</f>
        <v>593</v>
      </c>
    </row>
    <row r="108" spans="2:6">
      <c r="B108" s="20"/>
      <c r="C108" s="48"/>
      <c r="D108" s="48"/>
      <c r="E108" s="52"/>
      <c r="F108" s="45"/>
    </row>
    <row r="109" spans="2:6">
      <c r="B109" s="20"/>
      <c r="C109" s="22"/>
      <c r="D109" s="22"/>
      <c r="E109" s="23"/>
      <c r="F109" s="19"/>
    </row>
    <row r="110" spans="2:6">
      <c r="B110" s="20" t="s">
        <v>25</v>
      </c>
      <c r="C110" s="22"/>
      <c r="D110" s="22"/>
      <c r="E110" s="21">
        <v>335.2</v>
      </c>
      <c r="F110" s="19"/>
    </row>
    <row r="111" spans="2:6" ht="15.75" thickBot="1">
      <c r="B111" s="24" t="s">
        <v>24</v>
      </c>
      <c r="C111" s="25"/>
      <c r="D111" s="25"/>
      <c r="E111" s="31">
        <v>593</v>
      </c>
      <c r="F111" s="26"/>
    </row>
    <row r="112" spans="2:6">
      <c r="B112" s="3"/>
      <c r="C112" s="6"/>
      <c r="D112" s="6"/>
      <c r="E112" s="2"/>
      <c r="F112" s="6"/>
    </row>
    <row r="113" spans="2:6" ht="15.75" thickBot="1">
      <c r="B113" s="3"/>
      <c r="C113" s="6"/>
      <c r="D113" s="6"/>
      <c r="E113" s="2"/>
      <c r="F113" s="6"/>
    </row>
    <row r="114" spans="2:6">
      <c r="B114" s="38" t="s">
        <v>68</v>
      </c>
      <c r="C114" s="39"/>
      <c r="D114" s="39"/>
      <c r="E114" s="40"/>
      <c r="F114" s="41"/>
    </row>
    <row r="115" spans="2:6" ht="39">
      <c r="B115" s="15" t="s">
        <v>34</v>
      </c>
      <c r="C115" s="16" t="s">
        <v>33</v>
      </c>
      <c r="D115" s="16" t="s">
        <v>32</v>
      </c>
      <c r="E115" s="16" t="s">
        <v>31</v>
      </c>
      <c r="F115" s="17" t="s">
        <v>30</v>
      </c>
    </row>
    <row r="116" spans="2:6">
      <c r="B116" s="18" t="s">
        <v>29</v>
      </c>
      <c r="C116" s="42">
        <v>0</v>
      </c>
      <c r="D116" s="43">
        <f>C116/C119</f>
        <v>0</v>
      </c>
      <c r="E116" s="44">
        <f>D116*E122</f>
        <v>0</v>
      </c>
      <c r="F116" s="45">
        <f>D116*E123</f>
        <v>0</v>
      </c>
    </row>
    <row r="117" spans="2:6">
      <c r="B117" s="18" t="s">
        <v>28</v>
      </c>
      <c r="C117" s="42">
        <v>147</v>
      </c>
      <c r="D117" s="46">
        <f>C117/C119</f>
        <v>0.70673076923076927</v>
      </c>
      <c r="E117" s="44">
        <f>D117*E122</f>
        <v>83.394230769230774</v>
      </c>
      <c r="F117" s="45">
        <f>D117*E123</f>
        <v>147</v>
      </c>
    </row>
    <row r="118" spans="2:6">
      <c r="B118" s="18" t="s">
        <v>27</v>
      </c>
      <c r="C118" s="47">
        <v>61</v>
      </c>
      <c r="D118" s="46">
        <f>C118/C119</f>
        <v>0.29326923076923078</v>
      </c>
      <c r="E118" s="44">
        <f>D118*E122</f>
        <v>34.605769230769234</v>
      </c>
      <c r="F118" s="45">
        <f>D118*E123</f>
        <v>61</v>
      </c>
    </row>
    <row r="119" spans="2:6">
      <c r="B119" s="20" t="s">
        <v>26</v>
      </c>
      <c r="C119" s="48">
        <f>SUM(C116:C118)</f>
        <v>208</v>
      </c>
      <c r="D119" s="49">
        <f>SUM(D116:D118)</f>
        <v>1</v>
      </c>
      <c r="E119" s="50">
        <f>SUM(E116:E118)</f>
        <v>118</v>
      </c>
      <c r="F119" s="51">
        <f>SUM(F116:F118)</f>
        <v>208</v>
      </c>
    </row>
    <row r="120" spans="2:6">
      <c r="B120" s="20"/>
      <c r="C120" s="48"/>
      <c r="D120" s="48"/>
      <c r="E120" s="52"/>
      <c r="F120" s="45"/>
    </row>
    <row r="121" spans="2:6">
      <c r="B121" s="20"/>
      <c r="C121" s="48"/>
      <c r="D121" s="48"/>
      <c r="E121" s="52"/>
      <c r="F121" s="45"/>
    </row>
    <row r="122" spans="2:6">
      <c r="B122" s="20" t="s">
        <v>25</v>
      </c>
      <c r="C122" s="22"/>
      <c r="D122" s="22"/>
      <c r="E122" s="21">
        <v>118</v>
      </c>
      <c r="F122" s="19"/>
    </row>
    <row r="123" spans="2:6" ht="15.75" thickBot="1">
      <c r="B123" s="24" t="s">
        <v>24</v>
      </c>
      <c r="C123" s="25"/>
      <c r="D123" s="25"/>
      <c r="E123" s="31">
        <v>208</v>
      </c>
      <c r="F123" s="26"/>
    </row>
    <row r="124" spans="2:6">
      <c r="B124" s="22"/>
      <c r="C124" s="30"/>
      <c r="D124" s="30"/>
      <c r="E124" s="32"/>
      <c r="F124" s="30"/>
    </row>
    <row r="125" spans="2:6" ht="15.75" thickBot="1">
      <c r="B125" s="6"/>
      <c r="C125" s="6"/>
      <c r="D125" s="6"/>
      <c r="E125" s="4" t="s">
        <v>35</v>
      </c>
      <c r="F125" s="6"/>
    </row>
    <row r="126" spans="2:6">
      <c r="B126" s="33" t="s">
        <v>69</v>
      </c>
      <c r="C126" s="36"/>
      <c r="D126" s="36"/>
      <c r="E126" s="36"/>
      <c r="F126" s="37"/>
    </row>
    <row r="127" spans="2:6" ht="39">
      <c r="B127" s="15" t="s">
        <v>34</v>
      </c>
      <c r="C127" s="16" t="s">
        <v>33</v>
      </c>
      <c r="D127" s="16" t="s">
        <v>32</v>
      </c>
      <c r="E127" s="16" t="s">
        <v>31</v>
      </c>
      <c r="F127" s="17" t="s">
        <v>30</v>
      </c>
    </row>
    <row r="128" spans="2:6">
      <c r="B128" s="18" t="s">
        <v>29</v>
      </c>
      <c r="C128" s="42">
        <v>1</v>
      </c>
      <c r="D128" s="43">
        <f>C128/C131</f>
        <v>2.9154518950437317E-3</v>
      </c>
      <c r="E128" s="44">
        <f>D128*E134</f>
        <v>0.55976676384839652</v>
      </c>
      <c r="F128" s="45">
        <f>D128*E135</f>
        <v>1</v>
      </c>
    </row>
    <row r="129" spans="2:6">
      <c r="B129" s="18" t="s">
        <v>28</v>
      </c>
      <c r="C129" s="42">
        <v>339</v>
      </c>
      <c r="D129" s="46">
        <f>C129/C131</f>
        <v>0.98833819241982512</v>
      </c>
      <c r="E129" s="44">
        <f>D129*E134</f>
        <v>189.76093294460642</v>
      </c>
      <c r="F129" s="45">
        <f>D129*E135</f>
        <v>339</v>
      </c>
    </row>
    <row r="130" spans="2:6">
      <c r="B130" s="18" t="s">
        <v>27</v>
      </c>
      <c r="C130" s="47">
        <v>3</v>
      </c>
      <c r="D130" s="46">
        <f>C130/C131</f>
        <v>8.7463556851311956E-3</v>
      </c>
      <c r="E130" s="44">
        <f>D130*E134</f>
        <v>1.6793002915451896</v>
      </c>
      <c r="F130" s="45">
        <f>D130*E135</f>
        <v>3</v>
      </c>
    </row>
    <row r="131" spans="2:6">
      <c r="B131" s="20" t="s">
        <v>26</v>
      </c>
      <c r="C131" s="48">
        <f>SUM(C128:C130)</f>
        <v>343</v>
      </c>
      <c r="D131" s="49">
        <f>SUM(D128:D130)</f>
        <v>1</v>
      </c>
      <c r="E131" s="50">
        <f>SUM(E128:E130)</f>
        <v>192</v>
      </c>
      <c r="F131" s="51">
        <f>SUM(F128:F130)</f>
        <v>343</v>
      </c>
    </row>
    <row r="132" spans="2:6">
      <c r="B132" s="20"/>
      <c r="C132" s="48"/>
      <c r="D132" s="48"/>
      <c r="E132" s="52"/>
      <c r="F132" s="45"/>
    </row>
    <row r="133" spans="2:6">
      <c r="B133" s="20"/>
      <c r="C133" s="22"/>
      <c r="D133" s="22"/>
      <c r="E133" s="23"/>
      <c r="F133" s="19"/>
    </row>
    <row r="134" spans="2:6">
      <c r="B134" s="20" t="s">
        <v>25</v>
      </c>
      <c r="C134" s="22"/>
      <c r="D134" s="22"/>
      <c r="E134" s="21">
        <v>192</v>
      </c>
      <c r="F134" s="19"/>
    </row>
    <row r="135" spans="2:6" ht="15.75" thickBot="1">
      <c r="B135" s="24" t="s">
        <v>24</v>
      </c>
      <c r="C135" s="25"/>
      <c r="D135" s="25"/>
      <c r="E135" s="31">
        <v>343</v>
      </c>
      <c r="F135" s="26"/>
    </row>
    <row r="136" spans="2:6">
      <c r="B136" s="5"/>
      <c r="C136" s="5"/>
      <c r="D136" s="5"/>
      <c r="E136" s="5"/>
      <c r="F136" s="5"/>
    </row>
    <row r="137" spans="2:6" ht="15.75" thickBot="1">
      <c r="B137" s="5"/>
      <c r="C137" s="5"/>
      <c r="D137" s="5"/>
      <c r="E137" s="5"/>
      <c r="F137" s="5"/>
    </row>
    <row r="138" spans="2:6">
      <c r="B138" s="33" t="s">
        <v>70</v>
      </c>
      <c r="C138" s="36"/>
      <c r="D138" s="36"/>
      <c r="E138" s="36"/>
      <c r="F138" s="37"/>
    </row>
    <row r="139" spans="2:6" ht="39">
      <c r="B139" s="27" t="s">
        <v>34</v>
      </c>
      <c r="C139" s="28" t="s">
        <v>33</v>
      </c>
      <c r="D139" s="28" t="s">
        <v>32</v>
      </c>
      <c r="E139" s="28" t="s">
        <v>31</v>
      </c>
      <c r="F139" s="29" t="s">
        <v>30</v>
      </c>
    </row>
    <row r="140" spans="2:6">
      <c r="B140" s="18" t="s">
        <v>29</v>
      </c>
      <c r="C140" s="42">
        <v>0</v>
      </c>
      <c r="D140" s="43">
        <f>C140/C143</f>
        <v>0</v>
      </c>
      <c r="E140" s="44">
        <f>D140*E146</f>
        <v>0</v>
      </c>
      <c r="F140" s="45">
        <f>D140*E147</f>
        <v>0</v>
      </c>
    </row>
    <row r="141" spans="2:6">
      <c r="B141" s="18" t="s">
        <v>28</v>
      </c>
      <c r="C141" s="42">
        <v>43</v>
      </c>
      <c r="D141" s="46">
        <f>C141/C143</f>
        <v>0.25146198830409355</v>
      </c>
      <c r="E141" s="44">
        <f>D141*E146</f>
        <v>24.03222222222222</v>
      </c>
      <c r="F141" s="45">
        <f>D141*E147</f>
        <v>43</v>
      </c>
    </row>
    <row r="142" spans="2:6">
      <c r="B142" s="18" t="s">
        <v>27</v>
      </c>
      <c r="C142" s="47">
        <v>128</v>
      </c>
      <c r="D142" s="46">
        <f>C142/C143</f>
        <v>0.74853801169590639</v>
      </c>
      <c r="E142" s="44">
        <f>D142*E146</f>
        <v>71.537777777777762</v>
      </c>
      <c r="F142" s="45">
        <f>D142*E147</f>
        <v>128</v>
      </c>
    </row>
    <row r="143" spans="2:6">
      <c r="B143" s="20" t="s">
        <v>26</v>
      </c>
      <c r="C143" s="48">
        <f>SUM(C140:C142)</f>
        <v>171</v>
      </c>
      <c r="D143" s="49">
        <f>SUM(D140:D142)</f>
        <v>1</v>
      </c>
      <c r="E143" s="50">
        <f>SUM(E140:E142)</f>
        <v>95.569999999999979</v>
      </c>
      <c r="F143" s="51">
        <f>SUM(F140:F142)</f>
        <v>171</v>
      </c>
    </row>
    <row r="144" spans="2:6">
      <c r="B144" s="20"/>
      <c r="C144" s="48"/>
      <c r="D144" s="48"/>
      <c r="E144" s="52"/>
      <c r="F144" s="45"/>
    </row>
    <row r="145" spans="2:6">
      <c r="B145" s="20"/>
      <c r="C145" s="48"/>
      <c r="D145" s="48"/>
      <c r="E145" s="52"/>
      <c r="F145" s="45"/>
    </row>
    <row r="146" spans="2:6">
      <c r="B146" s="20" t="s">
        <v>25</v>
      </c>
      <c r="C146" s="22"/>
      <c r="D146" s="22"/>
      <c r="E146" s="21">
        <v>95.57</v>
      </c>
      <c r="F146" s="19"/>
    </row>
    <row r="147" spans="2:6" ht="15.75" thickBot="1">
      <c r="B147" s="24" t="s">
        <v>24</v>
      </c>
      <c r="C147" s="25"/>
      <c r="D147" s="25"/>
      <c r="E147" s="31">
        <v>171</v>
      </c>
      <c r="F147" s="26"/>
    </row>
    <row r="148" spans="2:6">
      <c r="B148" s="5"/>
      <c r="C148" s="5"/>
      <c r="D148" s="5"/>
      <c r="E148" s="5"/>
      <c r="F148" s="5"/>
    </row>
    <row r="149" spans="2:6" ht="15.75" thickBot="1">
      <c r="B149" s="5"/>
      <c r="C149" s="5"/>
      <c r="D149" s="5"/>
      <c r="E149" s="5"/>
      <c r="F149" s="5"/>
    </row>
    <row r="150" spans="2:6">
      <c r="B150" s="33" t="s">
        <v>53</v>
      </c>
      <c r="C150" s="34"/>
      <c r="D150" s="34"/>
      <c r="E150" s="34"/>
      <c r="F150" s="35"/>
    </row>
    <row r="151" spans="2:6" ht="39">
      <c r="B151" s="15" t="s">
        <v>34</v>
      </c>
      <c r="C151" s="16" t="s">
        <v>33</v>
      </c>
      <c r="D151" s="16" t="s">
        <v>32</v>
      </c>
      <c r="E151" s="16" t="s">
        <v>31</v>
      </c>
      <c r="F151" s="17" t="s">
        <v>30</v>
      </c>
    </row>
    <row r="152" spans="2:6">
      <c r="B152" s="18" t="s">
        <v>29</v>
      </c>
      <c r="C152" s="42">
        <v>0</v>
      </c>
      <c r="D152" s="43">
        <f>C152/C155</f>
        <v>0</v>
      </c>
      <c r="E152" s="44">
        <f>D152*E158</f>
        <v>0</v>
      </c>
      <c r="F152" s="45">
        <f>D152*E159</f>
        <v>0</v>
      </c>
    </row>
    <row r="153" spans="2:6">
      <c r="B153" s="18" t="s">
        <v>28</v>
      </c>
      <c r="C153" s="42">
        <v>75</v>
      </c>
      <c r="D153" s="46">
        <f>C153/C155</f>
        <v>0.47169811320754718</v>
      </c>
      <c r="E153" s="44">
        <f>D153*E158</f>
        <v>41.919811320754718</v>
      </c>
      <c r="F153" s="45">
        <f>D153*E159</f>
        <v>75</v>
      </c>
    </row>
    <row r="154" spans="2:6">
      <c r="B154" s="18" t="s">
        <v>27</v>
      </c>
      <c r="C154" s="47">
        <v>84</v>
      </c>
      <c r="D154" s="46">
        <f>C154/C155</f>
        <v>0.52830188679245282</v>
      </c>
      <c r="E154" s="44">
        <f>D154*E158</f>
        <v>46.950188679245286</v>
      </c>
      <c r="F154" s="45">
        <f>D154*E159</f>
        <v>84</v>
      </c>
    </row>
    <row r="155" spans="2:6">
      <c r="B155" s="20" t="s">
        <v>26</v>
      </c>
      <c r="C155" s="48">
        <f>SUM(C152:C154)</f>
        <v>159</v>
      </c>
      <c r="D155" s="49">
        <f>SUM(D152:D154)</f>
        <v>1</v>
      </c>
      <c r="E155" s="50">
        <f>SUM(E152:E154)</f>
        <v>88.87</v>
      </c>
      <c r="F155" s="51">
        <f>SUM(F152:F154)</f>
        <v>159</v>
      </c>
    </row>
    <row r="156" spans="2:6">
      <c r="B156" s="20"/>
      <c r="C156" s="22"/>
      <c r="D156" s="22"/>
      <c r="E156" s="23"/>
      <c r="F156" s="19"/>
    </row>
    <row r="157" spans="2:6">
      <c r="B157" s="20"/>
      <c r="C157" s="22"/>
      <c r="D157" s="22"/>
      <c r="E157" s="23"/>
      <c r="F157" s="19"/>
    </row>
    <row r="158" spans="2:6">
      <c r="B158" s="20" t="s">
        <v>25</v>
      </c>
      <c r="C158" s="22"/>
      <c r="D158" s="22"/>
      <c r="E158" s="21">
        <v>88.87</v>
      </c>
      <c r="F158" s="19"/>
    </row>
    <row r="159" spans="2:6" ht="15.75" thickBot="1">
      <c r="B159" s="24" t="s">
        <v>24</v>
      </c>
      <c r="C159" s="25"/>
      <c r="D159" s="25"/>
      <c r="E159" s="31">
        <v>159</v>
      </c>
      <c r="F159" s="26"/>
    </row>
    <row r="160" spans="2:6">
      <c r="B160" s="5"/>
      <c r="C160" s="5"/>
      <c r="D160" s="5"/>
      <c r="E160" s="5"/>
      <c r="F160" s="5"/>
    </row>
    <row r="161" spans="2:6" ht="15.75" thickBot="1">
      <c r="B161" s="5"/>
      <c r="C161" s="5"/>
      <c r="D161" s="5"/>
      <c r="E161" s="5"/>
      <c r="F161" s="5"/>
    </row>
    <row r="162" spans="2:6">
      <c r="B162" s="33" t="s">
        <v>54</v>
      </c>
      <c r="C162" s="36"/>
      <c r="D162" s="36"/>
      <c r="E162" s="36"/>
      <c r="F162" s="37"/>
    </row>
    <row r="163" spans="2:6" ht="39">
      <c r="B163" s="15" t="s">
        <v>34</v>
      </c>
      <c r="C163" s="16" t="s">
        <v>33</v>
      </c>
      <c r="D163" s="16" t="s">
        <v>32</v>
      </c>
      <c r="E163" s="16" t="s">
        <v>31</v>
      </c>
      <c r="F163" s="17" t="s">
        <v>30</v>
      </c>
    </row>
    <row r="164" spans="2:6">
      <c r="B164" s="18" t="s">
        <v>29</v>
      </c>
      <c r="C164" s="42">
        <v>1</v>
      </c>
      <c r="D164" s="43">
        <f>C164/C167</f>
        <v>1.2376237623762376E-3</v>
      </c>
      <c r="E164" s="44">
        <f>D164*E170</f>
        <v>0.55891089108910896</v>
      </c>
      <c r="F164" s="45">
        <f>D164*E171</f>
        <v>1</v>
      </c>
    </row>
    <row r="165" spans="2:6">
      <c r="B165" s="18" t="s">
        <v>28</v>
      </c>
      <c r="C165" s="42">
        <v>723</v>
      </c>
      <c r="D165" s="46">
        <f>C165/C167</f>
        <v>0.89480198019801982</v>
      </c>
      <c r="E165" s="44">
        <f>D165*E170</f>
        <v>404.09257425742578</v>
      </c>
      <c r="F165" s="45">
        <f>D165*E171</f>
        <v>723</v>
      </c>
    </row>
    <row r="166" spans="2:6">
      <c r="B166" s="18" t="s">
        <v>27</v>
      </c>
      <c r="C166" s="47">
        <v>84</v>
      </c>
      <c r="D166" s="46">
        <f>C166/C167</f>
        <v>0.10396039603960396</v>
      </c>
      <c r="E166" s="44">
        <f>D166*E170</f>
        <v>46.94851485148515</v>
      </c>
      <c r="F166" s="45">
        <f>D166*E171</f>
        <v>84</v>
      </c>
    </row>
    <row r="167" spans="2:6">
      <c r="B167" s="20" t="s">
        <v>26</v>
      </c>
      <c r="C167" s="48">
        <f>SUM(C164:C166)</f>
        <v>808</v>
      </c>
      <c r="D167" s="49">
        <f>SUM(D164:D166)</f>
        <v>1</v>
      </c>
      <c r="E167" s="50">
        <f>SUM(E164:E166)</f>
        <v>451.6</v>
      </c>
      <c r="F167" s="51">
        <f>SUM(F164:F166)</f>
        <v>808</v>
      </c>
    </row>
    <row r="168" spans="2:6">
      <c r="B168" s="20"/>
      <c r="C168" s="48"/>
      <c r="D168" s="48"/>
      <c r="E168" s="52"/>
      <c r="F168" s="45"/>
    </row>
    <row r="169" spans="2:6">
      <c r="B169" s="20"/>
      <c r="C169" s="22"/>
      <c r="D169" s="22"/>
      <c r="E169" s="23"/>
      <c r="F169" s="19"/>
    </row>
    <row r="170" spans="2:6">
      <c r="B170" s="20" t="s">
        <v>25</v>
      </c>
      <c r="C170" s="22"/>
      <c r="D170" s="22"/>
      <c r="E170" s="21">
        <v>451.6</v>
      </c>
      <c r="F170" s="19"/>
    </row>
    <row r="171" spans="2:6" ht="15.75" thickBot="1">
      <c r="B171" s="24" t="s">
        <v>24</v>
      </c>
      <c r="C171" s="25"/>
      <c r="D171" s="25"/>
      <c r="E171" s="31">
        <v>808</v>
      </c>
      <c r="F171" s="26"/>
    </row>
    <row r="172" spans="2:6">
      <c r="B172" s="5"/>
      <c r="C172" s="5"/>
      <c r="D172" s="5"/>
      <c r="E172" s="5"/>
      <c r="F172" s="5"/>
    </row>
    <row r="173" spans="2:6" ht="15.75" thickBot="1">
      <c r="B173" s="5"/>
      <c r="C173" s="5"/>
      <c r="D173" s="5"/>
      <c r="E173" s="5"/>
      <c r="F173" s="5"/>
    </row>
    <row r="174" spans="2:6">
      <c r="B174" s="33" t="s">
        <v>52</v>
      </c>
      <c r="C174" s="36"/>
      <c r="D174" s="36"/>
      <c r="E174" s="36"/>
      <c r="F174" s="37"/>
    </row>
    <row r="175" spans="2:6" ht="39">
      <c r="B175" s="15" t="s">
        <v>34</v>
      </c>
      <c r="C175" s="16" t="s">
        <v>33</v>
      </c>
      <c r="D175" s="16" t="s">
        <v>32</v>
      </c>
      <c r="E175" s="16" t="s">
        <v>31</v>
      </c>
      <c r="F175" s="17" t="s">
        <v>30</v>
      </c>
    </row>
    <row r="176" spans="2:6">
      <c r="B176" s="18" t="s">
        <v>29</v>
      </c>
      <c r="C176" s="42">
        <v>3</v>
      </c>
      <c r="D176" s="43">
        <f>C176/C179</f>
        <v>3.821656050955414E-3</v>
      </c>
      <c r="E176" s="44">
        <f>D176*E182</f>
        <v>1.6767133757961783</v>
      </c>
      <c r="F176" s="45">
        <f>D176*E183</f>
        <v>3</v>
      </c>
    </row>
    <row r="177" spans="2:6">
      <c r="B177" s="18" t="s">
        <v>28</v>
      </c>
      <c r="C177" s="42">
        <v>561</v>
      </c>
      <c r="D177" s="46">
        <f>C177/C179</f>
        <v>0.71464968152866237</v>
      </c>
      <c r="E177" s="44">
        <f>D177*E182</f>
        <v>313.54540127388532</v>
      </c>
      <c r="F177" s="45">
        <f>D177*E183</f>
        <v>561</v>
      </c>
    </row>
    <row r="178" spans="2:6">
      <c r="B178" s="18" t="s">
        <v>27</v>
      </c>
      <c r="C178" s="47">
        <v>221</v>
      </c>
      <c r="D178" s="46">
        <f>C178/C179</f>
        <v>0.28152866242038216</v>
      </c>
      <c r="E178" s="44">
        <f>D178*E182</f>
        <v>123.51788535031847</v>
      </c>
      <c r="F178" s="45">
        <f>D178*E183</f>
        <v>221</v>
      </c>
    </row>
    <row r="179" spans="2:6">
      <c r="B179" s="20" t="s">
        <v>26</v>
      </c>
      <c r="C179" s="48">
        <f>SUM(C176:C178)</f>
        <v>785</v>
      </c>
      <c r="D179" s="49">
        <f>SUM(D176:D178)</f>
        <v>1</v>
      </c>
      <c r="E179" s="50">
        <f>SUM(E176:E178)</f>
        <v>438.73999999999995</v>
      </c>
      <c r="F179" s="51">
        <f>SUM(F176:F178)</f>
        <v>785</v>
      </c>
    </row>
    <row r="180" spans="2:6">
      <c r="B180" s="20"/>
      <c r="C180" s="48"/>
      <c r="D180" s="48"/>
      <c r="E180" s="52"/>
      <c r="F180" s="45"/>
    </row>
    <row r="181" spans="2:6">
      <c r="B181" s="20"/>
      <c r="C181" s="22"/>
      <c r="D181" s="22"/>
      <c r="E181" s="23"/>
      <c r="F181" s="19"/>
    </row>
    <row r="182" spans="2:6">
      <c r="B182" s="20" t="s">
        <v>25</v>
      </c>
      <c r="C182" s="22"/>
      <c r="D182" s="22"/>
      <c r="E182" s="21">
        <v>438.74</v>
      </c>
      <c r="F182" s="19"/>
    </row>
    <row r="183" spans="2:6" ht="15.75" thickBot="1">
      <c r="B183" s="24" t="s">
        <v>24</v>
      </c>
      <c r="C183" s="25"/>
      <c r="D183" s="25"/>
      <c r="E183" s="31">
        <v>785</v>
      </c>
      <c r="F183" s="26"/>
    </row>
    <row r="184" spans="2:6">
      <c r="B184" s="3"/>
      <c r="C184" s="6"/>
      <c r="D184" s="6"/>
      <c r="E184" s="2"/>
      <c r="F184" s="6"/>
    </row>
    <row r="185" spans="2:6" ht="15.75" thickBot="1">
      <c r="B185" s="3"/>
      <c r="C185" s="6"/>
      <c r="D185" s="6"/>
      <c r="E185" s="2"/>
      <c r="F185" s="6"/>
    </row>
    <row r="186" spans="2:6">
      <c r="B186" s="38" t="s">
        <v>51</v>
      </c>
      <c r="C186" s="39"/>
      <c r="D186" s="39"/>
      <c r="E186" s="40"/>
      <c r="F186" s="41"/>
    </row>
    <row r="187" spans="2:6" ht="39">
      <c r="B187" s="15" t="s">
        <v>34</v>
      </c>
      <c r="C187" s="16" t="s">
        <v>33</v>
      </c>
      <c r="D187" s="16" t="s">
        <v>32</v>
      </c>
      <c r="E187" s="16" t="s">
        <v>31</v>
      </c>
      <c r="F187" s="17" t="s">
        <v>30</v>
      </c>
    </row>
    <row r="188" spans="2:6">
      <c r="B188" s="18" t="s">
        <v>29</v>
      </c>
      <c r="C188" s="42">
        <v>3</v>
      </c>
      <c r="D188" s="43">
        <f>C188/C191</f>
        <v>8.6956521739130436E-3</v>
      </c>
      <c r="E188" s="44">
        <f>D188*E194</f>
        <v>1.6767826086956523</v>
      </c>
      <c r="F188" s="45">
        <f>D188*E195</f>
        <v>3</v>
      </c>
    </row>
    <row r="189" spans="2:6">
      <c r="B189" s="18" t="s">
        <v>28</v>
      </c>
      <c r="C189" s="42">
        <v>124</v>
      </c>
      <c r="D189" s="46">
        <f>C189/C191</f>
        <v>0.35942028985507246</v>
      </c>
      <c r="E189" s="44">
        <f>D189*E194</f>
        <v>69.307014492753623</v>
      </c>
      <c r="F189" s="45">
        <f>D189*E195</f>
        <v>124</v>
      </c>
    </row>
    <row r="190" spans="2:6">
      <c r="B190" s="18" t="s">
        <v>27</v>
      </c>
      <c r="C190" s="47">
        <v>218</v>
      </c>
      <c r="D190" s="46">
        <f>C190/C191</f>
        <v>0.63188405797101455</v>
      </c>
      <c r="E190" s="44">
        <f>D190*E194</f>
        <v>121.84620289855074</v>
      </c>
      <c r="F190" s="45">
        <f>D190*E195</f>
        <v>218.00000000000003</v>
      </c>
    </row>
    <row r="191" spans="2:6">
      <c r="B191" s="20" t="s">
        <v>26</v>
      </c>
      <c r="C191" s="48">
        <f>SUM(C188:C190)</f>
        <v>345</v>
      </c>
      <c r="D191" s="49">
        <f>SUM(D188:D190)</f>
        <v>1</v>
      </c>
      <c r="E191" s="50">
        <f>SUM(E188:E190)</f>
        <v>192.83</v>
      </c>
      <c r="F191" s="51">
        <f>SUM(F188:F190)</f>
        <v>345</v>
      </c>
    </row>
    <row r="192" spans="2:6">
      <c r="B192" s="20"/>
      <c r="C192" s="48"/>
      <c r="D192" s="48"/>
      <c r="E192" s="52"/>
      <c r="F192" s="45"/>
    </row>
    <row r="193" spans="2:6">
      <c r="B193" s="20"/>
      <c r="C193" s="48"/>
      <c r="D193" s="48"/>
      <c r="E193" s="52"/>
      <c r="F193" s="45"/>
    </row>
    <row r="194" spans="2:6">
      <c r="B194" s="20" t="s">
        <v>25</v>
      </c>
      <c r="C194" s="22"/>
      <c r="D194" s="22"/>
      <c r="E194" s="21">
        <v>192.83</v>
      </c>
      <c r="F194" s="19"/>
    </row>
    <row r="195" spans="2:6" ht="15.75" thickBot="1">
      <c r="B195" s="24" t="s">
        <v>24</v>
      </c>
      <c r="C195" s="25"/>
      <c r="D195" s="25"/>
      <c r="E195" s="31">
        <v>345</v>
      </c>
      <c r="F195" s="26"/>
    </row>
    <row r="196" spans="2:6">
      <c r="B196" s="22"/>
      <c r="C196" s="30"/>
      <c r="D196" s="30"/>
      <c r="E196" s="32"/>
      <c r="F196" s="30"/>
    </row>
    <row r="197" spans="2:6" ht="15.75" thickBot="1">
      <c r="B197" s="6"/>
      <c r="C197" s="6"/>
      <c r="D197" s="6"/>
      <c r="E197" s="4" t="s">
        <v>35</v>
      </c>
      <c r="F197" s="6"/>
    </row>
    <row r="198" spans="2:6">
      <c r="B198" s="33" t="s">
        <v>50</v>
      </c>
      <c r="C198" s="36"/>
      <c r="D198" s="36"/>
      <c r="E198" s="36"/>
      <c r="F198" s="37"/>
    </row>
    <row r="199" spans="2:6" ht="39">
      <c r="B199" s="15" t="s">
        <v>34</v>
      </c>
      <c r="C199" s="16" t="s">
        <v>33</v>
      </c>
      <c r="D199" s="16" t="s">
        <v>32</v>
      </c>
      <c r="E199" s="16" t="s">
        <v>31</v>
      </c>
      <c r="F199" s="17" t="s">
        <v>30</v>
      </c>
    </row>
    <row r="200" spans="2:6">
      <c r="B200" s="18" t="s">
        <v>29</v>
      </c>
      <c r="C200" s="42">
        <v>3</v>
      </c>
      <c r="D200" s="43">
        <f>C200/C203</f>
        <v>7.4441687344913151E-3</v>
      </c>
      <c r="E200" s="44">
        <f>D200*E206</f>
        <v>1.6767245657568239</v>
      </c>
      <c r="F200" s="45">
        <f>D200*E207</f>
        <v>3</v>
      </c>
    </row>
    <row r="201" spans="2:6">
      <c r="B201" s="18" t="s">
        <v>28</v>
      </c>
      <c r="C201" s="42">
        <v>261</v>
      </c>
      <c r="D201" s="46">
        <f>C201/C203</f>
        <v>0.64764267990074442</v>
      </c>
      <c r="E201" s="44">
        <f>D201*E206</f>
        <v>145.87503722084367</v>
      </c>
      <c r="F201" s="45">
        <f>D201*E207</f>
        <v>261</v>
      </c>
    </row>
    <row r="202" spans="2:6">
      <c r="B202" s="18" t="s">
        <v>27</v>
      </c>
      <c r="C202" s="47">
        <v>139</v>
      </c>
      <c r="D202" s="46">
        <f>C202/C203</f>
        <v>0.34491315136476425</v>
      </c>
      <c r="E202" s="44">
        <f>D202*E206</f>
        <v>77.688238213399501</v>
      </c>
      <c r="F202" s="45">
        <f>D202*E207</f>
        <v>139</v>
      </c>
    </row>
    <row r="203" spans="2:6">
      <c r="B203" s="20" t="s">
        <v>26</v>
      </c>
      <c r="C203" s="48">
        <f>SUM(C200:C202)</f>
        <v>403</v>
      </c>
      <c r="D203" s="49">
        <f>SUM(D200:D202)</f>
        <v>1</v>
      </c>
      <c r="E203" s="50">
        <f>SUM(E200:E202)</f>
        <v>225.23999999999998</v>
      </c>
      <c r="F203" s="51">
        <f>SUM(F200:F202)</f>
        <v>403</v>
      </c>
    </row>
    <row r="204" spans="2:6">
      <c r="B204" s="20"/>
      <c r="C204" s="48"/>
      <c r="D204" s="48"/>
      <c r="E204" s="52"/>
      <c r="F204" s="45"/>
    </row>
    <row r="205" spans="2:6">
      <c r="B205" s="20"/>
      <c r="C205" s="22"/>
      <c r="D205" s="22"/>
      <c r="E205" s="23"/>
      <c r="F205" s="19"/>
    </row>
    <row r="206" spans="2:6">
      <c r="B206" s="20" t="s">
        <v>25</v>
      </c>
      <c r="C206" s="22"/>
      <c r="D206" s="22"/>
      <c r="E206" s="21">
        <v>225.24</v>
      </c>
      <c r="F206" s="19"/>
    </row>
    <row r="207" spans="2:6" ht="15.75" thickBot="1">
      <c r="B207" s="24" t="s">
        <v>24</v>
      </c>
      <c r="C207" s="25"/>
      <c r="D207" s="25"/>
      <c r="E207" s="31">
        <v>403</v>
      </c>
      <c r="F207" s="26"/>
    </row>
    <row r="208" spans="2:6">
      <c r="B208" s="5"/>
      <c r="C208" s="5"/>
      <c r="D208" s="5"/>
      <c r="E208" s="5"/>
      <c r="F208" s="5"/>
    </row>
    <row r="209" spans="2:6" ht="15.75" thickBot="1">
      <c r="B209" s="5"/>
      <c r="C209" s="5"/>
      <c r="D209" s="5"/>
      <c r="E209" s="5"/>
      <c r="F209" s="5"/>
    </row>
    <row r="210" spans="2:6">
      <c r="B210" s="33" t="s">
        <v>49</v>
      </c>
      <c r="C210" s="36"/>
      <c r="D210" s="36"/>
      <c r="E210" s="36"/>
      <c r="F210" s="37"/>
    </row>
    <row r="211" spans="2:6" ht="39">
      <c r="B211" s="27" t="s">
        <v>34</v>
      </c>
      <c r="C211" s="28" t="s">
        <v>33</v>
      </c>
      <c r="D211" s="28" t="s">
        <v>32</v>
      </c>
      <c r="E211" s="28" t="s">
        <v>31</v>
      </c>
      <c r="F211" s="29" t="s">
        <v>30</v>
      </c>
    </row>
    <row r="212" spans="2:6">
      <c r="B212" s="18" t="s">
        <v>29</v>
      </c>
      <c r="C212" s="42">
        <v>2</v>
      </c>
      <c r="D212" s="43">
        <f>C212/C215</f>
        <v>5.208333333333333E-3</v>
      </c>
      <c r="E212" s="44">
        <f>D212*E218</f>
        <v>1.1178124999999999</v>
      </c>
      <c r="F212" s="45">
        <f>D212*E219</f>
        <v>2</v>
      </c>
    </row>
    <row r="213" spans="2:6">
      <c r="B213" s="18" t="s">
        <v>28</v>
      </c>
      <c r="C213" s="42">
        <v>266</v>
      </c>
      <c r="D213" s="46">
        <f>C213/C215</f>
        <v>0.69270833333333337</v>
      </c>
      <c r="E213" s="44">
        <f>D213*E218</f>
        <v>148.66906250000002</v>
      </c>
      <c r="F213" s="45">
        <f>D213*E219</f>
        <v>266</v>
      </c>
    </row>
    <row r="214" spans="2:6">
      <c r="B214" s="18" t="s">
        <v>27</v>
      </c>
      <c r="C214" s="47">
        <v>116</v>
      </c>
      <c r="D214" s="46">
        <f>C214/C215</f>
        <v>0.30208333333333331</v>
      </c>
      <c r="E214" s="44">
        <f>D214*E218</f>
        <v>64.833124999999995</v>
      </c>
      <c r="F214" s="45">
        <f>D214*E219</f>
        <v>116</v>
      </c>
    </row>
    <row r="215" spans="2:6">
      <c r="B215" s="20" t="s">
        <v>26</v>
      </c>
      <c r="C215" s="48">
        <f>SUM(C212:C214)</f>
        <v>384</v>
      </c>
      <c r="D215" s="49">
        <f>SUM(D212:D214)</f>
        <v>1</v>
      </c>
      <c r="E215" s="50">
        <f>SUM(E212:E214)</f>
        <v>214.62000000000003</v>
      </c>
      <c r="F215" s="51">
        <f>SUM(F212:F214)</f>
        <v>384</v>
      </c>
    </row>
    <row r="216" spans="2:6">
      <c r="B216" s="20"/>
      <c r="C216" s="48"/>
      <c r="D216" s="48"/>
      <c r="E216" s="52"/>
      <c r="F216" s="45"/>
    </row>
    <row r="217" spans="2:6">
      <c r="B217" s="20"/>
      <c r="C217" s="48"/>
      <c r="D217" s="48"/>
      <c r="E217" s="52"/>
      <c r="F217" s="45"/>
    </row>
    <row r="218" spans="2:6">
      <c r="B218" s="20" t="s">
        <v>25</v>
      </c>
      <c r="C218" s="22"/>
      <c r="D218" s="22"/>
      <c r="E218" s="21">
        <v>214.62</v>
      </c>
      <c r="F218" s="19"/>
    </row>
    <row r="219" spans="2:6" ht="15.75" thickBot="1">
      <c r="B219" s="24" t="s">
        <v>24</v>
      </c>
      <c r="C219" s="25"/>
      <c r="D219" s="25"/>
      <c r="E219" s="31">
        <v>384</v>
      </c>
      <c r="F219" s="26"/>
    </row>
    <row r="220" spans="2:6">
      <c r="B220" s="5"/>
      <c r="C220" s="5"/>
      <c r="D220" s="5"/>
      <c r="E220" s="5"/>
      <c r="F220" s="5"/>
    </row>
    <row r="221" spans="2:6" ht="15.75" thickBot="1"/>
    <row r="222" spans="2:6">
      <c r="B222" s="33" t="s">
        <v>71</v>
      </c>
      <c r="C222" s="36"/>
      <c r="D222" s="36"/>
      <c r="E222" s="36"/>
      <c r="F222" s="37"/>
    </row>
    <row r="223" spans="2:6" ht="39">
      <c r="B223" s="27" t="s">
        <v>34</v>
      </c>
      <c r="C223" s="28" t="s">
        <v>33</v>
      </c>
      <c r="D223" s="28" t="s">
        <v>32</v>
      </c>
      <c r="E223" s="28" t="s">
        <v>31</v>
      </c>
      <c r="F223" s="29" t="s">
        <v>30</v>
      </c>
    </row>
    <row r="224" spans="2:6">
      <c r="B224" s="18" t="s">
        <v>29</v>
      </c>
      <c r="C224" s="42">
        <v>1</v>
      </c>
      <c r="D224" s="43">
        <f>C224/C227</f>
        <v>5.7142857142857143E-3</v>
      </c>
      <c r="E224" s="44">
        <f>D224*E230</f>
        <v>0.55897142857142856</v>
      </c>
      <c r="F224" s="45">
        <f>D224*E231</f>
        <v>1</v>
      </c>
    </row>
    <row r="225" spans="2:6">
      <c r="B225" s="18" t="s">
        <v>28</v>
      </c>
      <c r="C225" s="42">
        <v>122</v>
      </c>
      <c r="D225" s="46">
        <f>C225/C227</f>
        <v>0.69714285714285718</v>
      </c>
      <c r="E225" s="44">
        <f>D225*E230</f>
        <v>68.194514285714291</v>
      </c>
      <c r="F225" s="45">
        <f>D225*E231</f>
        <v>122</v>
      </c>
    </row>
    <row r="226" spans="2:6">
      <c r="B226" s="18" t="s">
        <v>27</v>
      </c>
      <c r="C226" s="47">
        <v>52</v>
      </c>
      <c r="D226" s="46">
        <f>C226/C227</f>
        <v>0.29714285714285715</v>
      </c>
      <c r="E226" s="44">
        <f>D226*E230</f>
        <v>29.066514285714284</v>
      </c>
      <c r="F226" s="45">
        <f>D226*E231</f>
        <v>52</v>
      </c>
    </row>
    <row r="227" spans="2:6">
      <c r="B227" s="20" t="s">
        <v>26</v>
      </c>
      <c r="C227" s="48">
        <f>SUM(C224:C226)</f>
        <v>175</v>
      </c>
      <c r="D227" s="49">
        <f>SUM(D224:D226)</f>
        <v>1</v>
      </c>
      <c r="E227" s="50">
        <f>SUM(E224:E226)</f>
        <v>97.82</v>
      </c>
      <c r="F227" s="51">
        <f>SUM(F224:F226)</f>
        <v>175</v>
      </c>
    </row>
    <row r="228" spans="2:6">
      <c r="B228" s="20"/>
      <c r="C228" s="48"/>
      <c r="D228" s="48"/>
      <c r="E228" s="52"/>
      <c r="F228" s="45"/>
    </row>
    <row r="229" spans="2:6">
      <c r="B229" s="20"/>
      <c r="C229" s="48"/>
      <c r="D229" s="48"/>
      <c r="E229" s="52"/>
      <c r="F229" s="45"/>
    </row>
    <row r="230" spans="2:6">
      <c r="B230" s="20" t="s">
        <v>25</v>
      </c>
      <c r="C230" s="22"/>
      <c r="D230" s="22"/>
      <c r="E230" s="21">
        <v>97.82</v>
      </c>
      <c r="F230" s="19"/>
    </row>
    <row r="231" spans="2:6" ht="15.75" thickBot="1">
      <c r="B231" s="24" t="s">
        <v>24</v>
      </c>
      <c r="C231" s="25"/>
      <c r="D231" s="25"/>
      <c r="E231" s="31">
        <v>175</v>
      </c>
      <c r="F231" s="26"/>
    </row>
    <row r="233" spans="2:6" ht="15.75" thickBot="1"/>
    <row r="234" spans="2:6">
      <c r="B234" s="33" t="s">
        <v>72</v>
      </c>
      <c r="C234" s="36"/>
      <c r="D234" s="36"/>
      <c r="E234" s="36"/>
      <c r="F234" s="37"/>
    </row>
    <row r="235" spans="2:6" ht="39">
      <c r="B235" s="27" t="s">
        <v>34</v>
      </c>
      <c r="C235" s="28" t="s">
        <v>33</v>
      </c>
      <c r="D235" s="28" t="s">
        <v>32</v>
      </c>
      <c r="E235" s="28" t="s">
        <v>31</v>
      </c>
      <c r="F235" s="29" t="s">
        <v>30</v>
      </c>
    </row>
    <row r="236" spans="2:6">
      <c r="B236" s="18" t="s">
        <v>29</v>
      </c>
      <c r="C236" s="42">
        <v>0</v>
      </c>
      <c r="D236" s="43">
        <f>C236/C239</f>
        <v>0</v>
      </c>
      <c r="E236" s="44">
        <f>D236*E242</f>
        <v>0</v>
      </c>
      <c r="F236" s="45">
        <f>D236*E243</f>
        <v>0</v>
      </c>
    </row>
    <row r="237" spans="2:6">
      <c r="B237" s="18" t="s">
        <v>28</v>
      </c>
      <c r="C237" s="42">
        <v>123</v>
      </c>
      <c r="D237" s="46">
        <f>C237/C239</f>
        <v>0.62755102040816324</v>
      </c>
      <c r="E237" s="44">
        <f>D237*E242</f>
        <v>68.748214285714283</v>
      </c>
      <c r="F237" s="45">
        <f>D237*E243</f>
        <v>123</v>
      </c>
    </row>
    <row r="238" spans="2:6">
      <c r="B238" s="18" t="s">
        <v>27</v>
      </c>
      <c r="C238" s="47">
        <v>73</v>
      </c>
      <c r="D238" s="46">
        <f>C238/C239</f>
        <v>0.37244897959183676</v>
      </c>
      <c r="E238" s="44">
        <f>D238*E242</f>
        <v>40.801785714285714</v>
      </c>
      <c r="F238" s="45">
        <f>D238*E243</f>
        <v>73</v>
      </c>
    </row>
    <row r="239" spans="2:6">
      <c r="B239" s="20" t="s">
        <v>26</v>
      </c>
      <c r="C239" s="48">
        <f>SUM(C236:C238)</f>
        <v>196</v>
      </c>
      <c r="D239" s="49">
        <f>SUM(D236:D238)</f>
        <v>1</v>
      </c>
      <c r="E239" s="50">
        <f>SUM(E236:E238)</f>
        <v>109.55</v>
      </c>
      <c r="F239" s="51">
        <f>SUM(F236:F238)</f>
        <v>196</v>
      </c>
    </row>
    <row r="240" spans="2:6">
      <c r="B240" s="20"/>
      <c r="C240" s="48"/>
      <c r="D240" s="48"/>
      <c r="E240" s="52"/>
      <c r="F240" s="45"/>
    </row>
    <row r="241" spans="2:6">
      <c r="B241" s="20"/>
      <c r="C241" s="48"/>
      <c r="D241" s="48"/>
      <c r="E241" s="52"/>
      <c r="F241" s="45"/>
    </row>
    <row r="242" spans="2:6">
      <c r="B242" s="20" t="s">
        <v>25</v>
      </c>
      <c r="C242" s="22"/>
      <c r="D242" s="22"/>
      <c r="E242" s="21">
        <v>109.55</v>
      </c>
      <c r="F242" s="19"/>
    </row>
    <row r="243" spans="2:6" ht="15.75" thickBot="1">
      <c r="B243" s="24" t="s">
        <v>24</v>
      </c>
      <c r="C243" s="25"/>
      <c r="D243" s="25"/>
      <c r="E243" s="31">
        <v>196</v>
      </c>
      <c r="F243" s="26"/>
    </row>
    <row r="245" spans="2:6" ht="15.75" thickBot="1"/>
    <row r="246" spans="2:6">
      <c r="B246" s="33" t="s">
        <v>73</v>
      </c>
      <c r="C246" s="36"/>
      <c r="D246" s="36"/>
      <c r="E246" s="36"/>
      <c r="F246" s="37"/>
    </row>
    <row r="247" spans="2:6" ht="39">
      <c r="B247" s="27" t="s">
        <v>34</v>
      </c>
      <c r="C247" s="28" t="s">
        <v>33</v>
      </c>
      <c r="D247" s="28" t="s">
        <v>32</v>
      </c>
      <c r="E247" s="28" t="s">
        <v>31</v>
      </c>
      <c r="F247" s="29" t="s">
        <v>30</v>
      </c>
    </row>
    <row r="248" spans="2:6">
      <c r="B248" s="18" t="s">
        <v>29</v>
      </c>
      <c r="C248" s="42">
        <v>1</v>
      </c>
      <c r="D248" s="43">
        <f>C248/C251</f>
        <v>2.5062656641604009E-3</v>
      </c>
      <c r="E248" s="44">
        <f>D248*E254</f>
        <v>0.55892230576441093</v>
      </c>
      <c r="F248" s="45">
        <f>D248*E255</f>
        <v>1</v>
      </c>
    </row>
    <row r="249" spans="2:6">
      <c r="B249" s="18" t="s">
        <v>28</v>
      </c>
      <c r="C249" s="42">
        <v>272</v>
      </c>
      <c r="D249" s="46">
        <f>C249/C251</f>
        <v>0.68170426065162903</v>
      </c>
      <c r="E249" s="44">
        <f>D249*E254</f>
        <v>152.02686716791979</v>
      </c>
      <c r="F249" s="45">
        <f>D249*E255</f>
        <v>272</v>
      </c>
    </row>
    <row r="250" spans="2:6">
      <c r="B250" s="18" t="s">
        <v>27</v>
      </c>
      <c r="C250" s="47">
        <v>126</v>
      </c>
      <c r="D250" s="46">
        <f>C250/C251</f>
        <v>0.31578947368421051</v>
      </c>
      <c r="E250" s="44">
        <f>D250*E254</f>
        <v>70.42421052631579</v>
      </c>
      <c r="F250" s="45">
        <f>D250*E255</f>
        <v>126</v>
      </c>
    </row>
    <row r="251" spans="2:6">
      <c r="B251" s="20" t="s">
        <v>26</v>
      </c>
      <c r="C251" s="48">
        <f>SUM(C248:C250)</f>
        <v>399</v>
      </c>
      <c r="D251" s="49">
        <f>SUM(D248:D250)</f>
        <v>0.99999999999999989</v>
      </c>
      <c r="E251" s="50">
        <f>SUM(E248:E250)</f>
        <v>223.01</v>
      </c>
      <c r="F251" s="51">
        <f>SUM(F248:F250)</f>
        <v>399</v>
      </c>
    </row>
    <row r="252" spans="2:6">
      <c r="B252" s="20"/>
      <c r="C252" s="48"/>
      <c r="D252" s="48"/>
      <c r="E252" s="52"/>
      <c r="F252" s="45"/>
    </row>
    <row r="253" spans="2:6">
      <c r="B253" s="20"/>
      <c r="C253" s="48"/>
      <c r="D253" s="48"/>
      <c r="E253" s="52"/>
      <c r="F253" s="45"/>
    </row>
    <row r="254" spans="2:6">
      <c r="B254" s="20" t="s">
        <v>25</v>
      </c>
      <c r="C254" s="22"/>
      <c r="D254" s="22"/>
      <c r="E254" s="21">
        <v>223.01</v>
      </c>
      <c r="F254" s="19"/>
    </row>
    <row r="255" spans="2:6" ht="15.75" thickBot="1">
      <c r="B255" s="24" t="s">
        <v>24</v>
      </c>
      <c r="C255" s="25"/>
      <c r="D255" s="25"/>
      <c r="E255" s="31">
        <v>399</v>
      </c>
      <c r="F255" s="26"/>
    </row>
    <row r="257" spans="2:6" ht="15.75" thickBot="1"/>
    <row r="258" spans="2:6">
      <c r="B258" s="33" t="s">
        <v>74</v>
      </c>
      <c r="C258" s="36"/>
      <c r="D258" s="36"/>
      <c r="E258" s="36"/>
      <c r="F258" s="37"/>
    </row>
    <row r="259" spans="2:6" ht="39">
      <c r="B259" s="27" t="s">
        <v>34</v>
      </c>
      <c r="C259" s="28" t="s">
        <v>33</v>
      </c>
      <c r="D259" s="28" t="s">
        <v>32</v>
      </c>
      <c r="E259" s="28" t="s">
        <v>31</v>
      </c>
      <c r="F259" s="29" t="s">
        <v>30</v>
      </c>
    </row>
    <row r="260" spans="2:6">
      <c r="B260" s="18" t="s">
        <v>29</v>
      </c>
      <c r="C260" s="42">
        <v>0</v>
      </c>
      <c r="D260" s="43">
        <f>C260/C263</f>
        <v>0</v>
      </c>
      <c r="E260" s="44">
        <f>D260*E266</f>
        <v>0</v>
      </c>
      <c r="F260" s="45">
        <f>D260*E267</f>
        <v>0</v>
      </c>
    </row>
    <row r="261" spans="2:6">
      <c r="B261" s="18" t="s">
        <v>28</v>
      </c>
      <c r="C261" s="42">
        <v>168</v>
      </c>
      <c r="D261" s="46">
        <f>C261/C263</f>
        <v>0.57731958762886593</v>
      </c>
      <c r="E261" s="44">
        <f>D261*E266</f>
        <v>93.89525773195875</v>
      </c>
      <c r="F261" s="45">
        <f>D261*E267</f>
        <v>167.99999999999997</v>
      </c>
    </row>
    <row r="262" spans="2:6">
      <c r="B262" s="18" t="s">
        <v>27</v>
      </c>
      <c r="C262" s="47">
        <v>123</v>
      </c>
      <c r="D262" s="46">
        <f>C262/C263</f>
        <v>0.42268041237113402</v>
      </c>
      <c r="E262" s="44">
        <f>D262*E266</f>
        <v>68.744742268041236</v>
      </c>
      <c r="F262" s="45">
        <f>D262*E267</f>
        <v>123</v>
      </c>
    </row>
    <row r="263" spans="2:6">
      <c r="B263" s="20" t="s">
        <v>26</v>
      </c>
      <c r="C263" s="48">
        <f>SUM(C260:C262)</f>
        <v>291</v>
      </c>
      <c r="D263" s="49">
        <f>SUM(D260:D262)</f>
        <v>1</v>
      </c>
      <c r="E263" s="50">
        <f>SUM(E260:E262)</f>
        <v>162.63999999999999</v>
      </c>
      <c r="F263" s="51">
        <f>SUM(F260:F262)</f>
        <v>291</v>
      </c>
    </row>
    <row r="264" spans="2:6">
      <c r="B264" s="20"/>
      <c r="C264" s="48"/>
      <c r="D264" s="48"/>
      <c r="E264" s="52"/>
      <c r="F264" s="45"/>
    </row>
    <row r="265" spans="2:6">
      <c r="B265" s="20"/>
      <c r="C265" s="48"/>
      <c r="D265" s="48"/>
      <c r="E265" s="52"/>
      <c r="F265" s="45"/>
    </row>
    <row r="266" spans="2:6">
      <c r="B266" s="20" t="s">
        <v>25</v>
      </c>
      <c r="C266" s="22"/>
      <c r="D266" s="22"/>
      <c r="E266" s="21">
        <v>162.63999999999999</v>
      </c>
      <c r="F266" s="19"/>
    </row>
    <row r="267" spans="2:6" ht="15.75" thickBot="1">
      <c r="B267" s="24" t="s">
        <v>24</v>
      </c>
      <c r="C267" s="25"/>
      <c r="D267" s="25"/>
      <c r="E267" s="31">
        <v>291</v>
      </c>
      <c r="F267" s="26"/>
    </row>
    <row r="269" spans="2:6" ht="15.75" thickBot="1"/>
    <row r="270" spans="2:6">
      <c r="B270" s="33" t="s">
        <v>75</v>
      </c>
      <c r="C270" s="36"/>
      <c r="D270" s="36"/>
      <c r="E270" s="36"/>
      <c r="F270" s="37"/>
    </row>
    <row r="271" spans="2:6" ht="39">
      <c r="B271" s="27" t="s">
        <v>34</v>
      </c>
      <c r="C271" s="28" t="s">
        <v>33</v>
      </c>
      <c r="D271" s="28" t="s">
        <v>32</v>
      </c>
      <c r="E271" s="28" t="s">
        <v>31</v>
      </c>
      <c r="F271" s="29" t="s">
        <v>30</v>
      </c>
    </row>
    <row r="272" spans="2:6">
      <c r="B272" s="18" t="s">
        <v>29</v>
      </c>
      <c r="C272" s="42">
        <v>3</v>
      </c>
      <c r="D272" s="43">
        <f>C272/C275</f>
        <v>1.4084507042253521E-2</v>
      </c>
      <c r="E272" s="44">
        <f>D272*E278</f>
        <v>1.6552112676056339</v>
      </c>
      <c r="F272" s="45">
        <f>D272*E279</f>
        <v>3</v>
      </c>
    </row>
    <row r="273" spans="2:6">
      <c r="B273" s="18" t="s">
        <v>28</v>
      </c>
      <c r="C273" s="42">
        <v>128</v>
      </c>
      <c r="D273" s="46">
        <f>C273/C275</f>
        <v>0.60093896713615025</v>
      </c>
      <c r="E273" s="44">
        <f>D273*E278</f>
        <v>70.622347417840373</v>
      </c>
      <c r="F273" s="45">
        <f>D273*E279</f>
        <v>128</v>
      </c>
    </row>
    <row r="274" spans="2:6">
      <c r="B274" s="18" t="s">
        <v>27</v>
      </c>
      <c r="C274" s="47">
        <v>82</v>
      </c>
      <c r="D274" s="46">
        <f>C274/C275</f>
        <v>0.38497652582159625</v>
      </c>
      <c r="E274" s="44">
        <f>D274*E278</f>
        <v>45.242441314553993</v>
      </c>
      <c r="F274" s="45">
        <f>D274*E279</f>
        <v>82</v>
      </c>
    </row>
    <row r="275" spans="2:6">
      <c r="B275" s="20" t="s">
        <v>26</v>
      </c>
      <c r="C275" s="48">
        <f>SUM(C272:C274)</f>
        <v>213</v>
      </c>
      <c r="D275" s="49">
        <f>SUM(D272:D274)</f>
        <v>1</v>
      </c>
      <c r="E275" s="50">
        <f>SUM(E272:E274)</f>
        <v>117.52000000000001</v>
      </c>
      <c r="F275" s="51">
        <f>SUM(F272:F274)</f>
        <v>213</v>
      </c>
    </row>
    <row r="276" spans="2:6">
      <c r="B276" s="20"/>
      <c r="C276" s="48"/>
      <c r="D276" s="48"/>
      <c r="E276" s="52"/>
      <c r="F276" s="45"/>
    </row>
    <row r="277" spans="2:6">
      <c r="B277" s="20"/>
      <c r="C277" s="48"/>
      <c r="D277" s="48"/>
      <c r="E277" s="52"/>
      <c r="F277" s="45"/>
    </row>
    <row r="278" spans="2:6">
      <c r="B278" s="20" t="s">
        <v>25</v>
      </c>
      <c r="C278" s="22"/>
      <c r="D278" s="22"/>
      <c r="E278" s="21">
        <v>117.52</v>
      </c>
      <c r="F278" s="19"/>
    </row>
    <row r="279" spans="2:6" ht="15.75" thickBot="1">
      <c r="B279" s="24" t="s">
        <v>24</v>
      </c>
      <c r="C279" s="25"/>
      <c r="D279" s="25"/>
      <c r="E279" s="31">
        <v>213</v>
      </c>
      <c r="F279" s="26"/>
    </row>
    <row r="281" spans="2:6" ht="15.75" thickBot="1"/>
    <row r="282" spans="2:6">
      <c r="B282" s="33" t="s">
        <v>76</v>
      </c>
      <c r="C282" s="36"/>
      <c r="D282" s="36"/>
      <c r="E282" s="36"/>
      <c r="F282" s="37"/>
    </row>
    <row r="283" spans="2:6" ht="39">
      <c r="B283" s="27" t="s">
        <v>34</v>
      </c>
      <c r="C283" s="28" t="s">
        <v>33</v>
      </c>
      <c r="D283" s="28" t="s">
        <v>32</v>
      </c>
      <c r="E283" s="28" t="s">
        <v>31</v>
      </c>
      <c r="F283" s="29" t="s">
        <v>30</v>
      </c>
    </row>
    <row r="284" spans="2:6">
      <c r="B284" s="18" t="s">
        <v>29</v>
      </c>
      <c r="C284" s="42">
        <v>3</v>
      </c>
      <c r="D284" s="43">
        <f>C284/C287</f>
        <v>1.1029411764705883E-2</v>
      </c>
      <c r="E284" s="44">
        <f>D284*E290</f>
        <v>1.6551838235294118</v>
      </c>
      <c r="F284" s="45">
        <f>D284*E291</f>
        <v>3</v>
      </c>
    </row>
    <row r="285" spans="2:6">
      <c r="B285" s="18" t="s">
        <v>28</v>
      </c>
      <c r="C285" s="42">
        <v>250</v>
      </c>
      <c r="D285" s="46">
        <f>C285/C287</f>
        <v>0.91911764705882348</v>
      </c>
      <c r="E285" s="44">
        <f>D285*E290</f>
        <v>137.93198529411762</v>
      </c>
      <c r="F285" s="45">
        <f>D285*E291</f>
        <v>250</v>
      </c>
    </row>
    <row r="286" spans="2:6">
      <c r="B286" s="18" t="s">
        <v>27</v>
      </c>
      <c r="C286" s="47">
        <v>19</v>
      </c>
      <c r="D286" s="46">
        <f>C286/C287</f>
        <v>6.985294117647059E-2</v>
      </c>
      <c r="E286" s="44">
        <f>D286*E290</f>
        <v>10.482830882352941</v>
      </c>
      <c r="F286" s="45">
        <f>D286*E291</f>
        <v>19</v>
      </c>
    </row>
    <row r="287" spans="2:6">
      <c r="B287" s="20" t="s">
        <v>26</v>
      </c>
      <c r="C287" s="48">
        <f>SUM(C284:C286)</f>
        <v>272</v>
      </c>
      <c r="D287" s="49">
        <f>SUM(D284:D286)</f>
        <v>0.99999999999999989</v>
      </c>
      <c r="E287" s="50">
        <f>SUM(E284:E286)</f>
        <v>150.06999999999996</v>
      </c>
      <c r="F287" s="51">
        <f>SUM(F284:F286)</f>
        <v>272</v>
      </c>
    </row>
    <row r="288" spans="2:6">
      <c r="B288" s="20"/>
      <c r="C288" s="48"/>
      <c r="D288" s="48"/>
      <c r="E288" s="52"/>
      <c r="F288" s="45"/>
    </row>
    <row r="289" spans="2:6">
      <c r="B289" s="20"/>
      <c r="C289" s="48"/>
      <c r="D289" s="48"/>
      <c r="E289" s="52"/>
      <c r="F289" s="45"/>
    </row>
    <row r="290" spans="2:6">
      <c r="B290" s="20" t="s">
        <v>25</v>
      </c>
      <c r="C290" s="22"/>
      <c r="D290" s="22"/>
      <c r="E290" s="21">
        <v>150.07</v>
      </c>
      <c r="F290" s="19"/>
    </row>
    <row r="291" spans="2:6" ht="15.75" thickBot="1">
      <c r="B291" s="24" t="s">
        <v>24</v>
      </c>
      <c r="C291" s="25"/>
      <c r="D291" s="25"/>
      <c r="E291" s="31">
        <v>272</v>
      </c>
      <c r="F291" s="26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0D712850-D7F1-41D2-98DA-EB700F79DB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SO2</vt:lpstr>
      <vt:lpstr>SO2 Allocation</vt:lpstr>
      <vt:lpstr>CSAPR SO2 Allocation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 Blake</dc:creator>
  <cp:keywords/>
  <cp:lastModifiedBy>s290792</cp:lastModifiedBy>
  <cp:lastPrinted>2019-09-19T17:19:28Z</cp:lastPrinted>
  <dcterms:created xsi:type="dcterms:W3CDTF">2012-07-25T11:50:39Z</dcterms:created>
  <dcterms:modified xsi:type="dcterms:W3CDTF">2020-05-28T12:45:46Z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c107fb11-222b-417c-b2f6-6c388108d056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