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d.docs.live.net/e62741a09aa98025/Documents/Documents/Bailey Law Office Clients/Southern Water/"/>
    </mc:Choice>
  </mc:AlternateContent>
  <xr:revisionPtr revIDLastSave="0" documentId="8_{1956DB4F-5362-437B-AD97-A86D1A175B78}"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29040" windowHeight="15840" activeTab="8"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10"/>
  <c r="F40" i="11"/>
  <c r="F40" i="12"/>
  <c r="F40" i="13"/>
  <c r="F40" i="2"/>
  <c r="F40" i="3"/>
  <c r="F40" i="4"/>
  <c r="F40" i="5"/>
  <c r="F40" i="6"/>
  <c r="F40" i="7"/>
  <c r="F40" i="9"/>
  <c r="F40" i="8"/>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5" i="4"/>
  <c r="F45" i="5"/>
  <c r="F45" i="6"/>
  <c r="F45" i="7"/>
  <c r="F45" i="8"/>
  <c r="F45" i="9"/>
  <c r="F45" i="10"/>
  <c r="F45" i="11"/>
  <c r="F45" i="12"/>
  <c r="F45" i="13"/>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<sst xmlns="http://schemas.openxmlformats.org/spreadsheetml/2006/main" count="576" uniqueCount="98">
  <si>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</si>
  <si>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</si>
  <si>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</si>
  <si>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</si>
  <si>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</si>
  <si>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</si>
  <si>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</si>
  <si>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</si>
  <si>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</si>
  <si>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</si>
  <si>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</si>
  <si>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</si>
  <si>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</si>
  <si>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</si>
  <si>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</si>
  <si>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</si>
  <si>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</si>
  <si>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</si>
  <si>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</si>
  <si>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</si>
  <si>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</si>
  <si>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</si>
  <si>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</si>
  <si>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</si>
  <si>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</si>
  <si>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</si>
  <si>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</si>
  <si>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</si>
  <si>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</si>
  <si>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</si>
  <si>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</si>
  <si>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</si>
  <si>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</si>
  <si>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</si>
  <si>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</si>
  <si>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</si>
  <si>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</si>
  <si>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</si>
  <si>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</si>
  <si>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</si>
  <si>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</si>
  <si>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</si>
  <si>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</si>
  <si>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</si>
  <si>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</si>
  <si>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</si>
  <si>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</si>
  <si>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</si>
  <si>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</si>
  <si>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</si>
  <si>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</si>
  <si>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</si>
  <si>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</si>
  <si>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</si>
  <si>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</si>
  <si>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</si>
  <si>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</si>
  <si>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</si>
  <si>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</si>
  <si>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</si>
  <si>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</si>
  <si>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</si>
  <si>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</si>
  <si>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</si>
  <si>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</si>
  <si>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</si>
  <si>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</si>
  <si>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</si>
  <si>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</si>
  <si>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</si>
  <si>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</si>
  <si>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</si>
  <si>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</si>
  <si>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</si>
  <si>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</si>
  <si>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</si>
  <si>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</si>
  <si>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</si>
  <si>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</si>
  <si>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</si>
  <si>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</si>
  <si>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</si>
  <si>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</si>
  <si>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</si>
  <si>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</si>
  <si>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</si>
  <si>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</si>
  <si>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</si>
  <si>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</si>
  <si>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</si>
  <si>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Leak adjustments made to customers</t>
  </si>
  <si>
    <t>Customer Leak Adjustments</t>
  </si>
  <si>
    <t>Brush Creek Tank Leak</t>
  </si>
  <si>
    <t>Customer Leak &amp; Backflow Adjustments</t>
  </si>
  <si>
    <t>Leak adjust, and misreads</t>
  </si>
  <si>
    <t>Brush Creek Tank leak</t>
  </si>
  <si>
    <t>flood related</t>
  </si>
  <si>
    <t>Brush Creek Tank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</si>
</sst>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10"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49530</v>
      </c>
    </row>
    <row r="12" spans="1:6" x14ac:dyDescent="0.2">
      <c r="A12" s="16">
        <v>3</v>
      </c>
      <c r="B12" s="20" t="s">
        <v>8</v>
      </c>
      <c r="F12" s="28">
        <v>15210</v>
      </c>
    </row>
    <row r="13" spans="1:6" ht="15.75" x14ac:dyDescent="0.25">
      <c r="A13" s="16">
        <v>4</v>
      </c>
      <c r="B13" s="48" t="s">
        <v>9</v>
      </c>
      <c r="C13" s="49"/>
      <c r="D13" s="49"/>
      <c r="E13" s="49"/>
      <c r="F13" s="4">
        <f>SUM(F11:F12)</f>
        <v>64740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20422</v>
      </c>
    </row>
    <row r="17" spans="1:7" x14ac:dyDescent="0.2">
      <c r="A17" s="16">
        <v>8</v>
      </c>
      <c r="B17" s="20" t="s">
        <v>12</v>
      </c>
      <c r="F17" s="28">
        <v>3052</v>
      </c>
    </row>
    <row r="18" spans="1:7" x14ac:dyDescent="0.2">
      <c r="A18" s="16">
        <v>9</v>
      </c>
      <c r="B18" s="20" t="s">
        <v>13</v>
      </c>
      <c r="F18" s="28"/>
    </row>
    <row r="19" spans="1:7" x14ac:dyDescent="0.2">
      <c r="A19" s="16">
        <v>10</v>
      </c>
      <c r="B19" s="20" t="s">
        <v>14</v>
      </c>
      <c r="F19" s="28"/>
    </row>
    <row r="20" spans="1:7" x14ac:dyDescent="0.2">
      <c r="A20" s="16">
        <v>11</v>
      </c>
      <c r="B20" s="20" t="s">
        <v>15</v>
      </c>
      <c r="F20" s="28">
        <v>1680</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25154</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1486</v>
      </c>
    </row>
    <row r="27" spans="1:7" x14ac:dyDescent="0.2">
      <c r="A27" s="16">
        <v>18</v>
      </c>
      <c r="B27" s="20" t="s">
        <v>20</v>
      </c>
      <c r="F27" s="28"/>
    </row>
    <row r="28" spans="1:7" x14ac:dyDescent="0.2">
      <c r="A28" s="16">
        <v>19</v>
      </c>
      <c r="B28" s="20" t="s">
        <v>21</v>
      </c>
      <c r="F28" s="28">
        <v>900</v>
      </c>
    </row>
    <row r="29" spans="1:7" x14ac:dyDescent="0.2">
      <c r="A29" s="16">
        <v>20</v>
      </c>
      <c r="B29" s="20" t="s">
        <v>40</v>
      </c>
      <c r="F29" s="28">
        <v>21</v>
      </c>
    </row>
    <row r="30" spans="1:7" x14ac:dyDescent="0.2">
      <c r="A30" s="16">
        <v>21</v>
      </c>
      <c r="B30" s="20" t="s">
        <v>44</v>
      </c>
      <c r="D30" s="22" t="s">
        <v>96</v>
      </c>
      <c r="E30" s="23"/>
      <c r="F30" s="29">
        <v>1736</v>
      </c>
      <c r="G30" s="24" t="str">
        <f>IF(AND(F30&gt;0,D30=""),"Explanation for Other Usage Must be Filled In","")</f>
        <v/>
      </c>
    </row>
    <row r="31" spans="1:7" ht="15.75" x14ac:dyDescent="0.25">
      <c r="A31" s="16">
        <v>22</v>
      </c>
      <c r="B31" s="48" t="s">
        <v>22</v>
      </c>
      <c r="C31" s="49"/>
      <c r="D31" s="49"/>
      <c r="E31" s="49"/>
      <c r="F31" s="4">
        <f>IF(AND(F30&gt;0,D30&lt;&gt;""),SUM(F26:F30),IF(F30=0,SUM(F26:F30),""))</f>
        <v>4143</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10</v>
      </c>
    </row>
    <row r="35" spans="1:7" x14ac:dyDescent="0.2">
      <c r="A35" s="16">
        <v>26</v>
      </c>
      <c r="B35" s="20" t="s">
        <v>25</v>
      </c>
      <c r="F35" s="28">
        <v>10000</v>
      </c>
    </row>
    <row r="36" spans="1:7" x14ac:dyDescent="0.2">
      <c r="A36" s="16">
        <v>27</v>
      </c>
      <c r="B36" s="20" t="s">
        <v>26</v>
      </c>
      <c r="F36" s="28">
        <v>24433</v>
      </c>
    </row>
    <row r="37" spans="1:7" x14ac:dyDescent="0.2">
      <c r="A37" s="16">
        <v>28</v>
      </c>
      <c r="B37" s="20" t="s">
        <v>27</v>
      </c>
      <c r="F37" s="28"/>
    </row>
    <row r="38" spans="1:7" x14ac:dyDescent="0.2">
      <c r="A38" s="16">
        <v>29</v>
      </c>
      <c r="B38" s="20" t="s">
        <v>28</v>
      </c>
      <c r="F38" s="28"/>
    </row>
    <row r="39" spans="1:7" x14ac:dyDescent="0.2">
      <c r="A39" s="16">
        <v>30</v>
      </c>
      <c r="B39" s="20" t="s">
        <v>89</v>
      </c>
      <c r="D39" s="22" t="s">
        <v>97</v>
      </c>
      <c r="E39" s="39"/>
      <c r="F39" s="28">
        <v>1000</v>
      </c>
      <c r="G39" s="24" t="str">
        <f>IF(AND(F39&gt;0,D39=""),"Explanation for Other Loss Must be Filled In","")</f>
        <v/>
      </c>
    </row>
    <row r="40" spans="1:7" ht="15.75" x14ac:dyDescent="0.25">
      <c r="A40" s="16">
        <v>31</v>
      </c>
      <c r="B40" s="48" t="s">
        <v>65</v>
      </c>
      <c r="C40" s="49"/>
      <c r="D40" s="49"/>
      <c r="E40" s="49"/>
      <c r="F40" s="4">
        <f>SUM(F34:F39)</f>
        <v>35443</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0.54746679023787459</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topLeftCell="A13"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53500</v>
      </c>
    </row>
    <row r="12" spans="1:6" x14ac:dyDescent="0.2">
      <c r="A12" s="16">
        <v>3</v>
      </c>
      <c r="B12" s="20" t="s">
        <v>8</v>
      </c>
      <c r="F12" s="28">
        <v>24403</v>
      </c>
    </row>
    <row r="13" spans="1:6" ht="15.75" x14ac:dyDescent="0.25">
      <c r="A13" s="16">
        <v>4</v>
      </c>
      <c r="B13" s="48" t="s">
        <v>9</v>
      </c>
      <c r="C13" s="49"/>
      <c r="D13" s="49"/>
      <c r="E13" s="49"/>
      <c r="F13" s="4">
        <f>SUM(F11:F12)</f>
        <v>77903</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16981</v>
      </c>
    </row>
    <row r="17" spans="1:7" x14ac:dyDescent="0.2">
      <c r="A17" s="16">
        <v>8</v>
      </c>
      <c r="B17" s="20" t="s">
        <v>12</v>
      </c>
      <c r="F17" s="28">
        <v>2739</v>
      </c>
    </row>
    <row r="18" spans="1:7" x14ac:dyDescent="0.2">
      <c r="A18" s="16">
        <v>9</v>
      </c>
      <c r="B18" s="20" t="s">
        <v>13</v>
      </c>
      <c r="F18" s="28"/>
    </row>
    <row r="19" spans="1:7" x14ac:dyDescent="0.2">
      <c r="A19" s="16">
        <v>10</v>
      </c>
      <c r="B19" s="20" t="s">
        <v>14</v>
      </c>
      <c r="F19" s="28"/>
    </row>
    <row r="20" spans="1:7" x14ac:dyDescent="0.2">
      <c r="A20" s="16">
        <v>11</v>
      </c>
      <c r="B20" s="20" t="s">
        <v>15</v>
      </c>
      <c r="F20" s="28">
        <v>2275</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21995</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1605</v>
      </c>
    </row>
    <row r="27" spans="1:7" x14ac:dyDescent="0.2">
      <c r="A27" s="16">
        <v>18</v>
      </c>
      <c r="B27" s="20" t="s">
        <v>20</v>
      </c>
      <c r="F27" s="28">
        <v>12</v>
      </c>
    </row>
    <row r="28" spans="1:7" x14ac:dyDescent="0.2">
      <c r="A28" s="16">
        <v>19</v>
      </c>
      <c r="B28" s="20" t="s">
        <v>21</v>
      </c>
      <c r="F28" s="28">
        <v>846</v>
      </c>
    </row>
    <row r="29" spans="1:7" x14ac:dyDescent="0.2">
      <c r="A29" s="16">
        <v>20</v>
      </c>
      <c r="B29" s="20" t="s">
        <v>40</v>
      </c>
      <c r="F29" s="28">
        <v>73</v>
      </c>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2536</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10</v>
      </c>
    </row>
    <row r="35" spans="1:7" x14ac:dyDescent="0.2">
      <c r="A35" s="16">
        <v>26</v>
      </c>
      <c r="B35" s="20" t="s">
        <v>25</v>
      </c>
      <c r="F35" s="28">
        <v>18000</v>
      </c>
    </row>
    <row r="36" spans="1:7" x14ac:dyDescent="0.2">
      <c r="A36" s="16">
        <v>27</v>
      </c>
      <c r="B36" s="20" t="s">
        <v>26</v>
      </c>
      <c r="F36" s="28">
        <v>33362</v>
      </c>
    </row>
    <row r="37" spans="1:7" x14ac:dyDescent="0.2">
      <c r="A37" s="16">
        <v>28</v>
      </c>
      <c r="B37" s="20" t="s">
        <v>27</v>
      </c>
      <c r="F37" s="28"/>
    </row>
    <row r="38" spans="1:7" x14ac:dyDescent="0.2">
      <c r="A38" s="16">
        <v>29</v>
      </c>
      <c r="B38" s="20" t="s">
        <v>28</v>
      </c>
      <c r="F38" s="28"/>
    </row>
    <row r="39" spans="1:7" x14ac:dyDescent="0.2">
      <c r="A39" s="16">
        <v>30</v>
      </c>
      <c r="B39" s="20" t="s">
        <v>89</v>
      </c>
      <c r="D39" s="22" t="s">
        <v>92</v>
      </c>
      <c r="E39" s="39"/>
      <c r="F39" s="28">
        <v>2000</v>
      </c>
      <c r="G39" s="24" t="str">
        <f>IF(AND(F39&gt;0,D39=""),"Explanation for Other Loss Must be Filled In","")</f>
        <v/>
      </c>
    </row>
    <row r="40" spans="1:7" ht="15.75" x14ac:dyDescent="0.25">
      <c r="A40" s="16">
        <v>31</v>
      </c>
      <c r="B40" s="48" t="s">
        <v>65</v>
      </c>
      <c r="C40" s="49"/>
      <c r="D40" s="49"/>
      <c r="E40" s="49"/>
      <c r="F40" s="4">
        <f>SUM(F34:F39)</f>
        <v>53372</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0.68510840404092266</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5" zoomScaleNormal="100" workbookViewId="0">
      <selection activeCell="F29" sqref="F2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880</v>
      </c>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880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DOES NOT EQUAL</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0" zoomScaleNormal="100" workbookViewId="0">
      <selection activeCell="F46" sqref="F4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90</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0"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495076</v>
      </c>
    </row>
    <row r="12" spans="1:6" x14ac:dyDescent="0.2">
      <c r="A12" s="16">
        <v>3</v>
      </c>
      <c r="B12" s="20" t="s">
        <v>8</v>
      </c>
      <c r="F12" s="34">
        <f>Jan!F12+Feb!F12+Mar!F12+Apr!F12+May!F12+Jun!F12+July!F12+Aug!F12+Sept!F12+Oct!F12+Nov!F12+Dec!F12</f>
        <v>145379</v>
      </c>
    </row>
    <row r="13" spans="1:6" ht="15.75" x14ac:dyDescent="0.25">
      <c r="A13" s="16">
        <v>4</v>
      </c>
      <c r="B13" s="48" t="s">
        <v>9</v>
      </c>
      <c r="C13" s="49"/>
      <c r="D13" s="49"/>
      <c r="E13" s="49"/>
      <c r="F13" s="8">
        <f>Jan!F13+Feb!F13+Mar!F13+Apr!F13+May!F13+Jun!F13+July!F13+Aug!F13+Sept!F13+Oct!F13+Nov!F13+Dec!F13</f>
        <v>640455</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199396</v>
      </c>
    </row>
    <row r="17" spans="1:7" x14ac:dyDescent="0.2">
      <c r="A17" s="16">
        <v>8</v>
      </c>
      <c r="B17" s="20" t="s">
        <v>12</v>
      </c>
      <c r="F17" s="34">
        <f>Jan!F17+Feb!F17+Mar!F17+Apr!F17+May!F17+Jun!F17+July!F17+Aug!F17+Sept!F17+Oct!F17+Nov!F17+Dec!F17</f>
        <v>21846</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0</v>
      </c>
    </row>
    <row r="20" spans="1:7" x14ac:dyDescent="0.2">
      <c r="A20" s="16">
        <v>11</v>
      </c>
      <c r="B20" s="20" t="s">
        <v>15</v>
      </c>
      <c r="F20" s="34">
        <f>Jan!F20+Feb!F20+Mar!F20+Apr!F20+May!F20+Jun!F20+July!F20+Aug!F20+Sept!F20+Oct!F20+Nov!F20+Dec!F20</f>
        <v>18915</v>
      </c>
    </row>
    <row r="21" spans="1:7" x14ac:dyDescent="0.2">
      <c r="A21" s="16">
        <v>12</v>
      </c>
      <c r="B21" s="20" t="s">
        <v>16</v>
      </c>
      <c r="F21" s="34">
        <f>Jan!F21+Feb!F21+Mar!F21+Apr!F21+May!F21+Jun!F21+July!F21+Aug!F21+Sept!F21+Oct!F21+Nov!F21+Dec!F21</f>
        <v>0</v>
      </c>
    </row>
    <row r="22" spans="1:7" x14ac:dyDescent="0.2">
      <c r="A22" s="16">
        <v>13</v>
      </c>
      <c r="B22" s="20" t="s">
        <v>43</v>
      </c>
      <c r="D22" s="23"/>
      <c r="E22" s="23"/>
      <c r="F22" s="34">
        <f>Jan!F22+Feb!F22+Mar!F22+Apr!F22+May!F22+Jun!F22+July!F22+Aug!F22+Sept!F22+Oct!F22+Nov!F22+Dec!F22</f>
        <v>6380</v>
      </c>
      <c r="G22" s="24"/>
    </row>
    <row r="23" spans="1:7" ht="15.75" x14ac:dyDescent="0.25">
      <c r="A23" s="16">
        <v>14</v>
      </c>
      <c r="B23" s="48" t="s">
        <v>17</v>
      </c>
      <c r="C23" s="49"/>
      <c r="D23" s="49"/>
      <c r="E23" s="49"/>
      <c r="F23" s="8">
        <f>Jan!F23+Feb!F23+Mar!F23+Apr!F23+May!F23+Jun!F23+July!F23+Aug!F23+Sept!F23+Oct!F23+Nov!F23+Dec!F23</f>
        <v>246537</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14852</v>
      </c>
    </row>
    <row r="27" spans="1:7" x14ac:dyDescent="0.2">
      <c r="A27" s="16">
        <v>18</v>
      </c>
      <c r="B27" s="20" t="s">
        <v>20</v>
      </c>
      <c r="F27" s="34">
        <f>Jan!F27+Feb!F27+Mar!F27+Apr!F27+May!F27+Jun!F27+July!F27+Aug!F27+Sept!F27+Oct!F27+Nov!F27+Dec!F27</f>
        <v>12</v>
      </c>
    </row>
    <row r="28" spans="1:7" x14ac:dyDescent="0.2">
      <c r="A28" s="16">
        <v>19</v>
      </c>
      <c r="B28" s="20" t="s">
        <v>21</v>
      </c>
      <c r="F28" s="34">
        <f>Jan!F28+Feb!F28+Mar!F28+Apr!F28+May!F28+Jun!F28+July!F28+Aug!F28+Sept!F28+Oct!F28+Nov!F28+Dec!F28</f>
        <v>9225</v>
      </c>
    </row>
    <row r="29" spans="1:7" x14ac:dyDescent="0.2">
      <c r="A29" s="16">
        <v>20</v>
      </c>
      <c r="B29" s="20" t="s">
        <v>40</v>
      </c>
      <c r="F29" s="34">
        <f>Jan!F29+Feb!F29+Mar!F29+Apr!F29+May!F29+Jun!F29+July!F29+Aug!F29+Sept!F29+Oct!F29+Nov!F29+Dec!F29</f>
        <v>329</v>
      </c>
    </row>
    <row r="30" spans="1:7" x14ac:dyDescent="0.2">
      <c r="A30" s="16">
        <v>21</v>
      </c>
      <c r="B30" s="20" t="s">
        <v>44</v>
      </c>
      <c r="D30" s="23"/>
      <c r="E30" s="23"/>
      <c r="F30" s="34">
        <f>Jan!F30+Feb!F30+Mar!F30+Apr!F30+May!F30+Jun!F30+July!F30+Aug!F30+Sept!F30+Oct!F30+Nov!F30+Dec!F30</f>
        <v>9354</v>
      </c>
      <c r="G30" s="24"/>
    </row>
    <row r="31" spans="1:7" ht="15.75" x14ac:dyDescent="0.25">
      <c r="A31" s="16">
        <v>22</v>
      </c>
      <c r="B31" s="48" t="s">
        <v>22</v>
      </c>
      <c r="C31" s="49"/>
      <c r="D31" s="49"/>
      <c r="E31" s="49"/>
      <c r="F31" s="8">
        <f>Jan!F31+Feb!F31+Mar!F31+Apr!F31+May!F31+Jun!F31+July!F31+Aug!F31+Sept!F31+Oct!F31+Nov!F31+Dec!F31</f>
        <v>33772</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24621</v>
      </c>
    </row>
    <row r="35" spans="1:6" x14ac:dyDescent="0.2">
      <c r="A35" s="16">
        <v>26</v>
      </c>
      <c r="B35" s="20" t="s">
        <v>25</v>
      </c>
      <c r="F35" s="34">
        <f>Jan!F35+Feb!F35+Mar!F35+Apr!F35+May!F35+Jun!F35+July!F35+Aug!F35+Sept!F35+Oct!F35+Nov!F35+Dec!F35</f>
        <v>126899</v>
      </c>
    </row>
    <row r="36" spans="1:6" x14ac:dyDescent="0.2">
      <c r="A36" s="16">
        <v>27</v>
      </c>
      <c r="B36" s="20" t="s">
        <v>26</v>
      </c>
      <c r="F36" s="34">
        <f>Jan!F36+Feb!F36+Mar!F36+Apr!F36+May!F36+Jun!F36+July!F36+Aug!F36+Sept!F36+Oct!F36+Nov!F36+Dec!F36</f>
        <v>182518</v>
      </c>
    </row>
    <row r="37" spans="1:6" x14ac:dyDescent="0.2">
      <c r="A37" s="16">
        <v>28</v>
      </c>
      <c r="B37" s="20" t="s">
        <v>27</v>
      </c>
      <c r="F37" s="34">
        <f>Jan!F37+Feb!F37+Mar!F37+Apr!F37+May!F37+Jun!F37+July!F37+Aug!F37+Sept!F37+Oct!F37+Nov!F37+Dec!F37</f>
        <v>16828</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10160</v>
      </c>
    </row>
    <row r="40" spans="1:6" ht="15.75" x14ac:dyDescent="0.25">
      <c r="A40" s="16">
        <v>31</v>
      </c>
      <c r="B40" s="48" t="s">
        <v>65</v>
      </c>
      <c r="C40" s="49"/>
      <c r="D40" s="49"/>
      <c r="E40" s="49"/>
      <c r="F40" s="8">
        <f>Jan!F40+Feb!F40+Mar!F40+Apr!F40+May!F40+Jun!F40+July!F40+Aug!F40+Sept!F40+Oct!F40+Nov!F40+Dec!F40</f>
        <v>361026</v>
      </c>
    </row>
    <row r="41" spans="1:6" x14ac:dyDescent="0.2">
      <c r="A41" s="16">
        <v>32</v>
      </c>
      <c r="F41" s="21"/>
    </row>
    <row r="42" spans="1:6" ht="15.75" x14ac:dyDescent="0.25">
      <c r="A42" s="16">
        <v>33</v>
      </c>
      <c r="B42" s="17" t="s">
        <v>47</v>
      </c>
      <c r="C42" s="17"/>
      <c r="F42" s="25" t="str">
        <f>IF(F13=(F23+F31+F40),"","DOES NOT EQUAL")</f>
        <v>DOES NOT EQUAL</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0.56370236784785821</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10" zoomScaleNormal="100" workbookViewId="0">
      <selection activeCell="D37" sqref="D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v>2022</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v>52950</v>
      </c>
    </row>
    <row r="12" spans="1:6" x14ac:dyDescent="0.2">
      <c r="A12" s="16">
        <v>3</v>
      </c>
      <c r="B12" s="20" t="s">
        <v>8</v>
      </c>
      <c r="F12" s="28">
        <v>14278</v>
      </c>
    </row>
    <row r="13" spans="1:6" ht="15.75" x14ac:dyDescent="0.25">
      <c r="A13" s="16">
        <v>4</v>
      </c>
      <c r="B13" s="41" t="s">
        <v>9</v>
      </c>
      <c r="C13" s="42"/>
      <c r="D13" s="42"/>
      <c r="E13" s="42"/>
      <c r="F13" s="8">
        <f>SUM(F11:F12)</f>
        <v>67228</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23649</v>
      </c>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v>1976</v>
      </c>
    </row>
    <row r="21" spans="1:7" x14ac:dyDescent="0.2">
      <c r="A21" s="16">
        <v>12</v>
      </c>
      <c r="B21" s="20" t="s">
        <v>16</v>
      </c>
      <c r="F21" s="28"/>
    </row>
    <row r="22" spans="1:7" x14ac:dyDescent="0.2">
      <c r="A22" s="16">
        <v>13</v>
      </c>
      <c r="B22" s="20" t="s">
        <v>43</v>
      </c>
      <c r="D22" s="22" t="s">
        <v>91</v>
      </c>
      <c r="E22" s="23"/>
      <c r="F22" s="28">
        <v>888</v>
      </c>
      <c r="G22" s="24" t="str">
        <f>IF(AND(F22&gt;0,D22=""),"Explanation for Other Sales Must be Filled In","")</f>
        <v/>
      </c>
    </row>
    <row r="23" spans="1:7" ht="15.75" x14ac:dyDescent="0.25">
      <c r="A23" s="16">
        <v>14</v>
      </c>
      <c r="B23" s="41" t="s">
        <v>17</v>
      </c>
      <c r="C23" s="42"/>
      <c r="D23" s="42"/>
      <c r="E23" s="42"/>
      <c r="F23" s="8">
        <f>IF(AND(F22&gt;0,D22&lt;&gt;""),SUM(F16:F22),IF(F22=0,SUM(F16:F22),""))</f>
        <v>26513</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v>1588</v>
      </c>
    </row>
    <row r="27" spans="1:7" x14ac:dyDescent="0.2">
      <c r="A27" s="16">
        <v>18</v>
      </c>
      <c r="B27" s="20" t="s">
        <v>20</v>
      </c>
      <c r="F27" s="28"/>
    </row>
    <row r="28" spans="1:7" x14ac:dyDescent="0.2">
      <c r="A28" s="16">
        <v>19</v>
      </c>
      <c r="B28" s="20" t="s">
        <v>21</v>
      </c>
      <c r="F28" s="28">
        <v>721</v>
      </c>
    </row>
    <row r="29" spans="1:7" x14ac:dyDescent="0.2">
      <c r="A29" s="16">
        <v>20</v>
      </c>
      <c r="B29" s="20" t="s">
        <v>40</v>
      </c>
      <c r="F29" s="28">
        <v>2</v>
      </c>
    </row>
    <row r="30" spans="1:7" x14ac:dyDescent="0.2">
      <c r="A30" s="16">
        <v>21</v>
      </c>
      <c r="B30" s="20" t="s">
        <v>44</v>
      </c>
      <c r="D30" s="22" t="s">
        <v>92</v>
      </c>
      <c r="E30" s="23"/>
      <c r="F30" s="29">
        <v>2160</v>
      </c>
      <c r="G30" s="24" t="str">
        <f>IF(AND(F30&gt;0,D30=""),"Explanation for Other Usage Must be Filled In","")</f>
        <v/>
      </c>
    </row>
    <row r="31" spans="1:7" ht="15.75" x14ac:dyDescent="0.25">
      <c r="A31" s="16">
        <v>22</v>
      </c>
      <c r="B31" s="41" t="s">
        <v>22</v>
      </c>
      <c r="C31" s="42"/>
      <c r="D31" s="42"/>
      <c r="E31" s="42"/>
      <c r="F31" s="8">
        <f>IF(AND(F30&gt;0,D30&lt;&gt;""),SUM(F26:F30),IF(F30=0,SUM(F26:F30),""))</f>
        <v>4471</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v>20244</v>
      </c>
    </row>
    <row r="36" spans="1:7" x14ac:dyDescent="0.2">
      <c r="A36" s="16">
        <v>27</v>
      </c>
      <c r="B36" s="20" t="s">
        <v>26</v>
      </c>
      <c r="F36" s="28"/>
    </row>
    <row r="37" spans="1:7" x14ac:dyDescent="0.2">
      <c r="A37" s="16">
        <v>28</v>
      </c>
      <c r="B37" s="20" t="s">
        <v>27</v>
      </c>
      <c r="F37" s="28">
        <v>16000</v>
      </c>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36244</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0.53912060451002564</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30">
    <cfRule type="expression" dxfId="2" priority="4">
      <formula>AND(F30&gt;0,D30="")</formula>
    </cfRule>
  </conditionalFormatting>
  <conditionalFormatting sqref="G22">
    <cfRule type="expression" dxfId="1" priority="2">
      <formula>AND(F22&gt;0,D22="")</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12"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45830</v>
      </c>
    </row>
    <row r="12" spans="1:6" x14ac:dyDescent="0.2">
      <c r="A12" s="16">
        <v>3</v>
      </c>
      <c r="B12" s="20" t="s">
        <v>8</v>
      </c>
      <c r="F12" s="28">
        <v>12411</v>
      </c>
    </row>
    <row r="13" spans="1:6" ht="15.75" x14ac:dyDescent="0.25">
      <c r="A13" s="16">
        <v>4</v>
      </c>
      <c r="B13" s="48" t="s">
        <v>9</v>
      </c>
      <c r="C13" s="49"/>
      <c r="D13" s="49"/>
      <c r="E13" s="49"/>
      <c r="F13" s="4">
        <f>SUM(F11:F12)</f>
        <v>58241</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19789</v>
      </c>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v>3197</v>
      </c>
    </row>
    <row r="21" spans="1:7" x14ac:dyDescent="0.2">
      <c r="A21" s="16">
        <v>12</v>
      </c>
      <c r="B21" s="20" t="s">
        <v>16</v>
      </c>
      <c r="F21" s="28"/>
    </row>
    <row r="22" spans="1:7" x14ac:dyDescent="0.2">
      <c r="A22" s="16">
        <v>13</v>
      </c>
      <c r="B22" s="20" t="s">
        <v>43</v>
      </c>
      <c r="D22" s="22" t="s">
        <v>91</v>
      </c>
      <c r="E22" s="23"/>
      <c r="F22" s="28">
        <v>656</v>
      </c>
      <c r="G22" s="24" t="str">
        <f>IF(AND(F22&gt;0,D22=""),"Explanation for Other Sales Must be Filled In","")</f>
        <v/>
      </c>
    </row>
    <row r="23" spans="1:7" ht="15.75" x14ac:dyDescent="0.25">
      <c r="A23" s="16">
        <v>14</v>
      </c>
      <c r="B23" s="48" t="s">
        <v>17</v>
      </c>
      <c r="C23" s="49"/>
      <c r="D23" s="49"/>
      <c r="E23" s="49"/>
      <c r="F23" s="4">
        <f>IF(AND(F22&gt;0,D22&lt;&gt;""),SUM(F16:F22),IF(F22=0,SUM(F16:F22),""))</f>
        <v>23642</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1375</v>
      </c>
    </row>
    <row r="27" spans="1:7" x14ac:dyDescent="0.2">
      <c r="A27" s="16">
        <v>18</v>
      </c>
      <c r="B27" s="20" t="s">
        <v>20</v>
      </c>
      <c r="F27" s="28"/>
    </row>
    <row r="28" spans="1:7" x14ac:dyDescent="0.2">
      <c r="A28" s="16">
        <v>19</v>
      </c>
      <c r="B28" s="20" t="s">
        <v>21</v>
      </c>
      <c r="F28" s="28">
        <v>800</v>
      </c>
    </row>
    <row r="29" spans="1:7" x14ac:dyDescent="0.2">
      <c r="A29" s="16">
        <v>20</v>
      </c>
      <c r="B29" s="20" t="s">
        <v>40</v>
      </c>
      <c r="F29" s="28">
        <v>23</v>
      </c>
    </row>
    <row r="30" spans="1:7" x14ac:dyDescent="0.2">
      <c r="A30" s="16">
        <v>21</v>
      </c>
      <c r="B30" s="20" t="s">
        <v>44</v>
      </c>
      <c r="D30" s="22" t="s">
        <v>92</v>
      </c>
      <c r="E30" s="23"/>
      <c r="F30" s="29">
        <v>2160</v>
      </c>
      <c r="G30" s="24" t="str">
        <f>IF(AND(F30&gt;0,D30=""),"Explanation for Other Usage Must be Filled In","")</f>
        <v/>
      </c>
    </row>
    <row r="31" spans="1:7" ht="15.75" x14ac:dyDescent="0.25">
      <c r="A31" s="16">
        <v>22</v>
      </c>
      <c r="B31" s="48" t="s">
        <v>22</v>
      </c>
      <c r="C31" s="49"/>
      <c r="D31" s="49"/>
      <c r="E31" s="49"/>
      <c r="F31" s="4">
        <f>IF(AND(F30&gt;0,D30&lt;&gt;""),SUM(F26:F30),IF(F30=0,SUM(F26:F30),""))</f>
        <v>4358</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17041</v>
      </c>
    </row>
    <row r="36" spans="1:7" x14ac:dyDescent="0.2">
      <c r="A36" s="16">
        <v>27</v>
      </c>
      <c r="B36" s="20" t="s">
        <v>26</v>
      </c>
      <c r="F36" s="28">
        <v>13200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30241</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0.51923902405521882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14"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49881</v>
      </c>
    </row>
    <row r="12" spans="1:6" x14ac:dyDescent="0.2">
      <c r="A12" s="16">
        <v>3</v>
      </c>
      <c r="B12" s="20" t="s">
        <v>8</v>
      </c>
      <c r="F12" s="28">
        <v>10628</v>
      </c>
    </row>
    <row r="13" spans="1:6" ht="15.75" x14ac:dyDescent="0.25">
      <c r="A13" s="16">
        <v>4</v>
      </c>
      <c r="B13" s="48" t="s">
        <v>9</v>
      </c>
      <c r="C13" s="49"/>
      <c r="D13" s="49"/>
      <c r="E13" s="49"/>
      <c r="F13" s="4">
        <f>SUM(F11:F12)</f>
        <v>60509</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15341</v>
      </c>
    </row>
    <row r="17" spans="1:7" x14ac:dyDescent="0.2">
      <c r="A17" s="16">
        <v>8</v>
      </c>
      <c r="B17" s="20" t="s">
        <v>12</v>
      </c>
      <c r="F17" s="28">
        <v>2321</v>
      </c>
    </row>
    <row r="18" spans="1:7" x14ac:dyDescent="0.2">
      <c r="A18" s="16">
        <v>9</v>
      </c>
      <c r="B18" s="20" t="s">
        <v>13</v>
      </c>
      <c r="F18" s="28"/>
    </row>
    <row r="19" spans="1:7" x14ac:dyDescent="0.2">
      <c r="A19" s="16">
        <v>10</v>
      </c>
      <c r="B19" s="20" t="s">
        <v>14</v>
      </c>
      <c r="F19" s="28"/>
    </row>
    <row r="20" spans="1:7" x14ac:dyDescent="0.2">
      <c r="A20" s="16">
        <v>11</v>
      </c>
      <c r="B20" s="20" t="s">
        <v>15</v>
      </c>
      <c r="F20" s="28">
        <v>2120</v>
      </c>
    </row>
    <row r="21" spans="1:7" x14ac:dyDescent="0.2">
      <c r="A21" s="16">
        <v>12</v>
      </c>
      <c r="B21" s="20" t="s">
        <v>16</v>
      </c>
      <c r="F21" s="28"/>
    </row>
    <row r="22" spans="1:7" x14ac:dyDescent="0.2">
      <c r="A22" s="16">
        <v>13</v>
      </c>
      <c r="B22" s="20" t="s">
        <v>43</v>
      </c>
      <c r="D22" s="22" t="s">
        <v>91</v>
      </c>
      <c r="E22" s="23"/>
      <c r="F22" s="28">
        <v>2664</v>
      </c>
      <c r="G22" s="24" t="str">
        <f>IF(AND(F22&gt;0,D22=""),"Explanation for Other Sales Must be Filled In","")</f>
        <v/>
      </c>
    </row>
    <row r="23" spans="1:7" ht="15.75" x14ac:dyDescent="0.25">
      <c r="A23" s="16">
        <v>14</v>
      </c>
      <c r="B23" s="48" t="s">
        <v>17</v>
      </c>
      <c r="C23" s="49"/>
      <c r="D23" s="49"/>
      <c r="E23" s="49"/>
      <c r="F23" s="4">
        <f>IF(AND(F22&gt;0,D22&lt;&gt;""),SUM(F16:F22),IF(F22=0,SUM(F16:F22),""))</f>
        <v>22446</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1496</v>
      </c>
    </row>
    <row r="27" spans="1:7" x14ac:dyDescent="0.2">
      <c r="A27" s="16">
        <v>18</v>
      </c>
      <c r="B27" s="20" t="s">
        <v>20</v>
      </c>
      <c r="F27" s="28"/>
    </row>
    <row r="28" spans="1:7" x14ac:dyDescent="0.2">
      <c r="A28" s="16">
        <v>19</v>
      </c>
      <c r="B28" s="20" t="s">
        <v>21</v>
      </c>
      <c r="F28" s="28">
        <v>650</v>
      </c>
    </row>
    <row r="29" spans="1:7" x14ac:dyDescent="0.2">
      <c r="A29" s="16">
        <v>20</v>
      </c>
      <c r="B29" s="20" t="s">
        <v>40</v>
      </c>
      <c r="F29" s="28">
        <v>43</v>
      </c>
    </row>
    <row r="30" spans="1:7" x14ac:dyDescent="0.2">
      <c r="A30" s="16">
        <v>21</v>
      </c>
      <c r="B30" s="20" t="s">
        <v>44</v>
      </c>
      <c r="D30" s="22" t="s">
        <v>92</v>
      </c>
      <c r="E30" s="23"/>
      <c r="F30" s="29">
        <v>2160</v>
      </c>
      <c r="G30" s="24" t="str">
        <f>IF(AND(F30&gt;0,D30=""),"Explanation for Other Usage Must be Filled In","")</f>
        <v/>
      </c>
    </row>
    <row r="31" spans="1:7" ht="15.75" x14ac:dyDescent="0.25">
      <c r="A31" s="16">
        <v>22</v>
      </c>
      <c r="B31" s="48" t="s">
        <v>22</v>
      </c>
      <c r="C31" s="49"/>
      <c r="D31" s="49"/>
      <c r="E31" s="49"/>
      <c r="F31" s="4">
        <f>IF(AND(F30&gt;0,D30&lt;&gt;""),SUM(F26:F30),IF(F30=0,SUM(F26:F30),""))</f>
        <v>4349</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22400</v>
      </c>
    </row>
    <row r="35" spans="1:7" x14ac:dyDescent="0.2">
      <c r="A35" s="16">
        <v>26</v>
      </c>
      <c r="B35" s="20" t="s">
        <v>25</v>
      </c>
      <c r="F35" s="28">
        <v>11314</v>
      </c>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33714</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0.55717331306086693</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12"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45270</v>
      </c>
    </row>
    <row r="12" spans="1:6" x14ac:dyDescent="0.2">
      <c r="A12" s="16">
        <v>3</v>
      </c>
      <c r="B12" s="20" t="s">
        <v>8</v>
      </c>
      <c r="F12" s="28">
        <v>12972</v>
      </c>
    </row>
    <row r="13" spans="1:6" ht="15.75" x14ac:dyDescent="0.25">
      <c r="A13" s="16">
        <v>4</v>
      </c>
      <c r="B13" s="48" t="s">
        <v>9</v>
      </c>
      <c r="C13" s="49"/>
      <c r="D13" s="49"/>
      <c r="E13" s="49"/>
      <c r="F13" s="4">
        <f>SUM(F11:F12)</f>
        <v>58242</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23730</v>
      </c>
    </row>
    <row r="17" spans="1:7" x14ac:dyDescent="0.2">
      <c r="A17" s="16">
        <v>8</v>
      </c>
      <c r="B17" s="20" t="s">
        <v>12</v>
      </c>
      <c r="F17" s="28">
        <v>2910</v>
      </c>
    </row>
    <row r="18" spans="1:7" x14ac:dyDescent="0.2">
      <c r="A18" s="16">
        <v>9</v>
      </c>
      <c r="B18" s="20" t="s">
        <v>13</v>
      </c>
      <c r="F18" s="28"/>
    </row>
    <row r="19" spans="1:7" x14ac:dyDescent="0.2">
      <c r="A19" s="16">
        <v>10</v>
      </c>
      <c r="B19" s="20" t="s">
        <v>14</v>
      </c>
      <c r="F19" s="28"/>
    </row>
    <row r="20" spans="1:7" x14ac:dyDescent="0.2">
      <c r="A20" s="16">
        <v>11</v>
      </c>
      <c r="B20" s="20" t="s">
        <v>15</v>
      </c>
      <c r="F20" s="28">
        <v>1812</v>
      </c>
    </row>
    <row r="21" spans="1:7" x14ac:dyDescent="0.2">
      <c r="A21" s="16">
        <v>12</v>
      </c>
      <c r="B21" s="20" t="s">
        <v>16</v>
      </c>
      <c r="F21" s="28"/>
    </row>
    <row r="22" spans="1:7" x14ac:dyDescent="0.2">
      <c r="A22" s="16">
        <v>13</v>
      </c>
      <c r="B22" s="20" t="s">
        <v>43</v>
      </c>
      <c r="D22" s="22" t="s">
        <v>93</v>
      </c>
      <c r="E22" s="23"/>
      <c r="F22" s="28">
        <v>1603</v>
      </c>
      <c r="G22" s="24" t="str">
        <f>IF(AND(F22&gt;0,D22=""),"Explanation for Other Sales Must be Filled In","")</f>
        <v/>
      </c>
    </row>
    <row r="23" spans="1:7" ht="15.75" x14ac:dyDescent="0.25">
      <c r="A23" s="16">
        <v>14</v>
      </c>
      <c r="B23" s="48" t="s">
        <v>17</v>
      </c>
      <c r="C23" s="49"/>
      <c r="D23" s="49"/>
      <c r="E23" s="49"/>
      <c r="F23" s="4">
        <f>IF(AND(F22&gt;0,D22&lt;&gt;""),SUM(F16:F22),IF(F22=0,SUM(F16:F22),""))</f>
        <v>30055</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1358</v>
      </c>
    </row>
    <row r="27" spans="1:7" x14ac:dyDescent="0.2">
      <c r="A27" s="16">
        <v>18</v>
      </c>
      <c r="B27" s="20" t="s">
        <v>20</v>
      </c>
      <c r="F27" s="28"/>
    </row>
    <row r="28" spans="1:7" x14ac:dyDescent="0.2">
      <c r="A28" s="16">
        <v>19</v>
      </c>
      <c r="B28" s="20" t="s">
        <v>21</v>
      </c>
      <c r="F28" s="28">
        <v>600</v>
      </c>
    </row>
    <row r="29" spans="1:7" x14ac:dyDescent="0.2">
      <c r="A29" s="16">
        <v>20</v>
      </c>
      <c r="B29" s="20" t="s">
        <v>40</v>
      </c>
      <c r="F29" s="28">
        <v>29</v>
      </c>
    </row>
    <row r="30" spans="1:7" x14ac:dyDescent="0.2">
      <c r="A30" s="16">
        <v>21</v>
      </c>
      <c r="B30" s="20" t="s">
        <v>44</v>
      </c>
      <c r="D30" s="22" t="s">
        <v>92</v>
      </c>
      <c r="E30" s="23"/>
      <c r="F30" s="29"/>
      <c r="G30" s="24" t="str">
        <f>IF(AND(F30&gt;0,D30=""),"Explanation for Other Usage Must be Filled In","")</f>
        <v/>
      </c>
    </row>
    <row r="31" spans="1:7" ht="15.75" x14ac:dyDescent="0.25">
      <c r="A31" s="16">
        <v>22</v>
      </c>
      <c r="B31" s="48" t="s">
        <v>22</v>
      </c>
      <c r="C31" s="49"/>
      <c r="D31" s="49"/>
      <c r="E31" s="49"/>
      <c r="F31" s="4">
        <f>IF(AND(F30&gt;0,D30&lt;&gt;""),SUM(F26:F30),IF(F30=0,SUM(F26:F30),""))</f>
        <v>1987</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1200</v>
      </c>
    </row>
    <row r="35" spans="1:7" x14ac:dyDescent="0.2">
      <c r="A35" s="16">
        <v>26</v>
      </c>
      <c r="B35" s="20" t="s">
        <v>25</v>
      </c>
      <c r="F35" s="28">
        <v>10300</v>
      </c>
    </row>
    <row r="36" spans="1:7" x14ac:dyDescent="0.2">
      <c r="A36" s="16">
        <v>27</v>
      </c>
      <c r="B36" s="20" t="s">
        <v>26</v>
      </c>
      <c r="F36" s="28">
        <v>12540</v>
      </c>
    </row>
    <row r="37" spans="1:7" x14ac:dyDescent="0.2">
      <c r="A37" s="16">
        <v>28</v>
      </c>
      <c r="B37" s="20" t="s">
        <v>27</v>
      </c>
      <c r="F37" s="28"/>
    </row>
    <row r="38" spans="1:7" x14ac:dyDescent="0.2">
      <c r="A38" s="16">
        <v>29</v>
      </c>
      <c r="B38" s="20" t="s">
        <v>28</v>
      </c>
      <c r="F38" s="28"/>
    </row>
    <row r="39" spans="1:7" x14ac:dyDescent="0.2">
      <c r="A39" s="16">
        <v>30</v>
      </c>
      <c r="B39" s="20" t="s">
        <v>89</v>
      </c>
      <c r="D39" s="22" t="s">
        <v>92</v>
      </c>
      <c r="E39" s="39"/>
      <c r="F39" s="28">
        <v>2160</v>
      </c>
      <c r="G39" s="24" t="str">
        <f>IF(AND(F39&gt;0,D39=""),"Explanation for Other Loss Must be Filled In","")</f>
        <v/>
      </c>
    </row>
    <row r="40" spans="1:7" ht="15.75" x14ac:dyDescent="0.25">
      <c r="A40" s="16">
        <v>31</v>
      </c>
      <c r="B40" s="48" t="s">
        <v>65</v>
      </c>
      <c r="C40" s="49"/>
      <c r="D40" s="49"/>
      <c r="E40" s="49"/>
      <c r="F40" s="4">
        <f>SUM(F34:F39)</f>
        <v>26200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0.44984718931355377</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10"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48220</v>
      </c>
    </row>
    <row r="12" spans="1:6" x14ac:dyDescent="0.2">
      <c r="A12" s="16">
        <v>3</v>
      </c>
      <c r="B12" s="20" t="s">
        <v>8</v>
      </c>
      <c r="F12" s="28">
        <v>13251</v>
      </c>
    </row>
    <row r="13" spans="1:6" ht="15.75" x14ac:dyDescent="0.25">
      <c r="A13" s="16">
        <v>4</v>
      </c>
      <c r="B13" s="48" t="s">
        <v>9</v>
      </c>
      <c r="C13" s="49"/>
      <c r="D13" s="49"/>
      <c r="E13" s="49"/>
      <c r="F13" s="4">
        <f>SUM(F11:F12)</f>
        <v>61471</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18442</v>
      </c>
    </row>
    <row r="17" spans="1:7" x14ac:dyDescent="0.2">
      <c r="A17" s="16">
        <v>8</v>
      </c>
      <c r="B17" s="20" t="s">
        <v>12</v>
      </c>
      <c r="F17" s="28">
        <v>2713</v>
      </c>
    </row>
    <row r="18" spans="1:7" x14ac:dyDescent="0.2">
      <c r="A18" s="16">
        <v>9</v>
      </c>
      <c r="B18" s="20" t="s">
        <v>13</v>
      </c>
      <c r="F18" s="28"/>
    </row>
    <row r="19" spans="1:7" x14ac:dyDescent="0.2">
      <c r="A19" s="16">
        <v>10</v>
      </c>
      <c r="B19" s="20" t="s">
        <v>14</v>
      </c>
      <c r="F19" s="28"/>
    </row>
    <row r="20" spans="1:7" x14ac:dyDescent="0.2">
      <c r="A20" s="16">
        <v>11</v>
      </c>
      <c r="B20" s="20" t="s">
        <v>15</v>
      </c>
      <c r="F20" s="28">
        <v>1432</v>
      </c>
    </row>
    <row r="21" spans="1:7" x14ac:dyDescent="0.2">
      <c r="A21" s="16">
        <v>12</v>
      </c>
      <c r="B21" s="20" t="s">
        <v>16</v>
      </c>
      <c r="F21" s="28"/>
    </row>
    <row r="22" spans="1:7" x14ac:dyDescent="0.2">
      <c r="A22" s="16">
        <v>13</v>
      </c>
      <c r="B22" s="20" t="s">
        <v>43</v>
      </c>
      <c r="D22" s="22" t="s">
        <v>94</v>
      </c>
      <c r="E22" s="23"/>
      <c r="F22" s="28">
        <v>569</v>
      </c>
      <c r="G22" s="24" t="str">
        <f>IF(AND(F22&gt;0,D22=""),"Explanation for Other Sales Must be Filled In","")</f>
        <v/>
      </c>
    </row>
    <row r="23" spans="1:7" ht="15.75" x14ac:dyDescent="0.25">
      <c r="A23" s="16">
        <v>14</v>
      </c>
      <c r="B23" s="48" t="s">
        <v>17</v>
      </c>
      <c r="C23" s="49"/>
      <c r="D23" s="49"/>
      <c r="E23" s="49"/>
      <c r="F23" s="4">
        <f>IF(AND(F22&gt;0,D22&lt;&gt;""),SUM(F16:F22),IF(F22=0,SUM(F16:F22),""))</f>
        <v>23156</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1447</v>
      </c>
    </row>
    <row r="27" spans="1:7" x14ac:dyDescent="0.2">
      <c r="A27" s="16">
        <v>18</v>
      </c>
      <c r="B27" s="20" t="s">
        <v>20</v>
      </c>
      <c r="F27" s="28"/>
    </row>
    <row r="28" spans="1:7" x14ac:dyDescent="0.2">
      <c r="A28" s="16">
        <v>19</v>
      </c>
      <c r="B28" s="20" t="s">
        <v>21</v>
      </c>
      <c r="F28" s="28">
        <v>848</v>
      </c>
    </row>
    <row r="29" spans="1:7" x14ac:dyDescent="0.2">
      <c r="A29" s="16">
        <v>20</v>
      </c>
      <c r="B29" s="20" t="s">
        <v>40</v>
      </c>
      <c r="F29" s="28">
        <v>6</v>
      </c>
    </row>
    <row r="30" spans="1:7" x14ac:dyDescent="0.2">
      <c r="A30" s="16">
        <v>21</v>
      </c>
      <c r="B30" s="20" t="s">
        <v>44</v>
      </c>
      <c r="D30" s="22"/>
      <c r="E30" s="23"/>
      <c r="F30" s="40"/>
      <c r="G30" s="24" t="str">
        <f>IF(AND(F30&gt;0,D30=""),"Explanation for Other Usage Must be Filled In","")</f>
        <v/>
      </c>
    </row>
    <row r="31" spans="1:7" ht="15.75" x14ac:dyDescent="0.25">
      <c r="A31" s="16">
        <v>22</v>
      </c>
      <c r="B31" s="48" t="s">
        <v>22</v>
      </c>
      <c r="C31" s="49"/>
      <c r="D31" s="49"/>
      <c r="E31" s="49"/>
      <c r="F31" s="4">
        <f>IF(AND(F30&gt;0,D30&lt;&gt;""),SUM(F26:F30),IF(F30=0,SUM(F26:F30),""))</f>
        <v>2301</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34014</v>
      </c>
    </row>
    <row r="37" spans="1:7" x14ac:dyDescent="0.2">
      <c r="A37" s="16">
        <v>28</v>
      </c>
      <c r="B37" s="20" t="s">
        <v>27</v>
      </c>
      <c r="F37" s="28"/>
    </row>
    <row r="38" spans="1:7" x14ac:dyDescent="0.2">
      <c r="A38" s="16">
        <v>29</v>
      </c>
      <c r="B38" s="20" t="s">
        <v>28</v>
      </c>
      <c r="F38" s="28"/>
    </row>
    <row r="39" spans="1:7" x14ac:dyDescent="0.2">
      <c r="A39" s="16">
        <v>30</v>
      </c>
      <c r="B39" s="20" t="s">
        <v>89</v>
      </c>
      <c r="D39" s="22" t="s">
        <v>95</v>
      </c>
      <c r="E39" s="39"/>
      <c r="F39" s="28">
        <v>2000</v>
      </c>
      <c r="G39" s="24" t="str">
        <f>IF(AND(F39&gt;0,D39=""),"Explanation for Other Loss Must be Filled In","")</f>
        <v/>
      </c>
    </row>
    <row r="40" spans="1:7" ht="15.75" x14ac:dyDescent="0.25">
      <c r="A40" s="16">
        <v>31</v>
      </c>
      <c r="B40" s="48" t="s">
        <v>65</v>
      </c>
      <c r="C40" s="49"/>
      <c r="D40" s="49"/>
      <c r="E40" s="49"/>
      <c r="F40" s="4">
        <f>SUM(F34:F39)</f>
        <v>36014</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0.58586975972409749</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13" zoomScaleNormal="100" workbookViewId="0">
      <selection activeCell="B40" sqref="B40:E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49298</v>
      </c>
    </row>
    <row r="12" spans="1:6" x14ac:dyDescent="0.2">
      <c r="A12" s="16">
        <v>3</v>
      </c>
      <c r="B12" s="20" t="s">
        <v>8</v>
      </c>
      <c r="F12" s="28">
        <v>10120</v>
      </c>
    </row>
    <row r="13" spans="1:6" ht="15.75" x14ac:dyDescent="0.25">
      <c r="A13" s="16">
        <v>4</v>
      </c>
      <c r="B13" s="48" t="s">
        <v>9</v>
      </c>
      <c r="C13" s="49"/>
      <c r="D13" s="49"/>
      <c r="E13" s="49"/>
      <c r="F13" s="4">
        <f>SUM(F11:F12)</f>
        <v>59418</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20684</v>
      </c>
    </row>
    <row r="17" spans="1:7" x14ac:dyDescent="0.2">
      <c r="A17" s="16">
        <v>8</v>
      </c>
      <c r="B17" s="20" t="s">
        <v>12</v>
      </c>
      <c r="F17" s="28">
        <v>2619</v>
      </c>
    </row>
    <row r="18" spans="1:7" x14ac:dyDescent="0.2">
      <c r="A18" s="16">
        <v>9</v>
      </c>
      <c r="B18" s="20" t="s">
        <v>13</v>
      </c>
      <c r="F18" s="28"/>
    </row>
    <row r="19" spans="1:7" x14ac:dyDescent="0.2">
      <c r="A19" s="16">
        <v>10</v>
      </c>
      <c r="B19" s="20" t="s">
        <v>14</v>
      </c>
      <c r="F19" s="28"/>
    </row>
    <row r="20" spans="1:7" x14ac:dyDescent="0.2">
      <c r="A20" s="16">
        <v>11</v>
      </c>
      <c r="B20" s="20" t="s">
        <v>15</v>
      </c>
      <c r="F20" s="28">
        <v>1236</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24539</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1479</v>
      </c>
    </row>
    <row r="27" spans="1:7" x14ac:dyDescent="0.2">
      <c r="A27" s="16">
        <v>18</v>
      </c>
      <c r="B27" s="20" t="s">
        <v>20</v>
      </c>
      <c r="F27" s="28"/>
    </row>
    <row r="28" spans="1:7" x14ac:dyDescent="0.2">
      <c r="A28" s="16">
        <v>19</v>
      </c>
      <c r="B28" s="20" t="s">
        <v>21</v>
      </c>
      <c r="F28" s="28">
        <v>798</v>
      </c>
    </row>
    <row r="29" spans="1:7" x14ac:dyDescent="0.2">
      <c r="A29" s="16">
        <v>20</v>
      </c>
      <c r="B29" s="20" t="s">
        <v>40</v>
      </c>
      <c r="F29" s="28">
        <v>59</v>
      </c>
    </row>
    <row r="30" spans="1:7" x14ac:dyDescent="0.2">
      <c r="A30" s="16">
        <v>21</v>
      </c>
      <c r="B30" s="20" t="s">
        <v>44</v>
      </c>
      <c r="D30" s="22" t="s">
        <v>91</v>
      </c>
      <c r="E30" s="23"/>
      <c r="F30" s="29">
        <v>715</v>
      </c>
      <c r="G30" s="24" t="str">
        <f>IF(AND(F30&gt;0,D30=""),"Explanation for Other Usage Must be Filled In","")</f>
        <v/>
      </c>
    </row>
    <row r="31" spans="1:7" ht="15.75" x14ac:dyDescent="0.25">
      <c r="A31" s="16">
        <v>22</v>
      </c>
      <c r="B31" s="48" t="s">
        <v>22</v>
      </c>
      <c r="C31" s="49"/>
      <c r="D31" s="49"/>
      <c r="E31" s="49"/>
      <c r="F31" s="4">
        <f>IF(AND(F30&gt;0,D30&lt;&gt;""),SUM(F26:F30),IF(F30=0,SUM(F26:F30),""))</f>
        <v>3051</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1000</v>
      </c>
    </row>
    <row r="35" spans="1:7" x14ac:dyDescent="0.2">
      <c r="A35" s="16">
        <v>26</v>
      </c>
      <c r="B35" s="20" t="s">
        <v>25</v>
      </c>
      <c r="F35" s="28">
        <v>10000</v>
      </c>
    </row>
    <row r="36" spans="1:7" x14ac:dyDescent="0.2">
      <c r="A36" s="16">
        <v>27</v>
      </c>
      <c r="B36" s="20" t="s">
        <v>26</v>
      </c>
      <c r="F36" s="28">
        <v>19000</v>
      </c>
    </row>
    <row r="37" spans="1:7" x14ac:dyDescent="0.2">
      <c r="A37" s="16">
        <v>28</v>
      </c>
      <c r="B37" s="20" t="s">
        <v>27</v>
      </c>
      <c r="F37" s="28">
        <v>828</v>
      </c>
    </row>
    <row r="38" spans="1:7" x14ac:dyDescent="0.2">
      <c r="A38" s="16">
        <v>29</v>
      </c>
      <c r="B38" s="20" t="s">
        <v>28</v>
      </c>
      <c r="F38" s="28"/>
    </row>
    <row r="39" spans="1:7" x14ac:dyDescent="0.2">
      <c r="A39" s="16">
        <v>30</v>
      </c>
      <c r="B39" s="20" t="s">
        <v>89</v>
      </c>
      <c r="D39" s="22" t="s">
        <v>92</v>
      </c>
      <c r="E39" s="39"/>
      <c r="F39" s="28">
        <v>1000</v>
      </c>
      <c r="G39" s="24" t="str">
        <f>IF(AND(F39&gt;0,D39=""),"Explanation for Other Loss Must be Filled In","")</f>
        <v/>
      </c>
    </row>
    <row r="40" spans="1:7" ht="15.75" x14ac:dyDescent="0.25">
      <c r="A40" s="16">
        <v>31</v>
      </c>
      <c r="B40" s="48" t="s">
        <v>65</v>
      </c>
      <c r="C40" s="49"/>
      <c r="D40" s="49"/>
      <c r="E40" s="49"/>
      <c r="F40" s="4">
        <f>SUM(F34:F39)</f>
        <v>31828</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0.53566259382678649</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12" zoomScaleNormal="100" workbookViewId="0">
      <selection activeCell="B40" sqref="B40:E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48567</v>
      </c>
    </row>
    <row r="12" spans="1:6" x14ac:dyDescent="0.2">
      <c r="A12" s="16">
        <v>3</v>
      </c>
      <c r="B12" s="20" t="s">
        <v>8</v>
      </c>
      <c r="F12" s="28">
        <v>16314</v>
      </c>
    </row>
    <row r="13" spans="1:6" ht="15.75" x14ac:dyDescent="0.25">
      <c r="A13" s="16">
        <v>4</v>
      </c>
      <c r="B13" s="48" t="s">
        <v>9</v>
      </c>
      <c r="C13" s="49"/>
      <c r="D13" s="49"/>
      <c r="E13" s="49"/>
      <c r="F13" s="4">
        <f>SUM(F11:F12)</f>
        <v>64881</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20684</v>
      </c>
    </row>
    <row r="17" spans="1:7" x14ac:dyDescent="0.2">
      <c r="A17" s="16">
        <v>8</v>
      </c>
      <c r="B17" s="20" t="s">
        <v>12</v>
      </c>
      <c r="F17" s="28">
        <v>2619</v>
      </c>
    </row>
    <row r="18" spans="1:7" x14ac:dyDescent="0.2">
      <c r="A18" s="16">
        <v>9</v>
      </c>
      <c r="B18" s="20" t="s">
        <v>13</v>
      </c>
      <c r="F18" s="28"/>
    </row>
    <row r="19" spans="1:7" x14ac:dyDescent="0.2">
      <c r="A19" s="16">
        <v>10</v>
      </c>
      <c r="B19" s="20" t="s">
        <v>14</v>
      </c>
      <c r="F19" s="28"/>
    </row>
    <row r="20" spans="1:7" x14ac:dyDescent="0.2">
      <c r="A20" s="16">
        <v>11</v>
      </c>
      <c r="B20" s="20" t="s">
        <v>15</v>
      </c>
      <c r="F20" s="28">
        <v>1501</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24804</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1457</v>
      </c>
    </row>
    <row r="27" spans="1:7" x14ac:dyDescent="0.2">
      <c r="A27" s="16">
        <v>18</v>
      </c>
      <c r="B27" s="20" t="s">
        <v>20</v>
      </c>
      <c r="F27" s="28"/>
    </row>
    <row r="28" spans="1:7" x14ac:dyDescent="0.2">
      <c r="A28" s="16">
        <v>19</v>
      </c>
      <c r="B28" s="20" t="s">
        <v>21</v>
      </c>
      <c r="F28" s="28">
        <v>982</v>
      </c>
    </row>
    <row r="29" spans="1:7" x14ac:dyDescent="0.2">
      <c r="A29" s="16">
        <v>20</v>
      </c>
      <c r="B29" s="20" t="s">
        <v>40</v>
      </c>
      <c r="F29" s="28">
        <v>57</v>
      </c>
    </row>
    <row r="30" spans="1:7" x14ac:dyDescent="0.2">
      <c r="A30" s="16">
        <v>21</v>
      </c>
      <c r="B30" s="20" t="s">
        <v>44</v>
      </c>
      <c r="D30" s="22" t="s">
        <v>91</v>
      </c>
      <c r="E30" s="23"/>
      <c r="F30" s="29"/>
      <c r="G30" s="24" t="str">
        <f>IF(AND(F30&gt;0,D30=""),"Explanation for Other Usage Must be Filled In","")</f>
        <v/>
      </c>
    </row>
    <row r="31" spans="1:7" ht="15.75" x14ac:dyDescent="0.25">
      <c r="A31" s="16">
        <v>22</v>
      </c>
      <c r="B31" s="48" t="s">
        <v>22</v>
      </c>
      <c r="C31" s="49"/>
      <c r="D31" s="49"/>
      <c r="E31" s="49"/>
      <c r="F31" s="4">
        <f>IF(AND(F30&gt;0,D30&lt;&gt;""),SUM(F26:F30),IF(F30=0,SUM(F26:F30),""))</f>
        <v>2496</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1</v>
      </c>
    </row>
    <row r="35" spans="1:7" x14ac:dyDescent="0.2">
      <c r="A35" s="16">
        <v>26</v>
      </c>
      <c r="B35" s="20" t="s">
        <v>25</v>
      </c>
      <c r="F35" s="28">
        <v>10000</v>
      </c>
    </row>
    <row r="36" spans="1:7" x14ac:dyDescent="0.2">
      <c r="A36" s="16">
        <v>27</v>
      </c>
      <c r="B36" s="20" t="s">
        <v>26</v>
      </c>
      <c r="F36" s="28">
        <v>26580</v>
      </c>
    </row>
    <row r="37" spans="1:7" x14ac:dyDescent="0.2">
      <c r="A37" s="16">
        <v>28</v>
      </c>
      <c r="B37" s="20" t="s">
        <v>27</v>
      </c>
      <c r="F37" s="28"/>
    </row>
    <row r="38" spans="1:7" x14ac:dyDescent="0.2">
      <c r="A38" s="16">
        <v>29</v>
      </c>
      <c r="B38" s="20" t="s">
        <v>28</v>
      </c>
      <c r="F38" s="28"/>
    </row>
    <row r="39" spans="1:7" x14ac:dyDescent="0.2">
      <c r="A39" s="16">
        <v>30</v>
      </c>
      <c r="B39" s="20" t="s">
        <v>89</v>
      </c>
      <c r="D39" s="22" t="s">
        <v>92</v>
      </c>
      <c r="E39" s="39"/>
      <c r="F39" s="28">
        <v>1000</v>
      </c>
      <c r="G39" s="24" t="str">
        <f>IF(AND(F39&gt;0,D39=""),"Explanation for Other Loss Must be Filled In","")</f>
        <v/>
      </c>
    </row>
    <row r="40" spans="1:7" ht="15.75" x14ac:dyDescent="0.25">
      <c r="A40" s="16">
        <v>31</v>
      </c>
      <c r="B40" s="48" t="s">
        <v>65</v>
      </c>
      <c r="C40" s="49"/>
      <c r="D40" s="49"/>
      <c r="E40" s="49"/>
      <c r="F40" s="4">
        <f>SUM(F34:F39)</f>
        <v>37581</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0.57922966662042819</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tabSelected="1" topLeftCell="A2"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f>IF(Jan!F7="","",Jan!F7)</f>
        <v>2022</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v>52030</v>
      </c>
    </row>
    <row r="12" spans="1:6" x14ac:dyDescent="0.2">
      <c r="A12" s="16">
        <v>3</v>
      </c>
      <c r="B12" s="20" t="s">
        <v>8</v>
      </c>
      <c r="F12" s="28">
        <v>15792</v>
      </c>
    </row>
    <row r="13" spans="1:6" ht="15.75" x14ac:dyDescent="0.25">
      <c r="A13" s="16">
        <v>4</v>
      </c>
      <c r="B13" s="48" t="s">
        <v>9</v>
      </c>
      <c r="C13" s="49"/>
      <c r="D13" s="49"/>
      <c r="E13" s="49"/>
      <c r="F13" s="4">
        <f>SUM(F11:F12)</f>
        <v>67822</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19674</v>
      </c>
    </row>
    <row r="17" spans="1:7" x14ac:dyDescent="0.2">
      <c r="A17" s="16">
        <v>8</v>
      </c>
      <c r="B17" s="20" t="s">
        <v>12</v>
      </c>
      <c r="F17" s="28">
        <v>2873</v>
      </c>
    </row>
    <row r="18" spans="1:7" x14ac:dyDescent="0.2">
      <c r="A18" s="16">
        <v>9</v>
      </c>
      <c r="B18" s="20" t="s">
        <v>13</v>
      </c>
      <c r="F18" s="28"/>
    </row>
    <row r="19" spans="1:7" x14ac:dyDescent="0.2">
      <c r="A19" s="16">
        <v>10</v>
      </c>
      <c r="B19" s="20" t="s">
        <v>14</v>
      </c>
      <c r="F19" s="28"/>
    </row>
    <row r="20" spans="1:7" x14ac:dyDescent="0.2">
      <c r="A20" s="16">
        <v>11</v>
      </c>
      <c r="B20" s="20" t="s">
        <v>15</v>
      </c>
      <c r="F20" s="28">
        <v>1686</v>
      </c>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24233</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v>1561</v>
      </c>
    </row>
    <row r="27" spans="1:7" x14ac:dyDescent="0.2">
      <c r="A27" s="16">
        <v>18</v>
      </c>
      <c r="B27" s="20" t="s">
        <v>20</v>
      </c>
      <c r="F27" s="28"/>
    </row>
    <row r="28" spans="1:7" x14ac:dyDescent="0.2">
      <c r="A28" s="16">
        <v>19</v>
      </c>
      <c r="B28" s="20" t="s">
        <v>21</v>
      </c>
      <c r="F28" s="28">
        <v>1200</v>
      </c>
    </row>
    <row r="29" spans="1:7" x14ac:dyDescent="0.2">
      <c r="A29" s="16">
        <v>20</v>
      </c>
      <c r="B29" s="20" t="s">
        <v>40</v>
      </c>
      <c r="F29" s="28">
        <v>16</v>
      </c>
    </row>
    <row r="30" spans="1:7" x14ac:dyDescent="0.2">
      <c r="A30" s="16">
        <v>21</v>
      </c>
      <c r="B30" s="20" t="s">
        <v>44</v>
      </c>
      <c r="D30" s="22" t="s">
        <v>91</v>
      </c>
      <c r="E30" s="23"/>
      <c r="F30" s="29">
        <v>423</v>
      </c>
      <c r="G30" s="24" t="str">
        <f>IF(AND(F30&gt;0,D30=""),"Explanation for Other Usage Must be Filled In","")</f>
        <v/>
      </c>
    </row>
    <row r="31" spans="1:7" ht="15.75" x14ac:dyDescent="0.25">
      <c r="A31" s="16">
        <v>22</v>
      </c>
      <c r="B31" s="48" t="s">
        <v>22</v>
      </c>
      <c r="C31" s="49"/>
      <c r="D31" s="49"/>
      <c r="E31" s="49"/>
      <c r="F31" s="4">
        <f>IF(AND(F30&gt;0,D30&lt;&gt;""),SUM(F26:F30),IF(F30=0,SUM(F26:F30),""))</f>
        <v>3200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20000</v>
      </c>
    </row>
    <row r="36" spans="1:7" x14ac:dyDescent="0.2">
      <c r="A36" s="16">
        <v>27</v>
      </c>
      <c r="B36" s="20" t="s">
        <v>26</v>
      </c>
      <c r="F36" s="28">
        <v>19389</v>
      </c>
    </row>
    <row r="37" spans="1:7" x14ac:dyDescent="0.2">
      <c r="A37" s="16">
        <v>28</v>
      </c>
      <c r="B37" s="20" t="s">
        <v>27</v>
      </c>
      <c r="F37" s="28"/>
    </row>
    <row r="38" spans="1:7" x14ac:dyDescent="0.2">
      <c r="A38" s="16">
        <v>29</v>
      </c>
      <c r="B38" s="20" t="s">
        <v>28</v>
      </c>
      <c r="F38" s="28"/>
    </row>
    <row r="39" spans="1:7" x14ac:dyDescent="0.2">
      <c r="A39" s="16">
        <v>30</v>
      </c>
      <c r="B39" s="20" t="s">
        <v>89</v>
      </c>
      <c r="D39" s="22" t="s">
        <v>97</v>
      </c>
      <c r="E39" s="39"/>
      <c r="F39" s="28">
        <v>1000</v>
      </c>
      <c r="G39" s="24" t="str">
        <f>IF(AND(F39&gt;0,D39=""),"Explanation for Other Loss Must be Filled In","")</f>
        <v/>
      </c>
    </row>
    <row r="40" spans="1:7" ht="15.75" x14ac:dyDescent="0.25">
      <c r="A40" s="16">
        <v>31</v>
      </c>
      <c r="B40" s="48" t="s">
        <v>65</v>
      </c>
      <c r="C40" s="49"/>
      <c r="D40" s="49"/>
      <c r="E40" s="49"/>
      <c r="F40" s="4">
        <f>SUM(F34:F39)</f>
        <v>40389</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0.59551472973371478</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2.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848908-FDF5-4C5C-ADB3-08B0BB06579B}">
  <ds:schemaRefs>
    <ds:schemaRef ds:uri="http://www.w3.org/XML/1998/namespace"/>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cb71a782-24de-4b74-a658-fc8866bff6f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steven bailey</cp:lastModifiedBy>
  <cp:lastPrinted>2022-12-08T15:45:40Z</cp:lastPrinted>
  <dcterms:created xsi:type="dcterms:W3CDTF">2018-07-10T15:33:25Z</dcterms:created>
  <dcterms:modified xsi:type="dcterms:W3CDTF">2022-12-12T19:13:36Z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