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e62741a09aa98025/Documents/Documents/Bailey Law Office Clients/Southern Water/"/>
    </mc:Choice>
  </mc:AlternateContent>
  <xr:revisionPtr revIDLastSave="0" documentId="8_{8F65F6C1-D868-4AE1-B23B-4323C8AC74AF}"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720" activeTab="6"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oncurrentCalc="0"/>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2"/>
  <c r="F40" i="3"/>
  <c r="F40" i="4"/>
  <c r="F40" i="5"/>
  <c r="F40" i="6"/>
  <c r="F40" i="7"/>
  <c r="F40" i="14"/>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0"/>
  <c r="F23" i="11"/>
  <c r="F23" i="12"/>
  <c r="F23" i="13"/>
  <c r="F23" i="2"/>
  <c r="F45" i="4"/>
  <c r="F45" i="5"/>
  <c r="F45" i="6"/>
  <c r="F45" i="7"/>
  <c r="F40" i="8"/>
  <c r="F45" i="8"/>
  <c r="F40" i="9"/>
  <c r="F45" i="9"/>
  <c r="F40" i="10"/>
  <c r="F45" i="10"/>
  <c r="F40" i="11"/>
  <c r="F45" i="11"/>
  <c r="F40" i="12"/>
  <c r="F45" i="12"/>
  <c r="F40" i="13"/>
  <c r="F45" i="13"/>
  <c r="F31" i="3"/>
  <c r="F31" i="4"/>
  <c r="F31" i="5"/>
  <c r="F31" i="6"/>
  <c r="F31" i="7"/>
  <c r="F31" i="8"/>
  <c r="F31" i="9"/>
  <c r="F31" i="10"/>
  <c r="F31" i="11"/>
  <c r="F31" i="12"/>
  <c r="F31" i="13"/>
  <c r="F31" i="2"/>
  <c r="F7" i="5"/>
  <c r="F7" i="6"/>
  <c r="F7" i="7"/>
  <c r="F7" i="8"/>
  <c r="F7" i="9"/>
  <c r="F7" i="10"/>
  <c r="F7" i="12"/>
  <c r="F7" i="13"/>
  <c r="F13" i="3"/>
  <c r="F13" i="4"/>
  <c r="F13" i="5"/>
  <c r="F13" i="6"/>
  <c r="F13" i="7"/>
  <c r="F13" i="8"/>
  <c r="F13" i="9"/>
  <c r="F13" i="10"/>
  <c r="F13" i="11"/>
  <c r="F13" i="2"/>
  <c r="F45" i="3"/>
  <c r="F23" i="14"/>
  <c r="F45" i="2"/>
  <c r="F42" i="11"/>
  <c r="F42" i="7"/>
  <c r="F42" i="3"/>
  <c r="F31" i="14"/>
  <c r="F13" i="14"/>
  <c r="F42" i="12"/>
  <c r="F42" i="8"/>
  <c r="F42" i="4"/>
  <c r="F42" i="2"/>
  <c r="F42" i="10"/>
  <c r="F42" i="6"/>
  <c r="F42" i="13"/>
  <c r="F42" i="9"/>
  <c r="F42" i="5"/>
  <c r="F45" i="14"/>
  <c r="F42" i="14"/>
</calcChain>
</file>

<file path=xl/sharedStrings.xml><?xml version="1.0" encoding="utf-8"?>
<sst xmlns="http://schemas.openxmlformats.org/spreadsheetml/2006/main" count="561" uniqueCount="95">
  <si>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</si>
  <si>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</si>
  <si>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</si>
  <si>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</si>
  <si>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</si>
  <si>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</si>
  <si>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</si>
  <si>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</si>
  <si>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</si>
  <si>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</si>
  <si>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</si>
  <si>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</si>
  <si>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</si>
  <si>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</si>
  <si>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</si>
  <si>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</si>
  <si>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</si>
  <si>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</si>
  <si>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</si>
  <si>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</si>
  <si>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</si>
  <si>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</si>
  <si>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</si>
  <si>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</si>
  <si>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</si>
  <si>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</si>
  <si>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</si>
  <si>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</si>
  <si>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</si>
  <si>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</si>
  <si>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</si>
  <si>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</si>
  <si>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</si>
  <si>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</si>
  <si>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</si>
  <si>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</si>
  <si>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</si>
  <si>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</si>
  <si>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</si>
  <si>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</si>
  <si>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</si>
  <si>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</si>
  <si>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</si>
  <si>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</si>
  <si>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</si>
  <si>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</si>
  <si>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</si>
  <si>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</si>
  <si>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</si>
  <si>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</si>
  <si>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</si>
  <si>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</si>
  <si>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</si>
  <si>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</si>
  <si>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</si>
  <si>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</si>
  <si>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</si>
  <si>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</si>
  <si>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</si>
  <si>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</si>
  <si>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</si>
  <si>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</si>
  <si>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</si>
  <si>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</si>
  <si>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</si>
  <si>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</si>
  <si>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</si>
  <si>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</si>
  <si>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</si>
  <si>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</si>
  <si>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</si>
  <si>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</si>
  <si>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</si>
  <si>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</si>
  <si>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</si>
  <si>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</si>
  <si>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</si>
  <si>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</si>
  <si>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</si>
  <si>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</si>
  <si>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</si>
  <si>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</si>
  <si>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</si>
  <si>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</si>
  <si>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</si>
  <si>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</si>
  <si>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</si>
  <si>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</si>
  <si>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</si>
  <si>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</si>
  <si>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Customer Leak Adjustments</t>
  </si>
  <si>
    <t>Customer Adjustments</t>
  </si>
  <si>
    <t>customer leak adjustments</t>
  </si>
  <si>
    <t>Leak Adjustment's</t>
  </si>
  <si>
    <t>Customer Leak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</si>
</sst>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276073</v>
      </c>
    </row>
    <row r="12" spans="1:6" x14ac:dyDescent="0.2">
      <c r="A12" s="16">
        <v>3</v>
      </c>
      <c r="B12" s="20" t="s">
        <v>8</v>
      </c>
      <c r="F12" s="34">
        <f>Jan!F12+Feb!F12+Mar!F12+Apr!F12+May!F12+Jun!F12+July!F12+Aug!F12+Sept!F12+Oct!F12+Nov!F12+Dec!F12</f>
        <v>96747</v>
      </c>
    </row>
    <row r="13" spans="1:6" ht="15.75" x14ac:dyDescent="0.25">
      <c r="A13" s="16">
        <v>4</v>
      </c>
      <c r="B13" s="47" t="s">
        <v>9</v>
      </c>
      <c r="C13" s="48"/>
      <c r="D13" s="48"/>
      <c r="E13" s="48"/>
      <c r="F13" s="8">
        <f>Jan!F13+Feb!F13+Mar!F13+Apr!F13+May!F13+Jun!F13+July!F13+Aug!F13+Sept!F13+Oct!F13+Nov!F13+Dec!F13</f>
        <v>372820</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119382</v>
      </c>
    </row>
    <row r="17" spans="1:7" x14ac:dyDescent="0.2">
      <c r="A17" s="16">
        <v>8</v>
      </c>
      <c r="B17" s="20" t="s">
        <v>12</v>
      </c>
      <c r="F17" s="34">
        <f>Jan!F17+Feb!F17+Mar!F17+Apr!F17+May!F17+Jun!F17+July!F17+Aug!F17+Sept!F17+Oct!F17+Nov!F17+Dec!F17</f>
        <v>15641</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12741</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147764</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8282</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5860</v>
      </c>
    </row>
    <row r="29" spans="1:7" x14ac:dyDescent="0.2">
      <c r="A29" s="16">
        <v>20</v>
      </c>
      <c r="B29" s="20" t="s">
        <v>40</v>
      </c>
      <c r="F29" s="34">
        <f>Jan!F29+Feb!F29+Mar!F29+Apr!F29+May!F29+Jun!F29+July!F29+Aug!F29+Sept!F29+Oct!F29+Nov!F29+Dec!F29</f>
        <v>8</v>
      </c>
    </row>
    <row r="30" spans="1:7" x14ac:dyDescent="0.2">
      <c r="A30" s="16">
        <v>21</v>
      </c>
      <c r="B30" s="20" t="s">
        <v>44</v>
      </c>
      <c r="D30" s="23"/>
      <c r="E30" s="23"/>
      <c r="F30" s="34">
        <f>Jan!F30+Feb!F30+Mar!F30+Apr!F30+May!F30+Jun!F30+July!F30+Aug!F30+Sept!F30+Oct!F30+Nov!F30+Dec!F30</f>
        <v>10185</v>
      </c>
      <c r="G30" s="24"/>
    </row>
    <row r="31" spans="1:7" ht="15.75" x14ac:dyDescent="0.25">
      <c r="A31" s="16">
        <v>22</v>
      </c>
      <c r="B31" s="47" t="s">
        <v>22</v>
      </c>
      <c r="C31" s="48"/>
      <c r="D31" s="48"/>
      <c r="E31" s="48"/>
      <c r="F31" s="8">
        <f>Jan!F31+Feb!F31+Mar!F31+Apr!F31+May!F31+Jun!F31+July!F31+Aug!F31+Sept!F31+Oct!F31+Nov!F31+Dec!F31</f>
        <v>24335</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16875</v>
      </c>
    </row>
    <row r="35" spans="1:6" x14ac:dyDescent="0.2">
      <c r="A35" s="16">
        <v>26</v>
      </c>
      <c r="B35" s="20" t="s">
        <v>25</v>
      </c>
      <c r="F35" s="34">
        <f>Jan!F35+Feb!F35+Mar!F35+Apr!F35+May!F35+Jun!F35+July!F35+Aug!F35+Sept!F35+Oct!F35+Nov!F35+Dec!F35</f>
        <v>46000</v>
      </c>
    </row>
    <row r="36" spans="1:6" x14ac:dyDescent="0.2">
      <c r="A36" s="16">
        <v>27</v>
      </c>
      <c r="B36" s="20" t="s">
        <v>26</v>
      </c>
      <c r="F36" s="34">
        <f>Jan!F36+Feb!F36+Mar!F36+Apr!F36+May!F36+Jun!F36+July!F36+Aug!F36+Sept!F36+Oct!F36+Nov!F36+Dec!F36</f>
        <v>137846</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0</v>
      </c>
    </row>
    <row r="40" spans="1:6" ht="15.75" x14ac:dyDescent="0.25">
      <c r="A40" s="16">
        <v>31</v>
      </c>
      <c r="B40" s="47" t="s">
        <v>65</v>
      </c>
      <c r="C40" s="48"/>
      <c r="D40" s="48"/>
      <c r="E40" s="48"/>
      <c r="F40" s="8">
        <f>Jan!F40+Feb!F40+Mar!F40+Apr!F40+May!F40+Jun!F40+July!F40+Aug!F40+Sept!F40+Oct!F40+Nov!F40+Dec!F40</f>
        <v>200721</v>
      </c>
    </row>
    <row r="41" spans="1:6" x14ac:dyDescent="0.2">
      <c r="A41" s="16">
        <v>32</v>
      </c>
      <c r="F41" s="21"/>
    </row>
    <row r="42" spans="1:6" ht="15.75" x14ac:dyDescent="0.25">
      <c r="A42" s="16">
        <v>33</v>
      </c>
      <c r="B42" s="17" t="s">
        <v>47</v>
      </c>
      <c r="C42" s="17"/>
      <c r="F42" s="25" t="str">
        <f>IF(F13=(F23+F31+F40),"","DOES NOT EQUAL")</f>
        <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0.53838581621157666</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8" zoomScaleNormal="100" workbookViewId="0">
      <selection activeCell="F46" sqref="F4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v>49460</v>
      </c>
    </row>
    <row r="12" spans="1:6" x14ac:dyDescent="0.2">
      <c r="A12" s="16">
        <v>3</v>
      </c>
      <c r="B12" s="20" t="s">
        <v>8</v>
      </c>
      <c r="F12" s="28">
        <v>17993</v>
      </c>
    </row>
    <row r="13" spans="1:6" ht="15.75" x14ac:dyDescent="0.25">
      <c r="A13" s="16">
        <v>4</v>
      </c>
      <c r="B13" s="40" t="s">
        <v>9</v>
      </c>
      <c r="C13" s="41"/>
      <c r="D13" s="41"/>
      <c r="E13" s="41"/>
      <c r="F13" s="8">
        <f>SUM(F11:F12)</f>
        <v>67453</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v>24499</v>
      </c>
    </row>
    <row r="17" spans="1:7" x14ac:dyDescent="0.2">
      <c r="A17" s="16">
        <v>8</v>
      </c>
      <c r="B17" s="20" t="s">
        <v>12</v>
      </c>
      <c r="F17" s="28">
        <v>2806</v>
      </c>
    </row>
    <row r="18" spans="1:7" x14ac:dyDescent="0.2">
      <c r="A18" s="16">
        <v>9</v>
      </c>
      <c r="B18" s="20" t="s">
        <v>13</v>
      </c>
      <c r="F18" s="28"/>
    </row>
    <row r="19" spans="1:7" x14ac:dyDescent="0.2">
      <c r="A19" s="16">
        <v>10</v>
      </c>
      <c r="B19" s="20" t="s">
        <v>14</v>
      </c>
      <c r="F19" s="28"/>
    </row>
    <row r="20" spans="1:7" x14ac:dyDescent="0.2">
      <c r="A20" s="16">
        <v>11</v>
      </c>
      <c r="B20" s="20" t="s">
        <v>15</v>
      </c>
      <c r="F20" s="28">
        <v>2392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29697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1484</v>
      </c>
    </row>
    <row r="27" spans="1:7" x14ac:dyDescent="0.2">
      <c r="A27" s="16">
        <v>18</v>
      </c>
      <c r="B27" s="20" t="s">
        <v>20</v>
      </c>
      <c r="F27" s="28"/>
    </row>
    <row r="28" spans="1:7" x14ac:dyDescent="0.2">
      <c r="A28" s="16">
        <v>19</v>
      </c>
      <c r="B28" s="20" t="s">
        <v>21</v>
      </c>
      <c r="F28" s="28">
        <v>960</v>
      </c>
    </row>
    <row r="29" spans="1:7" x14ac:dyDescent="0.2">
      <c r="A29" s="16">
        <v>20</v>
      </c>
      <c r="B29" s="20" t="s">
        <v>40</v>
      </c>
      <c r="F29" s="28">
        <v>8</v>
      </c>
    </row>
    <row r="30" spans="1:7" x14ac:dyDescent="0.2">
      <c r="A30" s="16">
        <v>21</v>
      </c>
      <c r="B30" s="20" t="s">
        <v>44</v>
      </c>
      <c r="D30" s="22" t="s">
        <v>90</v>
      </c>
      <c r="E30" s="23"/>
      <c r="F30" s="29">
        <v>1016</v>
      </c>
      <c r="G30" s="24" t="str">
        <f>IF(AND(F30&gt;0,D30=""),"Explanation for Other Usage Must be Filled In","")</f>
        <v/>
      </c>
    </row>
    <row r="31" spans="1:7" ht="15.75" x14ac:dyDescent="0.25">
      <c r="A31" s="16">
        <v>22</v>
      </c>
      <c r="B31" s="40" t="s">
        <v>22</v>
      </c>
      <c r="C31" s="41"/>
      <c r="D31" s="41"/>
      <c r="E31" s="41"/>
      <c r="F31" s="8">
        <f>IF(AND(F30&gt;0,D30&lt;&gt;""),SUM(F26:F30),IF(F30=0,SUM(F26:F30),""))</f>
        <v>3468</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v>3000</v>
      </c>
    </row>
    <row r="36" spans="1:7" x14ac:dyDescent="0.2">
      <c r="A36" s="16">
        <v>27</v>
      </c>
      <c r="B36" s="20" t="s">
        <v>26</v>
      </c>
      <c r="F36" s="28">
        <v>31288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34288</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0.50832431470801887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4"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42865</v>
      </c>
    </row>
    <row r="12" spans="1:6" x14ac:dyDescent="0.2">
      <c r="A12" s="16">
        <v>3</v>
      </c>
      <c r="B12" s="20" t="s">
        <v>8</v>
      </c>
      <c r="F12" s="28">
        <v>13696</v>
      </c>
    </row>
    <row r="13" spans="1:6" ht="15.75" x14ac:dyDescent="0.25">
      <c r="A13" s="16">
        <v>4</v>
      </c>
      <c r="B13" s="47" t="s">
        <v>9</v>
      </c>
      <c r="C13" s="48"/>
      <c r="D13" s="48"/>
      <c r="E13" s="48"/>
      <c r="F13" s="4">
        <f>SUM(F11:F12)</f>
        <v>56561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19198</v>
      </c>
    </row>
    <row r="17" spans="1:7" x14ac:dyDescent="0.2">
      <c r="A17" s="16">
        <v>8</v>
      </c>
      <c r="B17" s="20" t="s">
        <v>12</v>
      </c>
      <c r="F17" s="28">
        <v>2372</v>
      </c>
    </row>
    <row r="18" spans="1:7" x14ac:dyDescent="0.2">
      <c r="A18" s="16">
        <v>9</v>
      </c>
      <c r="B18" s="20" t="s">
        <v>13</v>
      </c>
      <c r="F18" s="28"/>
    </row>
    <row r="19" spans="1:7" x14ac:dyDescent="0.2">
      <c r="A19" s="16">
        <v>10</v>
      </c>
      <c r="B19" s="20" t="s">
        <v>14</v>
      </c>
      <c r="F19" s="28"/>
    </row>
    <row r="20" spans="1:7" x14ac:dyDescent="0.2">
      <c r="A20" s="16">
        <v>11</v>
      </c>
      <c r="B20" s="20" t="s">
        <v>15</v>
      </c>
      <c r="F20" s="28">
        <v>2512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24082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1286</v>
      </c>
    </row>
    <row r="27" spans="1:7" x14ac:dyDescent="0.2">
      <c r="A27" s="16">
        <v>18</v>
      </c>
      <c r="B27" s="20" t="s">
        <v>20</v>
      </c>
      <c r="F27" s="28"/>
    </row>
    <row r="28" spans="1:7" x14ac:dyDescent="0.2">
      <c r="A28" s="16">
        <v>19</v>
      </c>
      <c r="B28" s="20" t="s">
        <v>21</v>
      </c>
      <c r="F28" s="28">
        <v>800</v>
      </c>
    </row>
    <row r="29" spans="1:7" x14ac:dyDescent="0.2">
      <c r="A29" s="16">
        <v>20</v>
      </c>
      <c r="B29" s="20" t="s">
        <v>40</v>
      </c>
      <c r="F29" s="28"/>
    </row>
    <row r="30" spans="1:7" x14ac:dyDescent="0.2">
      <c r="A30" s="16">
        <v>21</v>
      </c>
      <c r="B30" s="20" t="s">
        <v>44</v>
      </c>
      <c r="D30" s="22" t="s">
        <v>90</v>
      </c>
      <c r="E30" s="23"/>
      <c r="F30" s="29">
        <v>2666</v>
      </c>
      <c r="G30" s="24" t="str">
        <f>IF(AND(F30&gt;0,D30=""),"Explanation for Other Usage Must be Filled In","")</f>
        <v/>
      </c>
    </row>
    <row r="31" spans="1:7" ht="15.75" x14ac:dyDescent="0.25">
      <c r="A31" s="16">
        <v>22</v>
      </c>
      <c r="B31" s="47" t="s">
        <v>22</v>
      </c>
      <c r="C31" s="48"/>
      <c r="D31" s="48"/>
      <c r="E31" s="48"/>
      <c r="F31" s="4">
        <f>IF(AND(F30&gt;0,D30&lt;&gt;""),SUM(F26:F30),IF(F30=0,SUM(F26:F30),""))</f>
        <v>4752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17727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27727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0.49021410512543978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45920</v>
      </c>
    </row>
    <row r="12" spans="1:6" x14ac:dyDescent="0.2">
      <c r="A12" s="16">
        <v>3</v>
      </c>
      <c r="B12" s="20" t="s">
        <v>8</v>
      </c>
      <c r="F12" s="28">
        <v>25685</v>
      </c>
    </row>
    <row r="13" spans="1:6" ht="15.75" x14ac:dyDescent="0.25">
      <c r="A13" s="16">
        <v>4</v>
      </c>
      <c r="B13" s="47" t="s">
        <v>9</v>
      </c>
      <c r="C13" s="48"/>
      <c r="D13" s="48"/>
      <c r="E13" s="48"/>
      <c r="F13" s="4">
        <f>SUM(F11:F12)</f>
        <v>71605</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15915</v>
      </c>
    </row>
    <row r="17" spans="1:7" x14ac:dyDescent="0.2">
      <c r="A17" s="16">
        <v>8</v>
      </c>
      <c r="B17" s="20" t="s">
        <v>12</v>
      </c>
      <c r="F17" s="28">
        <v>2271</v>
      </c>
    </row>
    <row r="18" spans="1:7" x14ac:dyDescent="0.2">
      <c r="A18" s="16">
        <v>9</v>
      </c>
      <c r="B18" s="20" t="s">
        <v>13</v>
      </c>
      <c r="F18" s="28"/>
    </row>
    <row r="19" spans="1:7" x14ac:dyDescent="0.2">
      <c r="A19" s="16">
        <v>10</v>
      </c>
      <c r="B19" s="20" t="s">
        <v>14</v>
      </c>
      <c r="F19" s="28"/>
    </row>
    <row r="20" spans="1:7" x14ac:dyDescent="0.2">
      <c r="A20" s="16">
        <v>11</v>
      </c>
      <c r="B20" s="20" t="s">
        <v>15</v>
      </c>
      <c r="F20" s="28">
        <v>1260</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19446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1378</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91</v>
      </c>
      <c r="E30" s="23"/>
      <c r="F30" s="29">
        <v>2518</v>
      </c>
      <c r="G30" s="24" t="str">
        <f>IF(AND(F30&gt;0,D30=""),"Explanation for Other Usage Must be Filled In","")</f>
        <v/>
      </c>
    </row>
    <row r="31" spans="1:7" ht="15.75" x14ac:dyDescent="0.25">
      <c r="A31" s="16">
        <v>22</v>
      </c>
      <c r="B31" s="47" t="s">
        <v>22</v>
      </c>
      <c r="C31" s="48"/>
      <c r="D31" s="48"/>
      <c r="E31" s="48"/>
      <c r="F31" s="4">
        <f>IF(AND(F30&gt;0,D30&lt;&gt;""),SUM(F26:F30),IF(F30=0,SUM(F26:F30),""))</f>
        <v>5096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3000</v>
      </c>
    </row>
    <row r="35" spans="1:7" x14ac:dyDescent="0.2">
      <c r="A35" s="16">
        <v>26</v>
      </c>
      <c r="B35" s="20" t="s">
        <v>25</v>
      </c>
      <c r="F35" s="28">
        <v>3000</v>
      </c>
    </row>
    <row r="36" spans="1:7" x14ac:dyDescent="0.2">
      <c r="A36" s="16">
        <v>27</v>
      </c>
      <c r="B36" s="20" t="s">
        <v>26</v>
      </c>
      <c r="F36" s="28">
        <v>41063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47063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0.65725857132881782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44500</v>
      </c>
    </row>
    <row r="12" spans="1:6" x14ac:dyDescent="0.2">
      <c r="A12" s="16">
        <v>3</v>
      </c>
      <c r="B12" s="20" t="s">
        <v>8</v>
      </c>
      <c r="F12" s="28">
        <v>13882</v>
      </c>
    </row>
    <row r="13" spans="1:6" ht="15.75" x14ac:dyDescent="0.25">
      <c r="A13" s="16">
        <v>4</v>
      </c>
      <c r="B13" s="47" t="s">
        <v>9</v>
      </c>
      <c r="C13" s="48"/>
      <c r="D13" s="48"/>
      <c r="E13" s="48"/>
      <c r="F13" s="4">
        <f>SUM(F11:F12)</f>
        <v>58382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19248</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1335</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92</v>
      </c>
      <c r="E30" s="23"/>
      <c r="F30" s="29">
        <v>825</v>
      </c>
      <c r="G30" s="24" t="str">
        <f>IF(AND(F30&gt;0,D30=""),"Explanation for Other Usage Must be Filled In","")</f>
        <v/>
      </c>
    </row>
    <row r="31" spans="1:7" ht="15.75" x14ac:dyDescent="0.25">
      <c r="A31" s="16">
        <v>22</v>
      </c>
      <c r="B31" s="47" t="s">
        <v>22</v>
      </c>
      <c r="C31" s="48"/>
      <c r="D31" s="48"/>
      <c r="E31" s="48"/>
      <c r="F31" s="4">
        <f>IF(AND(F30&gt;0,D30&lt;&gt;""),SUM(F26:F30),IF(F30=0,SUM(F26:F30),""))</f>
        <v>3010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12000</v>
      </c>
    </row>
    <row r="35" spans="1:7" x14ac:dyDescent="0.2">
      <c r="A35" s="16">
        <v>26</v>
      </c>
      <c r="B35" s="20" t="s">
        <v>25</v>
      </c>
      <c r="F35" s="28">
        <v>10000</v>
      </c>
    </row>
    <row r="36" spans="1:7" x14ac:dyDescent="0.2">
      <c r="A36" s="16">
        <v>27</v>
      </c>
      <c r="B36" s="20" t="s">
        <v>26</v>
      </c>
      <c r="F36" s="28">
        <v>8904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30904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0.52934123531225374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19"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45738</v>
      </c>
    </row>
    <row r="12" spans="1:6" x14ac:dyDescent="0.2">
      <c r="A12" s="16">
        <v>3</v>
      </c>
      <c r="B12" s="20" t="s">
        <v>8</v>
      </c>
      <c r="F12" s="28">
        <v>14714</v>
      </c>
    </row>
    <row r="13" spans="1:6" ht="15.75" x14ac:dyDescent="0.25">
      <c r="A13" s="16">
        <v>4</v>
      </c>
      <c r="B13" s="47" t="s">
        <v>9</v>
      </c>
      <c r="C13" s="48"/>
      <c r="D13" s="48"/>
      <c r="E13" s="48"/>
      <c r="F13" s="4">
        <f>SUM(F11:F12)</f>
        <v>60452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19247</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1372</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93</v>
      </c>
      <c r="E30" s="23"/>
      <c r="F30" s="29">
        <v>2715</v>
      </c>
      <c r="G30" s="24" t="str">
        <f>IF(AND(F30&gt;0,D30=""),"Explanation for Other Usage Must be Filled In","")</f>
        <v/>
      </c>
    </row>
    <row r="31" spans="1:7" ht="15.75" x14ac:dyDescent="0.25">
      <c r="A31" s="16">
        <v>22</v>
      </c>
      <c r="B31" s="47" t="s">
        <v>22</v>
      </c>
      <c r="C31" s="48"/>
      <c r="D31" s="48"/>
      <c r="E31" s="48"/>
      <c r="F31" s="4">
        <f>IF(AND(F30&gt;0,D30&lt;&gt;""),SUM(F26:F30),IF(F30=0,SUM(F26:F30),""))</f>
        <v>5287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20698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30698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0.50780784754846819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abSelected="1" topLeftCell="A7"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47590</v>
      </c>
    </row>
    <row r="12" spans="1:6" x14ac:dyDescent="0.2">
      <c r="A12" s="16">
        <v>3</v>
      </c>
      <c r="B12" s="20" t="s">
        <v>8</v>
      </c>
      <c r="F12" s="28">
        <v>10777</v>
      </c>
    </row>
    <row r="13" spans="1:6" ht="15.75" x14ac:dyDescent="0.25">
      <c r="A13" s="16">
        <v>4</v>
      </c>
      <c r="B13" s="47" t="s">
        <v>9</v>
      </c>
      <c r="C13" s="48"/>
      <c r="D13" s="48"/>
      <c r="E13" s="48"/>
      <c r="F13" s="4">
        <f>SUM(F11:F12)</f>
        <v>58367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21275</v>
      </c>
    </row>
    <row r="17" spans="1:7" x14ac:dyDescent="0.2">
      <c r="A17" s="16">
        <v>8</v>
      </c>
      <c r="B17" s="20" t="s">
        <v>12</v>
      </c>
      <c r="F17" s="28">
        <v>2404</v>
      </c>
    </row>
    <row r="18" spans="1:7" x14ac:dyDescent="0.2">
      <c r="A18" s="16">
        <v>9</v>
      </c>
      <c r="B18" s="20" t="s">
        <v>13</v>
      </c>
      <c r="F18" s="28"/>
    </row>
    <row r="19" spans="1:7" x14ac:dyDescent="0.2">
      <c r="A19" s="16">
        <v>10</v>
      </c>
      <c r="B19" s="20" t="s">
        <v>14</v>
      </c>
      <c r="F19" s="28"/>
    </row>
    <row r="20" spans="1:7" x14ac:dyDescent="0.2">
      <c r="A20" s="16">
        <v>11</v>
      </c>
      <c r="B20" s="20" t="s">
        <v>15</v>
      </c>
      <c r="F20" s="28">
        <v>1925</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25604</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1427</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94</v>
      </c>
      <c r="E30" s="23"/>
      <c r="F30" s="29">
        <v>445</v>
      </c>
      <c r="G30" s="24" t="str">
        <f>IF(AND(F30&gt;0,D30=""),"Explanation for Other Usage Must be Filled In","")</f>
        <v/>
      </c>
    </row>
    <row r="31" spans="1:7" ht="15.75" x14ac:dyDescent="0.25">
      <c r="A31" s="16">
        <v>22</v>
      </c>
      <c r="B31" s="47" t="s">
        <v>22</v>
      </c>
      <c r="C31" s="48"/>
      <c r="D31" s="48"/>
      <c r="E31" s="48"/>
      <c r="F31" s="4">
        <f>IF(AND(F30&gt;0,D30&lt;&gt;""),SUM(F26:F30),IF(F30=0,SUM(F26:F30),""))</f>
        <v>2722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1875</v>
      </c>
    </row>
    <row r="35" spans="1:7" x14ac:dyDescent="0.2">
      <c r="A35" s="16">
        <v>26</v>
      </c>
      <c r="B35" s="20" t="s">
        <v>25</v>
      </c>
      <c r="F35" s="28">
        <v>10000</v>
      </c>
    </row>
    <row r="36" spans="1:7" x14ac:dyDescent="0.2">
      <c r="A36" s="16">
        <v>27</v>
      </c>
      <c r="B36" s="20" t="s">
        <v>26</v>
      </c>
      <c r="F36" s="28">
        <v>18166</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30041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0.51469152089365566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7"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E7C600-9D80-4AEA-8391-E1ECEDD82E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steven bailey</cp:lastModifiedBy>
  <cp:lastPrinted>2020-03-02T16:50:44Z</cp:lastPrinted>
  <dcterms:created xsi:type="dcterms:W3CDTF">2018-07-10T15:33:25Z</dcterms:created>
  <dcterms:modified xsi:type="dcterms:W3CDTF">2023-07-11T21:15:23Z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