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OSEIDON\Shared\Users\SSchmuck\My Documents\PSC\Disconnect_Late Fee Waivers\PSC Data Request Case No. 2020-00085 - COVID-19\"/>
    </mc:Choice>
  </mc:AlternateContent>
  <bookViews>
    <workbookView xWindow="2868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7" i="1"/>
  <c r="F8" i="1"/>
  <c r="F9" i="1"/>
  <c r="F10" i="1"/>
  <c r="F11" i="1"/>
  <c r="F12" i="1"/>
  <c r="F13" i="1"/>
  <c r="F14" i="1"/>
  <c r="F15" i="1"/>
  <c r="F16" i="1"/>
  <c r="F17" i="1"/>
  <c r="F7" i="1"/>
  <c r="M27" i="1" l="1"/>
  <c r="N18" i="1"/>
  <c r="G17" i="1"/>
  <c r="K20" i="1" l="1"/>
  <c r="D20" i="1"/>
  <c r="F27" i="1" l="1"/>
  <c r="G16" i="1"/>
  <c r="N17" i="1" l="1"/>
  <c r="N16" i="1"/>
  <c r="F26" i="1" l="1"/>
  <c r="F25" i="1"/>
  <c r="F24" i="1"/>
  <c r="E20" i="1"/>
  <c r="G15" i="1"/>
  <c r="G27" i="1" s="1"/>
  <c r="F30" i="1" l="1"/>
  <c r="N15" i="1"/>
  <c r="N27" i="1" s="1"/>
  <c r="M26" i="1" l="1"/>
  <c r="N14" i="1" l="1"/>
  <c r="G14" i="1"/>
  <c r="G13" i="1" l="1"/>
  <c r="N13" i="1" l="1"/>
  <c r="N12" i="1"/>
  <c r="M24" i="1" l="1"/>
  <c r="M30" i="1" s="1"/>
  <c r="F32" i="1" s="1"/>
  <c r="M25" i="1"/>
  <c r="N8" i="1"/>
  <c r="N9" i="1"/>
  <c r="N10" i="1"/>
  <c r="N11" i="1"/>
  <c r="N26" i="1" s="1"/>
  <c r="N7" i="1"/>
  <c r="N24" i="1" s="1"/>
  <c r="N25" i="1" l="1"/>
  <c r="N30" i="1"/>
  <c r="G12" i="1"/>
  <c r="G26" i="1" s="1"/>
  <c r="L20" i="1" l="1"/>
  <c r="O20" i="1" s="1"/>
  <c r="G11" i="1"/>
  <c r="G8" i="1"/>
  <c r="G9" i="1" l="1"/>
  <c r="G10" i="1"/>
  <c r="G7" i="1"/>
  <c r="G24" i="1" s="1"/>
  <c r="G25" i="1" l="1"/>
  <c r="G30" i="1" s="1"/>
  <c r="G32" i="1" s="1"/>
</calcChain>
</file>

<file path=xl/comments1.xml><?xml version="1.0" encoding="utf-8"?>
<comments xmlns="http://schemas.openxmlformats.org/spreadsheetml/2006/main">
  <authors>
    <author>Scott Schmuck</author>
  </authors>
  <commentList>
    <comment ref="F5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Based on avg # of accts for 2019</t>
        </r>
      </text>
    </comment>
    <comment ref="M5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Based on 3.5 yr avg of actual fees charged (2017 - June 2020)</t>
        </r>
      </text>
    </comment>
  </commentList>
</comments>
</file>

<file path=xl/sharedStrings.xml><?xml version="1.0" encoding="utf-8"?>
<sst xmlns="http://schemas.openxmlformats.org/spreadsheetml/2006/main" count="22" uniqueCount="13">
  <si>
    <t>Date</t>
  </si>
  <si>
    <t>Disconnect Fees</t>
  </si>
  <si>
    <t>Late Fees</t>
  </si>
  <si>
    <t>Bill Cycle</t>
  </si>
  <si>
    <t>Co Water</t>
  </si>
  <si>
    <t>Radcliff</t>
  </si>
  <si>
    <t>No of Accts</t>
  </si>
  <si>
    <t>Case No. 2020-000085</t>
  </si>
  <si>
    <t>Hardin County Water District No. 1</t>
  </si>
  <si>
    <t>Response to PSC Data Request Question No. 14(b-e)</t>
  </si>
  <si>
    <t>Lost Revenue - Disconnect Fees</t>
  </si>
  <si>
    <t>Lost Revenue - Late Fees</t>
  </si>
  <si>
    <t>Total Lost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</si>
</sst>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44" fontId="0" fillId="0" borderId="1" xfId="1" applyFont="1" applyBorder="1"/>
    <xf numFmtId="17" fontId="0" fillId="0" borderId="0" xfId="1" applyNumberFormat="1" applyFont="1"/>
    <xf numFmtId="9" fontId="0" fillId="0" borderId="0" xfId="0" applyNumberFormat="1"/>
    <xf numFmtId="0" fontId="0" fillId="0" borderId="1" xfId="0" applyBorder="1"/>
    <xf numFmtId="44" fontId="0" fillId="2" borderId="0" xfId="0" applyNumberFormat="1" applyFill="1"/>
    <xf numFmtId="44" fontId="0" fillId="0" borderId="0" xfId="0" applyNumberFormat="1" applyFill="1"/>
    <xf numFmtId="0" fontId="0" fillId="0" borderId="0" xfId="0" applyAlignment="1">
      <alignment horizontal="right"/>
    </xf>
    <xf numFmtId="0" fontId="3" fillId="0" borderId="0" xfId="0" applyFont="1"/>
    <xf numFmtId="44" fontId="3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zoomScaleNormal="100" workbookViewId="0">
      <selection activeCell="E33" sqref="E33"/>
    </sheetView>
  </sheetViews>
  <sheetFormatPr defaultRowHeight="15" x14ac:dyDescent="0.25"/>
  <cols>
    <col min="2" max="2" width="9.7109375" bestFit="1" customWidth="1"/>
    <col min="4" max="4" width="12.140625" customWidth="1"/>
    <col min="5" max="5" width="14.85546875" customWidth="1"/>
    <col min="6" max="6" width="14.42578125" customWidth="1"/>
    <col min="7" max="7" width="12" customWidth="1"/>
    <col min="8" max="8" width="2.42578125" customWidth="1"/>
    <col min="9" max="9" width="13.140625" customWidth="1"/>
    <col min="10" max="10" width="10.5703125" customWidth="1"/>
    <col min="11" max="11" width="11.42578125" customWidth="1"/>
    <col min="12" max="12" width="15.85546875" customWidth="1"/>
    <col min="13" max="13" width="12.140625" customWidth="1"/>
    <col min="14" max="14" width="12.5703125" customWidth="1"/>
    <col min="15" max="15" width="12.5703125" bestFit="1" customWidth="1"/>
  </cols>
  <sheetData>
    <row r="1" spans="1:14" x14ac:dyDescent="0.25">
      <c r="A1" s="12" t="s">
        <v>7</v>
      </c>
    </row>
    <row r="2" spans="1:14" x14ac:dyDescent="0.25">
      <c r="A2" s="12" t="s">
        <v>8</v>
      </c>
    </row>
    <row r="3" spans="1:14" x14ac:dyDescent="0.25">
      <c r="A3" s="12" t="s">
        <v>9</v>
      </c>
    </row>
    <row r="5" spans="1:14" x14ac:dyDescent="0.25">
      <c r="F5" s="7">
        <v>0.53</v>
      </c>
      <c r="G5" s="7">
        <v>0.47</v>
      </c>
      <c r="M5" s="7">
        <v>0.47</v>
      </c>
      <c r="N5" s="7">
        <v>0.53</v>
      </c>
    </row>
    <row r="6" spans="1:14" x14ac:dyDescent="0.25">
      <c r="B6" s="1" t="s">
        <v>0</v>
      </c>
      <c r="C6" s="1" t="s">
        <v>3</v>
      </c>
      <c r="D6" s="1" t="s">
        <v>6</v>
      </c>
      <c r="E6" s="1" t="s">
        <v>1</v>
      </c>
      <c r="F6" s="1" t="s">
        <v>4</v>
      </c>
      <c r="G6" s="1" t="s">
        <v>5</v>
      </c>
      <c r="I6" s="1" t="s">
        <v>0</v>
      </c>
      <c r="J6" s="1" t="s">
        <v>3</v>
      </c>
      <c r="K6" s="1" t="s">
        <v>6</v>
      </c>
      <c r="L6" s="1" t="s">
        <v>2</v>
      </c>
      <c r="M6" s="1" t="s">
        <v>4</v>
      </c>
      <c r="N6" s="1" t="s">
        <v>5</v>
      </c>
    </row>
    <row r="7" spans="1:14" x14ac:dyDescent="0.25">
      <c r="B7" s="2">
        <v>43909</v>
      </c>
      <c r="C7">
        <v>2</v>
      </c>
      <c r="D7">
        <v>194</v>
      </c>
      <c r="E7" s="3">
        <v>7178</v>
      </c>
      <c r="F7" s="3">
        <f>E7*0.53</f>
        <v>3804.34</v>
      </c>
      <c r="G7" s="4">
        <f>E7-F7</f>
        <v>3373.66</v>
      </c>
      <c r="I7" s="2">
        <v>43917</v>
      </c>
      <c r="J7">
        <v>1</v>
      </c>
      <c r="K7">
        <v>1368</v>
      </c>
      <c r="L7" s="3">
        <v>6887.7</v>
      </c>
      <c r="M7" s="4">
        <f>L7*0.47</f>
        <v>3237.2189999999996</v>
      </c>
      <c r="N7" s="4">
        <f>L7-M7</f>
        <v>3650.4810000000002</v>
      </c>
    </row>
    <row r="8" spans="1:14" x14ac:dyDescent="0.25">
      <c r="B8" s="2">
        <v>43920</v>
      </c>
      <c r="C8">
        <v>3</v>
      </c>
      <c r="D8">
        <v>257</v>
      </c>
      <c r="E8" s="3">
        <v>9509</v>
      </c>
      <c r="F8" s="3">
        <f t="shared" ref="F8:F17" si="0">E8*0.53</f>
        <v>5039.7700000000004</v>
      </c>
      <c r="G8" s="4">
        <f>E8-F8</f>
        <v>4469.2299999999996</v>
      </c>
      <c r="I8" s="2">
        <v>43928</v>
      </c>
      <c r="J8">
        <v>2</v>
      </c>
      <c r="K8">
        <v>724</v>
      </c>
      <c r="L8" s="3">
        <v>4023.67</v>
      </c>
      <c r="M8" s="4">
        <f t="shared" ref="M8:M18" si="1">L8*0.47</f>
        <v>1891.1249</v>
      </c>
      <c r="N8" s="4">
        <f t="shared" ref="N8:N18" si="2">L8-M8</f>
        <v>2132.5451000000003</v>
      </c>
    </row>
    <row r="9" spans="1:14" x14ac:dyDescent="0.25">
      <c r="B9" s="2">
        <v>43934</v>
      </c>
      <c r="C9">
        <v>1</v>
      </c>
      <c r="D9">
        <v>361</v>
      </c>
      <c r="E9" s="3">
        <v>13357</v>
      </c>
      <c r="F9" s="3">
        <f t="shared" si="0"/>
        <v>7079.21</v>
      </c>
      <c r="G9" s="4">
        <f t="shared" ref="G9:G17" si="3">E9-F9</f>
        <v>6277.79</v>
      </c>
      <c r="I9" s="2">
        <v>43936</v>
      </c>
      <c r="J9">
        <v>3</v>
      </c>
      <c r="K9">
        <v>782</v>
      </c>
      <c r="L9" s="3">
        <v>5151.82</v>
      </c>
      <c r="M9" s="4">
        <f t="shared" si="1"/>
        <v>2421.3553999999999</v>
      </c>
      <c r="N9" s="4">
        <f t="shared" si="2"/>
        <v>2730.4645999999998</v>
      </c>
    </row>
    <row r="10" spans="1:14" x14ac:dyDescent="0.25">
      <c r="B10" s="2">
        <v>43941</v>
      </c>
      <c r="C10">
        <v>2</v>
      </c>
      <c r="D10">
        <v>277</v>
      </c>
      <c r="E10" s="3">
        <v>10249</v>
      </c>
      <c r="F10" s="3">
        <f t="shared" si="0"/>
        <v>5431.97</v>
      </c>
      <c r="G10" s="4">
        <f t="shared" si="3"/>
        <v>4817.03</v>
      </c>
      <c r="I10" s="2">
        <v>43948</v>
      </c>
      <c r="J10">
        <v>1</v>
      </c>
      <c r="K10">
        <v>1130</v>
      </c>
      <c r="L10" s="3">
        <v>7189.17</v>
      </c>
      <c r="M10" s="4">
        <f t="shared" si="1"/>
        <v>3378.9098999999997</v>
      </c>
      <c r="N10" s="4">
        <f t="shared" si="2"/>
        <v>3810.2601000000004</v>
      </c>
    </row>
    <row r="11" spans="1:14" x14ac:dyDescent="0.25">
      <c r="B11" s="2">
        <v>43948</v>
      </c>
      <c r="C11">
        <v>3</v>
      </c>
      <c r="D11">
        <v>294</v>
      </c>
      <c r="E11" s="3">
        <v>10878</v>
      </c>
      <c r="F11" s="3">
        <f t="shared" si="0"/>
        <v>5765.34</v>
      </c>
      <c r="G11" s="4">
        <f t="shared" si="3"/>
        <v>5112.66</v>
      </c>
      <c r="I11" s="2">
        <v>43958</v>
      </c>
      <c r="J11">
        <v>2</v>
      </c>
      <c r="K11">
        <v>600</v>
      </c>
      <c r="L11" s="3">
        <v>3146.65</v>
      </c>
      <c r="M11" s="4">
        <f t="shared" si="1"/>
        <v>1478.9255000000001</v>
      </c>
      <c r="N11" s="4">
        <f t="shared" si="2"/>
        <v>1667.7245</v>
      </c>
    </row>
    <row r="12" spans="1:14" x14ac:dyDescent="0.25">
      <c r="B12" s="2">
        <v>43962</v>
      </c>
      <c r="C12">
        <v>1</v>
      </c>
      <c r="D12">
        <v>262</v>
      </c>
      <c r="E12" s="3">
        <v>9694</v>
      </c>
      <c r="F12" s="3">
        <f t="shared" si="0"/>
        <v>5137.8200000000006</v>
      </c>
      <c r="G12" s="4">
        <f t="shared" si="3"/>
        <v>4556.1799999999994</v>
      </c>
      <c r="I12" s="2">
        <v>43966</v>
      </c>
      <c r="J12">
        <v>3</v>
      </c>
      <c r="K12">
        <v>703</v>
      </c>
      <c r="L12" s="3">
        <v>5073.54</v>
      </c>
      <c r="M12" s="4">
        <f t="shared" si="1"/>
        <v>2384.5637999999999</v>
      </c>
      <c r="N12" s="4">
        <f t="shared" si="2"/>
        <v>2688.9762000000001</v>
      </c>
    </row>
    <row r="13" spans="1:14" x14ac:dyDescent="0.25">
      <c r="B13" s="2">
        <v>43970</v>
      </c>
      <c r="C13">
        <v>2</v>
      </c>
      <c r="D13">
        <v>232</v>
      </c>
      <c r="E13" s="3">
        <v>8584</v>
      </c>
      <c r="F13" s="3">
        <f t="shared" si="0"/>
        <v>4549.5200000000004</v>
      </c>
      <c r="G13" s="4">
        <f t="shared" si="3"/>
        <v>4034.4799999999996</v>
      </c>
      <c r="I13" s="2">
        <v>43966</v>
      </c>
      <c r="J13">
        <v>9</v>
      </c>
      <c r="K13">
        <v>10</v>
      </c>
      <c r="L13" s="3">
        <v>1437.47</v>
      </c>
      <c r="M13" s="4">
        <f t="shared" si="1"/>
        <v>675.61090000000002</v>
      </c>
      <c r="N13" s="4">
        <f t="shared" si="2"/>
        <v>761.85910000000001</v>
      </c>
    </row>
    <row r="14" spans="1:14" x14ac:dyDescent="0.25">
      <c r="B14" s="2">
        <v>43978</v>
      </c>
      <c r="C14">
        <v>3</v>
      </c>
      <c r="D14">
        <v>302</v>
      </c>
      <c r="E14" s="3">
        <v>11174</v>
      </c>
      <c r="F14" s="3">
        <f t="shared" si="0"/>
        <v>5922.22</v>
      </c>
      <c r="G14" s="4">
        <f t="shared" si="3"/>
        <v>5251.78</v>
      </c>
      <c r="I14" s="2">
        <v>43978</v>
      </c>
      <c r="J14">
        <v>1</v>
      </c>
      <c r="K14">
        <v>1177</v>
      </c>
      <c r="L14" s="3">
        <v>7417.34</v>
      </c>
      <c r="M14" s="4">
        <f t="shared" si="1"/>
        <v>3486.1497999999997</v>
      </c>
      <c r="N14" s="4">
        <f t="shared" si="2"/>
        <v>3931.1902000000005</v>
      </c>
    </row>
    <row r="15" spans="1:14" x14ac:dyDescent="0.25">
      <c r="B15" s="2">
        <v>43991</v>
      </c>
      <c r="C15">
        <v>1</v>
      </c>
      <c r="D15">
        <v>327</v>
      </c>
      <c r="E15" s="3">
        <v>12099</v>
      </c>
      <c r="F15" s="3">
        <f t="shared" si="0"/>
        <v>6412.47</v>
      </c>
      <c r="G15" s="4">
        <f t="shared" si="3"/>
        <v>5686.53</v>
      </c>
      <c r="I15" s="2">
        <v>43990</v>
      </c>
      <c r="J15">
        <v>2</v>
      </c>
      <c r="K15">
        <v>629</v>
      </c>
      <c r="L15" s="3">
        <v>4449.5200000000004</v>
      </c>
      <c r="M15" s="4">
        <f t="shared" si="1"/>
        <v>2091.2744000000002</v>
      </c>
      <c r="N15" s="4">
        <f t="shared" si="2"/>
        <v>2358.2456000000002</v>
      </c>
    </row>
    <row r="16" spans="1:14" x14ac:dyDescent="0.25">
      <c r="B16" s="2">
        <v>44004</v>
      </c>
      <c r="C16">
        <v>2</v>
      </c>
      <c r="D16">
        <v>201</v>
      </c>
      <c r="E16" s="3">
        <v>7437</v>
      </c>
      <c r="F16" s="3">
        <f t="shared" si="0"/>
        <v>3941.61</v>
      </c>
      <c r="G16" s="4">
        <f t="shared" si="3"/>
        <v>3495.39</v>
      </c>
      <c r="I16" s="2">
        <v>43997</v>
      </c>
      <c r="J16">
        <v>3</v>
      </c>
      <c r="K16">
        <v>842</v>
      </c>
      <c r="L16" s="3">
        <v>5641.71</v>
      </c>
      <c r="M16" s="4">
        <f t="shared" si="1"/>
        <v>2651.6036999999997</v>
      </c>
      <c r="N16" s="4">
        <f t="shared" si="2"/>
        <v>2990.1063000000004</v>
      </c>
    </row>
    <row r="17" spans="2:15" x14ac:dyDescent="0.25">
      <c r="B17" s="2">
        <v>44011</v>
      </c>
      <c r="C17">
        <v>3</v>
      </c>
      <c r="D17">
        <v>300</v>
      </c>
      <c r="E17" s="3">
        <v>11100</v>
      </c>
      <c r="F17" s="3">
        <f t="shared" si="0"/>
        <v>5883</v>
      </c>
      <c r="G17" s="4">
        <f t="shared" si="3"/>
        <v>5217</v>
      </c>
      <c r="I17" s="2">
        <v>43997</v>
      </c>
      <c r="J17">
        <v>9</v>
      </c>
      <c r="K17">
        <v>13</v>
      </c>
      <c r="L17" s="3">
        <v>2928.02</v>
      </c>
      <c r="M17" s="4">
        <f t="shared" si="1"/>
        <v>1376.1694</v>
      </c>
      <c r="N17" s="4">
        <f t="shared" si="2"/>
        <v>1551.8506</v>
      </c>
    </row>
    <row r="18" spans="2:15" x14ac:dyDescent="0.25">
      <c r="E18" s="3"/>
      <c r="F18" s="3"/>
      <c r="I18" s="2">
        <v>44011</v>
      </c>
      <c r="J18">
        <v>1</v>
      </c>
      <c r="K18">
        <v>1225</v>
      </c>
      <c r="L18" s="3">
        <v>9717.39</v>
      </c>
      <c r="M18" s="4">
        <f t="shared" si="1"/>
        <v>4567.1732999999995</v>
      </c>
      <c r="N18" s="4">
        <f t="shared" si="2"/>
        <v>5150.2166999999999</v>
      </c>
    </row>
    <row r="19" spans="2:15" x14ac:dyDescent="0.25">
      <c r="E19" s="5"/>
      <c r="F19" s="3"/>
      <c r="L19" s="5"/>
    </row>
    <row r="20" spans="2:15" x14ac:dyDescent="0.25">
      <c r="D20">
        <f>SUM(D7:D19)</f>
        <v>3007</v>
      </c>
      <c r="E20" s="3">
        <f>SUM(E7:E19)</f>
        <v>111259</v>
      </c>
      <c r="F20" s="3"/>
      <c r="K20">
        <f>SUM(K7:K19)</f>
        <v>9203</v>
      </c>
      <c r="L20" s="3">
        <f>SUM(L7:L19)</f>
        <v>63064</v>
      </c>
      <c r="O20" s="9">
        <f>E20+L20</f>
        <v>174323</v>
      </c>
    </row>
    <row r="21" spans="2:15" x14ac:dyDescent="0.25">
      <c r="E21" s="3"/>
      <c r="F21" s="3"/>
      <c r="L21" s="3"/>
    </row>
    <row r="22" spans="2:15" x14ac:dyDescent="0.25">
      <c r="E22" s="13" t="s">
        <v>10</v>
      </c>
      <c r="F22" s="13"/>
      <c r="G22" s="13"/>
      <c r="L22" s="13" t="s">
        <v>11</v>
      </c>
      <c r="M22" s="13"/>
      <c r="N22" s="13"/>
    </row>
    <row r="23" spans="2:15" x14ac:dyDescent="0.25">
      <c r="E23" s="3"/>
      <c r="F23" s="1" t="s">
        <v>4</v>
      </c>
      <c r="G23" s="1" t="s">
        <v>5</v>
      </c>
      <c r="L23" s="3"/>
      <c r="M23" s="1" t="s">
        <v>4</v>
      </c>
      <c r="N23" s="1" t="s">
        <v>5</v>
      </c>
    </row>
    <row r="24" spans="2:15" x14ac:dyDescent="0.25">
      <c r="E24" s="6">
        <v>43891</v>
      </c>
      <c r="F24" s="3">
        <f>SUM(F7:F8)</f>
        <v>8844.11</v>
      </c>
      <c r="G24" s="3">
        <f>SUM(G7:G8)</f>
        <v>7842.8899999999994</v>
      </c>
      <c r="L24" s="6">
        <v>43891</v>
      </c>
      <c r="M24" s="4">
        <f>SUM(M7)</f>
        <v>3237.2189999999996</v>
      </c>
      <c r="N24" s="4">
        <f>SUM(N7)</f>
        <v>3650.4810000000002</v>
      </c>
    </row>
    <row r="25" spans="2:15" x14ac:dyDescent="0.25">
      <c r="E25" s="6">
        <v>43922</v>
      </c>
      <c r="F25" s="3">
        <f>SUM(F9:F11)</f>
        <v>18276.52</v>
      </c>
      <c r="G25" s="3">
        <f>SUM(G9:G11)</f>
        <v>16207.48</v>
      </c>
      <c r="L25" s="6">
        <v>43922</v>
      </c>
      <c r="M25" s="4">
        <f>SUM(M8:M10)</f>
        <v>7691.3901999999998</v>
      </c>
      <c r="N25" s="4">
        <f>SUM(N8:N10)</f>
        <v>8673.2698000000019</v>
      </c>
    </row>
    <row r="26" spans="2:15" x14ac:dyDescent="0.25">
      <c r="E26" s="6">
        <v>43952</v>
      </c>
      <c r="F26" s="3">
        <f>SUM(F12:F14)</f>
        <v>15609.560000000001</v>
      </c>
      <c r="G26" s="3">
        <f>SUM(G12:G14)</f>
        <v>13842.439999999999</v>
      </c>
      <c r="L26" s="6">
        <v>43952</v>
      </c>
      <c r="M26" s="4">
        <f>SUM(M11:M14)</f>
        <v>8025.25</v>
      </c>
      <c r="N26" s="4">
        <f>SUM(N11:N14)</f>
        <v>9049.75</v>
      </c>
    </row>
    <row r="27" spans="2:15" x14ac:dyDescent="0.25">
      <c r="E27" s="6">
        <v>43983</v>
      </c>
      <c r="F27" s="3">
        <f>SUM(F15:F17)</f>
        <v>16237.08</v>
      </c>
      <c r="G27" s="3">
        <f>SUM(G15:G17)</f>
        <v>14398.92</v>
      </c>
      <c r="L27" s="6">
        <v>43983</v>
      </c>
      <c r="M27" s="10">
        <f>SUM(M15:M18)</f>
        <v>10686.220799999999</v>
      </c>
      <c r="N27" s="10">
        <f>SUM(N15:N18)</f>
        <v>12050.4192</v>
      </c>
    </row>
    <row r="28" spans="2:15" x14ac:dyDescent="0.25">
      <c r="E28" s="3"/>
      <c r="F28" s="3"/>
      <c r="L28" s="3"/>
    </row>
    <row r="29" spans="2:15" x14ac:dyDescent="0.25">
      <c r="E29" s="3"/>
      <c r="F29" s="5"/>
      <c r="G29" s="8"/>
      <c r="L29" s="3"/>
    </row>
    <row r="30" spans="2:15" x14ac:dyDescent="0.25">
      <c r="E30" s="3"/>
      <c r="F30" s="3">
        <f>SUM(F24:F29)</f>
        <v>58967.270000000004</v>
      </c>
      <c r="G30" s="3">
        <f>SUM(G24:G29)</f>
        <v>52291.729999999996</v>
      </c>
      <c r="L30" s="3"/>
      <c r="M30" s="3">
        <f>SUM(M24:M29)</f>
        <v>29640.079999999998</v>
      </c>
      <c r="N30" s="3">
        <f>SUM(N24:N29)</f>
        <v>33423.919999999998</v>
      </c>
    </row>
    <row r="31" spans="2:15" x14ac:dyDescent="0.25">
      <c r="E31" s="3"/>
      <c r="F31" s="3"/>
      <c r="L31" s="3"/>
    </row>
    <row r="32" spans="2:15" x14ac:dyDescent="0.25">
      <c r="E32" s="11" t="s">
        <v>12</v>
      </c>
      <c r="F32" s="3">
        <f>F30+M30</f>
        <v>88607.35</v>
      </c>
      <c r="G32" s="4">
        <f>G30+N30</f>
        <v>85715.65</v>
      </c>
      <c r="L32" s="3"/>
    </row>
    <row r="33" spans="5:12" x14ac:dyDescent="0.25">
      <c r="E33" s="3"/>
      <c r="F33" s="3"/>
      <c r="L33" s="3"/>
    </row>
    <row r="34" spans="5:12" x14ac:dyDescent="0.25">
      <c r="E34" s="3"/>
      <c r="F34" s="3"/>
      <c r="L34" s="3"/>
    </row>
    <row r="35" spans="5:12" x14ac:dyDescent="0.25">
      <c r="E35" s="3"/>
      <c r="F35" s="3"/>
      <c r="L35" s="3"/>
    </row>
    <row r="36" spans="5:12" x14ac:dyDescent="0.25">
      <c r="E36" s="3"/>
      <c r="F36" s="3"/>
      <c r="L36" s="3"/>
    </row>
    <row r="37" spans="5:12" x14ac:dyDescent="0.25">
      <c r="E37" s="3"/>
      <c r="F37" s="3"/>
    </row>
    <row r="38" spans="5:12" x14ac:dyDescent="0.25">
      <c r="E38" s="3"/>
      <c r="F38" s="3"/>
    </row>
    <row r="39" spans="5:12" x14ac:dyDescent="0.25">
      <c r="E39" s="3"/>
      <c r="F39" s="3"/>
    </row>
    <row r="40" spans="5:12" x14ac:dyDescent="0.25">
      <c r="E40" s="3"/>
      <c r="F40" s="3"/>
    </row>
  </sheetData>
  <mergeCells count="2">
    <mergeCell ref="E22:G22"/>
    <mergeCell ref="L22:N22"/>
  </mergeCells>
  <pageMargins left="0.7" right="0.7" top="0.75" bottom="0.75" header="0.3" footer="0.3"/>
  <pageSetup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Schmuck</dc:creator>
  <cp:lastModifiedBy>Scott Schmuck</cp:lastModifiedBy>
  <cp:lastPrinted>2020-07-06T17:28:09Z</cp:lastPrinted>
  <dcterms:created xsi:type="dcterms:W3CDTF">2020-04-28T12:54:34Z</dcterms:created>
  <dcterms:modified xsi:type="dcterms:W3CDTF">2020-07-07T19:21:42Z</dcterms:modified>
</cp:coreProperties>
</file>