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e Dept Files\PSC Rate Cases &amp; Applications\2020\2020-00085 COVID-19\Data Request\PSC Submission\"/>
    </mc:Choice>
  </mc:AlternateContent>
  <xr:revisionPtr revIDLastSave="0" documentId="13_ncr:1_{918EE6A9-BDAC-4986-AABF-20D421FC13B0}" xr6:coauthVersionLast="45" xr6:coauthVersionMax="45" xr10:uidLastSave="{00000000-0000-0000-0000-000000000000}"/>
  <bookViews>
    <workbookView xWindow="-108" yWindow="-108" windowWidth="23256" windowHeight="12576" xr2:uid="{685FB464-A12B-4988-ACC1-D7D3795B57DC}"/>
  </bookViews>
  <sheets>
    <sheet name="Q3" sheetId="1" r:id="rId1"/>
    <sheet name="Q4" sheetId="2" r:id="rId2"/>
    <sheet name="Q5" sheetId="3" r:id="rId3"/>
    <sheet name="Q6" sheetId="4" r:id="rId4"/>
    <sheet name="Q7" sheetId="5" r:id="rId5"/>
    <sheet name="Q8" sheetId="6" r:id="rId6"/>
    <sheet name="Q9" sheetId="7" r:id="rId7"/>
    <sheet name="Q10.a" sheetId="8" r:id="rId8"/>
    <sheet name="Q10.b" sheetId="10" r:id="rId9"/>
    <sheet name="Q10.c" sheetId="11" r:id="rId10"/>
    <sheet name="Q11" sheetId="9" r:id="rId11"/>
    <sheet name="Q14" sheetId="12" r:id="rId12"/>
    <sheet name="Q15" sheetId="13" r:id="rId13"/>
  </sheets>
  <definedNames>
    <definedName name="_xlnm.Print_Area" localSheetId="0">'Q3'!$A$1:$I$22</definedName>
    <definedName name="_xlnm.Print_Area" localSheetId="2">'Q5'!$A$1:$H$23</definedName>
    <definedName name="_xlnm.Print_Area" localSheetId="3">'Q6'!$A$1:$H$30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3" l="1"/>
  <c r="B16" i="10" l="1"/>
  <c r="C16" i="10"/>
  <c r="D16" i="10"/>
  <c r="E16" i="10"/>
  <c r="F16" i="10"/>
  <c r="G16" i="10"/>
  <c r="H16" i="10"/>
  <c r="I16" i="10"/>
  <c r="J16" i="10"/>
  <c r="K16" i="10"/>
  <c r="L16" i="10"/>
  <c r="M16" i="10"/>
  <c r="B26" i="10"/>
  <c r="C26" i="10"/>
  <c r="D26" i="10"/>
  <c r="E26" i="10"/>
  <c r="F26" i="10"/>
  <c r="G26" i="10"/>
  <c r="H26" i="10"/>
  <c r="I26" i="10"/>
  <c r="J26" i="10"/>
  <c r="K26" i="10"/>
  <c r="L26" i="10"/>
  <c r="M26" i="10"/>
  <c r="B26" i="8"/>
  <c r="C26" i="8"/>
  <c r="D26" i="8"/>
  <c r="E26" i="8"/>
  <c r="F26" i="8"/>
  <c r="G26" i="8"/>
  <c r="H26" i="8"/>
  <c r="I26" i="8"/>
  <c r="J26" i="8"/>
  <c r="K26" i="8"/>
  <c r="L26" i="8"/>
  <c r="M26" i="8"/>
  <c r="B16" i="8"/>
  <c r="C16" i="8"/>
  <c r="D16" i="8"/>
  <c r="E16" i="8"/>
  <c r="F16" i="8"/>
  <c r="G16" i="8"/>
  <c r="H16" i="8"/>
  <c r="I16" i="8"/>
  <c r="J16" i="8"/>
  <c r="K16" i="8"/>
  <c r="L16" i="8"/>
  <c r="M16" i="8"/>
  <c r="C15" i="13" l="1"/>
  <c r="B15" i="13"/>
  <c r="D12" i="13"/>
  <c r="E12" i="13" s="1"/>
  <c r="D13" i="13"/>
  <c r="E13" i="13" s="1"/>
  <c r="D14" i="13"/>
  <c r="E14" i="13" s="1"/>
  <c r="D11" i="13"/>
  <c r="E11" i="13" s="1"/>
  <c r="D63" i="12"/>
  <c r="E63" i="12" s="1"/>
  <c r="B55" i="12"/>
  <c r="B27" i="12"/>
  <c r="C15" i="12"/>
  <c r="D15" i="13" l="1"/>
  <c r="E15" i="13" s="1"/>
  <c r="B40" i="12"/>
  <c r="M58" i="11" l="1"/>
  <c r="L58" i="11"/>
  <c r="K58" i="11"/>
  <c r="J58" i="11"/>
  <c r="I58" i="11"/>
  <c r="H58" i="11"/>
  <c r="G58" i="11"/>
  <c r="F58" i="11"/>
  <c r="E58" i="11"/>
  <c r="D58" i="11"/>
  <c r="C58" i="11"/>
  <c r="B58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M57" i="10" l="1"/>
  <c r="L57" i="10"/>
  <c r="K57" i="10"/>
  <c r="J57" i="10"/>
  <c r="I57" i="10"/>
  <c r="H57" i="10"/>
  <c r="G57" i="10"/>
  <c r="F57" i="10"/>
  <c r="E57" i="10"/>
  <c r="D57" i="10"/>
  <c r="C57" i="10"/>
  <c r="B57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M57" i="8"/>
  <c r="L57" i="8"/>
  <c r="K57" i="8"/>
  <c r="J57" i="8"/>
  <c r="I57" i="8"/>
  <c r="H57" i="8"/>
  <c r="G57" i="8"/>
  <c r="F57" i="8"/>
  <c r="E57" i="8"/>
  <c r="D57" i="8"/>
  <c r="C57" i="8"/>
  <c r="B57" i="8"/>
  <c r="M46" i="8"/>
  <c r="L46" i="8"/>
  <c r="K46" i="8"/>
  <c r="J46" i="8"/>
  <c r="I46" i="8"/>
  <c r="H46" i="8"/>
  <c r="G46" i="8"/>
  <c r="F46" i="8"/>
  <c r="E46" i="8"/>
  <c r="D46" i="8"/>
  <c r="C46" i="8"/>
  <c r="B46" i="8"/>
  <c r="M36" i="8"/>
  <c r="L36" i="8"/>
  <c r="K36" i="8"/>
  <c r="J36" i="8"/>
  <c r="I36" i="8"/>
  <c r="H36" i="8"/>
  <c r="G36" i="8"/>
  <c r="F36" i="8"/>
  <c r="E36" i="8"/>
  <c r="D36" i="8"/>
  <c r="C36" i="8"/>
  <c r="B36" i="8"/>
  <c r="N10" i="9" l="1"/>
  <c r="N11" i="9"/>
  <c r="N12" i="9"/>
  <c r="N9" i="9"/>
  <c r="B18" i="6" l="1"/>
  <c r="D10" i="5" l="1"/>
  <c r="D11" i="5"/>
  <c r="D12" i="5"/>
  <c r="D13" i="5"/>
  <c r="D14" i="5"/>
  <c r="D15" i="5"/>
  <c r="D16" i="5"/>
  <c r="D17" i="5"/>
  <c r="D18" i="5"/>
  <c r="D19" i="5"/>
  <c r="D20" i="5"/>
  <c r="D9" i="5"/>
  <c r="R22" i="5" l="1"/>
  <c r="Q22" i="5"/>
  <c r="O22" i="5"/>
  <c r="N22" i="5"/>
  <c r="P14" i="5"/>
  <c r="P13" i="5"/>
  <c r="P12" i="5"/>
  <c r="P11" i="5"/>
  <c r="P10" i="5"/>
  <c r="P9" i="5"/>
  <c r="P22" i="5" l="1"/>
  <c r="L22" i="5" l="1"/>
  <c r="K22" i="5"/>
  <c r="I22" i="5"/>
  <c r="H22" i="5"/>
  <c r="J20" i="5"/>
  <c r="J19" i="5"/>
  <c r="J18" i="5"/>
  <c r="J17" i="5"/>
  <c r="J16" i="5"/>
  <c r="J15" i="5"/>
  <c r="J14" i="5"/>
  <c r="J13" i="5"/>
  <c r="J12" i="5"/>
  <c r="J11" i="5"/>
  <c r="J10" i="5"/>
  <c r="J9" i="5"/>
  <c r="C22" i="5"/>
  <c r="E22" i="5"/>
  <c r="F22" i="5"/>
  <c r="B22" i="5"/>
  <c r="J22" i="5" l="1"/>
  <c r="D22" i="5"/>
</calcChain>
</file>

<file path=xl/sharedStrings.xml><?xml version="1.0" encoding="utf-8"?>
<sst xmlns="http://schemas.openxmlformats.org/spreadsheetml/2006/main" count="669" uniqueCount="153">
  <si>
    <t>Northern Kentucky Water District</t>
  </si>
  <si>
    <t>Case NO: 2020-00085</t>
  </si>
  <si>
    <t>NKWD_PSCDR1_06-23-20</t>
  </si>
  <si>
    <t>Response to Q3</t>
  </si>
  <si>
    <t>Witness: Kampsen</t>
  </si>
  <si>
    <t>Average Total Bill for All Customers</t>
  </si>
  <si>
    <t>3.a</t>
  </si>
  <si>
    <t>Average Total Bill</t>
  </si>
  <si>
    <t>3.b</t>
  </si>
  <si>
    <t>3.c</t>
  </si>
  <si>
    <t>3.d</t>
  </si>
  <si>
    <t>March</t>
  </si>
  <si>
    <t>January</t>
  </si>
  <si>
    <t>February</t>
  </si>
  <si>
    <t>April</t>
  </si>
  <si>
    <t>May</t>
  </si>
  <si>
    <t>June</t>
  </si>
  <si>
    <t>Month</t>
  </si>
  <si>
    <t>Year</t>
  </si>
  <si>
    <t>Response to Q4</t>
  </si>
  <si>
    <t>Average Total Bill for All Customers In Each Class</t>
  </si>
  <si>
    <t>Customer Class</t>
  </si>
  <si>
    <t>Commercial</t>
  </si>
  <si>
    <t>Industrial</t>
  </si>
  <si>
    <t>MultiFamily</t>
  </si>
  <si>
    <t>PA/Government</t>
  </si>
  <si>
    <t>Resale</t>
  </si>
  <si>
    <t>Residential</t>
  </si>
  <si>
    <t>Average Total Bill as a Year - 4.a - 4.c</t>
  </si>
  <si>
    <t>Average Total Bill Each Month in 2020 - 4.d</t>
  </si>
  <si>
    <t>Response to Q5</t>
  </si>
  <si>
    <t>Average Bill for Current Service for All Customers</t>
  </si>
  <si>
    <t>5.a</t>
  </si>
  <si>
    <t>5.b</t>
  </si>
  <si>
    <t>5.c</t>
  </si>
  <si>
    <t>5.d</t>
  </si>
  <si>
    <t>Average Bill - Current Service</t>
  </si>
  <si>
    <t>Response to Q6</t>
  </si>
  <si>
    <t>Average Bill for Current Service for All Customers In Each Class</t>
  </si>
  <si>
    <t>Response to Q7.b</t>
  </si>
  <si>
    <t>Monthly Bad Debt Write-offs for Each Month in 2018, 2019, and 2020</t>
  </si>
  <si>
    <t>July</t>
  </si>
  <si>
    <t>August</t>
  </si>
  <si>
    <t>September</t>
  </si>
  <si>
    <t>October</t>
  </si>
  <si>
    <t>November</t>
  </si>
  <si>
    <t>December</t>
  </si>
  <si>
    <t>Write-Off</t>
  </si>
  <si>
    <t>Recovery</t>
  </si>
  <si>
    <t>Reserve</t>
  </si>
  <si>
    <t>Bad Debt Expense</t>
  </si>
  <si>
    <t>Net Write-Off</t>
  </si>
  <si>
    <t>TOTAL</t>
  </si>
  <si>
    <t>*Note that in July 2019, NKWD reviewed old outstanding Accounts</t>
  </si>
  <si>
    <t>*</t>
  </si>
  <si>
    <t>performed by NKWD for repairing fire hydrants, mains, or services</t>
  </si>
  <si>
    <t>damaged by a contractor, relocating a fire hydrant, etc.</t>
  </si>
  <si>
    <t>NKWD determined these old receivables were not collectible</t>
  </si>
  <si>
    <t xml:space="preserve">and wrote them off. </t>
  </si>
  <si>
    <t>Receivables other than for Water Service, such as billings for work</t>
  </si>
  <si>
    <t>**</t>
  </si>
  <si>
    <t xml:space="preserve">**Note that NKWD temporarily discontinued write-offs in April 2020 </t>
  </si>
  <si>
    <t>since we have ceased disconnections per the PSC's Order.  The Reserve</t>
  </si>
  <si>
    <t xml:space="preserve">has continued to be increased and will be offset by future write-offs. </t>
  </si>
  <si>
    <t>Response to Q8</t>
  </si>
  <si>
    <t>Customers in Each Class Subject to Disconnection Absent Commission's Moratorium</t>
  </si>
  <si>
    <t>The number of customers in each class that would have been subject to disconnection</t>
  </si>
  <si>
    <t>if the Commission's moratorium on disconnections was not in effect is presented below</t>
  </si>
  <si>
    <t>as of 6/30/2020.</t>
  </si>
  <si>
    <t>Number of Customers</t>
  </si>
  <si>
    <t>Response to Q9</t>
  </si>
  <si>
    <t>Percent of Customers, By Class, That Pay on Time</t>
  </si>
  <si>
    <t>% Paid on Time as a Year - 9.a - 9.c</t>
  </si>
  <si>
    <t>% Paid on Time Each Month in 2020 - 9.d</t>
  </si>
  <si>
    <t>10.a - Monthly Totals of Service Termination Notices - 2015</t>
  </si>
  <si>
    <t>10.a - Monthly Totals of Service Termination Notices - 2016</t>
  </si>
  <si>
    <t>10.a - Monthly Totals of Service Termination Notices - 2017</t>
  </si>
  <si>
    <t>10.a - Monthly Totals of Service Termination Notices - 2018</t>
  </si>
  <si>
    <t>10.a - Monthly Totals of Service Termination Notices - 2019</t>
  </si>
  <si>
    <t>Response to Q11</t>
  </si>
  <si>
    <t>Income Received from Late Payment Fees</t>
  </si>
  <si>
    <t>2017 (11.a)</t>
  </si>
  <si>
    <t>2018 (11.b)</t>
  </si>
  <si>
    <t>2019 (11.c)</t>
  </si>
  <si>
    <t>2020 (11.d)</t>
  </si>
  <si>
    <t>Response to Q10.a</t>
  </si>
  <si>
    <t>Response to Q10.b</t>
  </si>
  <si>
    <t>Service Termination Notices Issued to Customers for Nonpayment of Bills</t>
  </si>
  <si>
    <t>Service Terminations For Non-Payment of Bills</t>
  </si>
  <si>
    <t>10.b - Monthly Totals of Service Terminations - 2015</t>
  </si>
  <si>
    <t>10.b - Monthly Totals of Service Terminations - 2016</t>
  </si>
  <si>
    <t>10.b - Monthly Totals of Service Terminations - 2017</t>
  </si>
  <si>
    <t>10.b - Monthly Totals of Service Terminations - 2018</t>
  </si>
  <si>
    <t>10.b - Monthly Totals of Service Terminations - 2019</t>
  </si>
  <si>
    <t>Response to Q10.c</t>
  </si>
  <si>
    <t>Total Number of Customers Each Month</t>
  </si>
  <si>
    <t>Response to Q14</t>
  </si>
  <si>
    <t xml:space="preserve">Cost Increases and Decreased Income </t>
  </si>
  <si>
    <t>Cleaning/Sanitizing Supplies</t>
  </si>
  <si>
    <t>COVID Signage</t>
  </si>
  <si>
    <t>PPE</t>
  </si>
  <si>
    <t>Sheltering Supplies</t>
  </si>
  <si>
    <t>Social Distance Workplace Setup</t>
  </si>
  <si>
    <t>Computer Equipment</t>
  </si>
  <si>
    <t>Lost Penalty Income*</t>
  </si>
  <si>
    <t xml:space="preserve"> assessed since March 16, 2020, absent the Commission's directive.</t>
  </si>
  <si>
    <t>*Lost penalty income is the amount of late payment fees NKWD would have</t>
  </si>
  <si>
    <r>
      <rPr>
        <b/>
        <u/>
        <sz val="11"/>
        <color theme="1"/>
        <rFont val="Calibri"/>
        <family val="2"/>
        <scheme val="minor"/>
      </rPr>
      <t>Cost Increases</t>
    </r>
    <r>
      <rPr>
        <sz val="11"/>
        <color theme="1"/>
        <rFont val="Calibri"/>
        <family val="2"/>
        <scheme val="minor"/>
      </rPr>
      <t xml:space="preserve"> experienced as a result of the COVID-19 State of Emergency:</t>
    </r>
  </si>
  <si>
    <r>
      <rPr>
        <b/>
        <u/>
        <sz val="11"/>
        <color theme="1"/>
        <rFont val="Calibri"/>
        <family val="2"/>
        <scheme val="minor"/>
      </rPr>
      <t>Decreased Income</t>
    </r>
    <r>
      <rPr>
        <sz val="11"/>
        <color theme="1"/>
        <rFont val="Calibri"/>
        <family val="2"/>
        <scheme val="minor"/>
      </rPr>
      <t xml:space="preserve"> experienced as a result of the COVID-19 State of Emergency:</t>
    </r>
  </si>
  <si>
    <t>Lost Turn On Fee Income**</t>
  </si>
  <si>
    <t>**Lost Turn On Fee Income is based on turn on fees that would have been billed</t>
  </si>
  <si>
    <t>to customers that had their water service disconnected due to non-payment of bills.</t>
  </si>
  <si>
    <t>In addition to NKWD disconnections for non-payment of bills, NKWD also disconnects</t>
  </si>
  <si>
    <t xml:space="preserve">water service for non-payment of Sanitation District No. 1 bills.  NKWD earns an </t>
  </si>
  <si>
    <t>average of approximately $26,000 per month.  NKWD estimates lost revenue from</t>
  </si>
  <si>
    <t xml:space="preserve"> Sanitation District No. 1 disconnections as follows:</t>
  </si>
  <si>
    <t>NKWD has experienced a significant decrease in Interest income</t>
  </si>
  <si>
    <t>as interest rates and investment yields have fallen.  Year To Date</t>
  </si>
  <si>
    <t>as of 6/30/2020, Interest Income is down 49% compared to 6/30/2019.</t>
  </si>
  <si>
    <t>Interest Income</t>
  </si>
  <si>
    <t>YTD 6/30/2020</t>
  </si>
  <si>
    <t>YTD 6/30/2019</t>
  </si>
  <si>
    <t>$ Variance</t>
  </si>
  <si>
    <t>% Variance</t>
  </si>
  <si>
    <t>Response to Q15</t>
  </si>
  <si>
    <t xml:space="preserve">Cost Decreases  </t>
  </si>
  <si>
    <r>
      <rPr>
        <b/>
        <u/>
        <sz val="11"/>
        <color theme="1"/>
        <rFont val="Calibri"/>
        <family val="2"/>
        <scheme val="minor"/>
      </rPr>
      <t>Cost Decreases</t>
    </r>
    <r>
      <rPr>
        <sz val="11"/>
        <color theme="1"/>
        <rFont val="Calibri"/>
        <family val="2"/>
        <scheme val="minor"/>
      </rPr>
      <t xml:space="preserve"> experienced as a result of the COVID-19 State of Emergency:</t>
    </r>
  </si>
  <si>
    <t>Average Bill Current Service Each Month in 2020 - 6.d</t>
  </si>
  <si>
    <t>Average Bill Current Service as a Year - 
6.a - 6.c</t>
  </si>
  <si>
    <t>10.c - Total Number of Customer Accounts - 2015</t>
  </si>
  <si>
    <t>10.c - Total Number of Customer Accounts - 2016</t>
  </si>
  <si>
    <t>10.c - Total Number of Customer Accounts - 2017</t>
  </si>
  <si>
    <t>10.c - Total Number of Customer Accounts - 2018</t>
  </si>
  <si>
    <t>10.c - Total Number of Customer Accounts - 2019</t>
  </si>
  <si>
    <t>Estimated Lost SD1 Turn On Fee Income</t>
  </si>
  <si>
    <t>Salary and Payroll Tax Savings Due to Ceasing Disconnections for Sanitation District No. 1</t>
  </si>
  <si>
    <t>Average Salary and Payroll Taxes Per Temp (3 Months)</t>
  </si>
  <si>
    <t>Average Number of Temp Employees Utilized</t>
  </si>
  <si>
    <t>Total EstimatedCost Decrease</t>
  </si>
  <si>
    <t>Gasoline and Diesel Fuel Costs:</t>
  </si>
  <si>
    <t xml:space="preserve">Note that the majority of NKWD's Customers are billed Quarterly rather than Monthly.  The total number of Customer Accounts below represents the number of </t>
  </si>
  <si>
    <t>Customer Accounts that were billed in each month.</t>
  </si>
  <si>
    <t>To get an estimate comparable to a monthly bill, the Average Total Bill for each month in 2020</t>
  </si>
  <si>
    <t>would be divided by 3.</t>
  </si>
  <si>
    <t>would be divided by 3, with the exception of Resale accounts, which are billed Monthly.</t>
  </si>
  <si>
    <t>To get an estimate comparable to a monthly bill, the Average Bill for each month in 2020</t>
  </si>
  <si>
    <t xml:space="preserve">* Note that the majority of NKWD's Customers are billed Quarterly rather than Monthly.  </t>
  </si>
  <si>
    <t>To get an estimate comparable to a monthly bill, the Average Bill for each month</t>
  </si>
  <si>
    <t xml:space="preserve"> in 2020 would be divided by 3.</t>
  </si>
  <si>
    <t>Case 2020-00085</t>
  </si>
  <si>
    <t>*It appears that an increase in the percent of customers that paid on time coincides with the</t>
  </si>
  <si>
    <t>timing of the federal economic stimulus payments.  NKWD does not anticipate this upward</t>
  </si>
  <si>
    <t>trend to continue without additional stimulus payments.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</si>
</sst>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left" wrapText="1"/>
    </xf>
    <xf numFmtId="164" fontId="0" fillId="0" borderId="0" xfId="0" applyNumberFormat="1" applyFont="1" applyAlignment="1">
      <alignment horizontal="right"/>
    </xf>
    <xf numFmtId="164" fontId="0" fillId="0" borderId="2" xfId="0" applyNumberFormat="1" applyBorder="1"/>
    <xf numFmtId="49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0" fillId="0" borderId="0" xfId="0" applyFill="1"/>
    <xf numFmtId="164" fontId="0" fillId="0" borderId="0" xfId="0" applyNumberFormat="1" applyFont="1" applyAlignment="1">
      <alignment horizontal="left"/>
    </xf>
    <xf numFmtId="43" fontId="0" fillId="0" borderId="0" xfId="2" applyFont="1"/>
    <xf numFmtId="165" fontId="0" fillId="0" borderId="0" xfId="2" applyNumberFormat="1" applyFont="1"/>
    <xf numFmtId="165" fontId="0" fillId="0" borderId="2" xfId="2" applyNumberFormat="1" applyFont="1" applyBorder="1"/>
    <xf numFmtId="49" fontId="3" fillId="0" borderId="0" xfId="0" applyNumberFormat="1" applyFont="1" applyAlignment="1">
      <alignment horizontal="center" wrapText="1"/>
    </xf>
    <xf numFmtId="43" fontId="0" fillId="0" borderId="0" xfId="2" applyFont="1" applyAlignment="1">
      <alignment horizontal="right"/>
    </xf>
    <xf numFmtId="44" fontId="0" fillId="0" borderId="0" xfId="1" applyFont="1"/>
    <xf numFmtId="44" fontId="0" fillId="0" borderId="2" xfId="1" applyFont="1" applyBorder="1"/>
    <xf numFmtId="44" fontId="0" fillId="0" borderId="0" xfId="1" applyFont="1" applyBorder="1"/>
    <xf numFmtId="166" fontId="0" fillId="0" borderId="0" xfId="0" applyNumberFormat="1"/>
    <xf numFmtId="166" fontId="0" fillId="0" borderId="2" xfId="0" applyNumberFormat="1" applyBorder="1"/>
    <xf numFmtId="6" fontId="0" fillId="0" borderId="0" xfId="0" applyNumberFormat="1"/>
    <xf numFmtId="9" fontId="0" fillId="0" borderId="0" xfId="3" applyFont="1"/>
    <xf numFmtId="9" fontId="0" fillId="0" borderId="2" xfId="3" applyFont="1" applyBorder="1"/>
    <xf numFmtId="43" fontId="0" fillId="0" borderId="0" xfId="2" applyFont="1" applyFill="1"/>
    <xf numFmtId="0" fontId="0" fillId="0" borderId="0" xfId="0" applyFill="1" applyAlignment="1">
      <alignment horizontal="left"/>
    </xf>
    <xf numFmtId="3" fontId="0" fillId="0" borderId="0" xfId="0" applyNumberFormat="1"/>
    <xf numFmtId="44" fontId="0" fillId="0" borderId="0" xfId="1" applyFont="1" applyFill="1"/>
    <xf numFmtId="3" fontId="0" fillId="0" borderId="2" xfId="2" applyNumberFormat="1" applyFont="1" applyBorder="1" applyAlignment="1">
      <alignment horizontal="right"/>
    </xf>
    <xf numFmtId="3" fontId="0" fillId="0" borderId="2" xfId="0" applyNumberFormat="1" applyBorder="1"/>
    <xf numFmtId="3" fontId="0" fillId="0" borderId="0" xfId="0" applyNumberFormat="1" applyFill="1"/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A32C9-24D2-415E-A0D4-375923160401}">
  <dimension ref="A1:J22"/>
  <sheetViews>
    <sheetView tabSelected="1" zoomScaleNormal="100" workbookViewId="0">
      <selection activeCell="G9" sqref="G9"/>
    </sheetView>
  </sheetViews>
  <sheetFormatPr defaultRowHeight="14.4" x14ac:dyDescent="0.3"/>
  <cols>
    <col min="1" max="1" width="5" customWidth="1"/>
    <col min="2" max="3" width="12.44140625" customWidth="1"/>
    <col min="4" max="4" width="16.33203125" customWidth="1"/>
  </cols>
  <sheetData>
    <row r="1" spans="1:10" x14ac:dyDescent="0.3">
      <c r="A1" t="s">
        <v>0</v>
      </c>
      <c r="F1" s="1" t="s">
        <v>2</v>
      </c>
    </row>
    <row r="2" spans="1:10" x14ac:dyDescent="0.3">
      <c r="A2" t="s">
        <v>1</v>
      </c>
      <c r="F2" s="1" t="s">
        <v>149</v>
      </c>
    </row>
    <row r="3" spans="1:10" x14ac:dyDescent="0.3">
      <c r="A3" t="s">
        <v>3</v>
      </c>
      <c r="F3" s="1" t="s">
        <v>3</v>
      </c>
    </row>
    <row r="4" spans="1:10" x14ac:dyDescent="0.3">
      <c r="A4" t="s">
        <v>5</v>
      </c>
      <c r="F4" s="1" t="s">
        <v>4</v>
      </c>
    </row>
    <row r="7" spans="1:10" x14ac:dyDescent="0.3">
      <c r="B7" s="3" t="s">
        <v>18</v>
      </c>
      <c r="C7" s="3"/>
      <c r="D7" s="3" t="s">
        <v>7</v>
      </c>
      <c r="F7" s="12"/>
      <c r="G7" s="12"/>
      <c r="H7" s="12"/>
      <c r="I7" s="12"/>
      <c r="J7" s="12"/>
    </row>
    <row r="8" spans="1:10" x14ac:dyDescent="0.3">
      <c r="A8" t="s">
        <v>6</v>
      </c>
      <c r="B8" s="2">
        <v>2017</v>
      </c>
      <c r="D8" s="4">
        <v>613.80999999999995</v>
      </c>
      <c r="E8" s="5"/>
      <c r="F8" s="12"/>
      <c r="G8" s="12"/>
      <c r="H8" s="12"/>
      <c r="I8" s="12"/>
      <c r="J8" s="12"/>
    </row>
    <row r="9" spans="1:10" x14ac:dyDescent="0.3">
      <c r="A9" t="s">
        <v>8</v>
      </c>
      <c r="B9" s="2">
        <v>2018</v>
      </c>
      <c r="D9" s="4">
        <v>618.21</v>
      </c>
      <c r="E9" s="5"/>
    </row>
    <row r="10" spans="1:10" x14ac:dyDescent="0.3">
      <c r="A10" t="s">
        <v>9</v>
      </c>
      <c r="B10" s="2">
        <v>2019</v>
      </c>
      <c r="D10" s="4">
        <v>638.79</v>
      </c>
      <c r="E10" s="5"/>
    </row>
    <row r="12" spans="1:10" x14ac:dyDescent="0.3">
      <c r="B12" s="3" t="s">
        <v>18</v>
      </c>
      <c r="C12" s="3" t="s">
        <v>17</v>
      </c>
      <c r="D12" s="3" t="s">
        <v>7</v>
      </c>
      <c r="E12" s="34" t="s">
        <v>54</v>
      </c>
    </row>
    <row r="13" spans="1:10" x14ac:dyDescent="0.3">
      <c r="A13" t="s">
        <v>10</v>
      </c>
      <c r="B13" s="2">
        <v>2020</v>
      </c>
      <c r="C13" t="s">
        <v>12</v>
      </c>
      <c r="D13" s="5">
        <v>151.96</v>
      </c>
      <c r="E13" s="5"/>
    </row>
    <row r="14" spans="1:10" x14ac:dyDescent="0.3">
      <c r="B14" s="2">
        <v>2020</v>
      </c>
      <c r="C14" t="s">
        <v>13</v>
      </c>
      <c r="D14" s="5">
        <v>145.07</v>
      </c>
      <c r="E14" s="5"/>
    </row>
    <row r="15" spans="1:10" x14ac:dyDescent="0.3">
      <c r="B15" s="2">
        <v>2020</v>
      </c>
      <c r="C15" t="s">
        <v>11</v>
      </c>
      <c r="D15" s="5">
        <v>165.11</v>
      </c>
      <c r="E15" s="5"/>
    </row>
    <row r="16" spans="1:10" x14ac:dyDescent="0.3">
      <c r="B16" s="2">
        <v>2020</v>
      </c>
      <c r="C16" t="s">
        <v>14</v>
      </c>
      <c r="D16" s="5">
        <v>148.11000000000001</v>
      </c>
      <c r="E16" s="5"/>
    </row>
    <row r="17" spans="1:5" x14ac:dyDescent="0.3">
      <c r="B17" s="2">
        <v>2020</v>
      </c>
      <c r="C17" t="s">
        <v>15</v>
      </c>
      <c r="D17" s="5">
        <v>153.15</v>
      </c>
      <c r="E17" s="5"/>
    </row>
    <row r="18" spans="1:5" x14ac:dyDescent="0.3">
      <c r="B18" s="2">
        <v>2020</v>
      </c>
      <c r="C18" t="s">
        <v>16</v>
      </c>
      <c r="D18" s="5">
        <v>178.13</v>
      </c>
      <c r="E18" s="5"/>
    </row>
    <row r="20" spans="1:5" x14ac:dyDescent="0.3">
      <c r="A20" t="s">
        <v>146</v>
      </c>
    </row>
    <row r="21" spans="1:5" x14ac:dyDescent="0.3">
      <c r="A21" t="s">
        <v>142</v>
      </c>
    </row>
    <row r="22" spans="1:5" x14ac:dyDescent="0.3">
      <c r="A22" t="s">
        <v>143</v>
      </c>
    </row>
  </sheetData>
  <pageMargins left="0.7" right="0.7" top="0.75" bottom="0.75" header="0.3" footer="0.3"/>
  <pageSetup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9873A-0FF1-4C89-9185-A3B397CA60A7}">
  <dimension ref="A1:L28"/>
  <sheetViews>
    <sheetView zoomScaleNormal="100" workbookViewId="0">
      <selection activeCell="G9" sqref="G9"/>
    </sheetView>
  </sheetViews>
  <sheetFormatPr defaultRowHeight="14.4" x14ac:dyDescent="0.3"/>
  <cols>
    <col min="1" max="1" width="17.44140625" customWidth="1"/>
    <col min="2" max="7" width="12" customWidth="1"/>
    <col min="8" max="8" width="10" bestFit="1" customWidth="1"/>
  </cols>
  <sheetData>
    <row r="1" spans="1:12" x14ac:dyDescent="0.3">
      <c r="A1" t="s">
        <v>0</v>
      </c>
      <c r="F1" s="1" t="s">
        <v>2</v>
      </c>
    </row>
    <row r="2" spans="1:12" x14ac:dyDescent="0.3">
      <c r="A2" t="s">
        <v>1</v>
      </c>
      <c r="F2" s="1" t="s">
        <v>149</v>
      </c>
    </row>
    <row r="3" spans="1:12" x14ac:dyDescent="0.3">
      <c r="A3" t="s">
        <v>19</v>
      </c>
      <c r="F3" s="1" t="s">
        <v>19</v>
      </c>
    </row>
    <row r="4" spans="1:12" x14ac:dyDescent="0.3">
      <c r="A4" t="s">
        <v>20</v>
      </c>
      <c r="F4" s="1" t="s">
        <v>4</v>
      </c>
    </row>
    <row r="7" spans="1:12" x14ac:dyDescent="0.3">
      <c r="B7" s="35" t="s">
        <v>28</v>
      </c>
      <c r="C7" s="35"/>
      <c r="D7" s="35"/>
    </row>
    <row r="8" spans="1:12" x14ac:dyDescent="0.3">
      <c r="A8" s="7" t="s">
        <v>21</v>
      </c>
      <c r="B8" s="6">
        <v>2017</v>
      </c>
      <c r="C8" s="6">
        <v>2018</v>
      </c>
      <c r="D8" s="6">
        <v>2019</v>
      </c>
      <c r="H8" s="12"/>
      <c r="I8" s="12"/>
      <c r="J8" s="12"/>
      <c r="K8" s="12"/>
      <c r="L8" s="12"/>
    </row>
    <row r="9" spans="1:12" x14ac:dyDescent="0.3">
      <c r="A9" s="2" t="s">
        <v>22</v>
      </c>
      <c r="B9" s="5">
        <v>1844.05</v>
      </c>
      <c r="C9" s="5">
        <v>1818.53</v>
      </c>
      <c r="D9" s="5">
        <v>1938.97</v>
      </c>
      <c r="E9" s="5"/>
      <c r="H9" s="12"/>
      <c r="I9" s="12"/>
      <c r="J9" s="12"/>
      <c r="K9" s="12"/>
      <c r="L9" s="12"/>
    </row>
    <row r="10" spans="1:12" x14ac:dyDescent="0.3">
      <c r="A10" s="2" t="s">
        <v>23</v>
      </c>
      <c r="B10" s="5">
        <v>37568.17</v>
      </c>
      <c r="C10" s="5">
        <v>40044.6</v>
      </c>
      <c r="D10" s="5">
        <v>40500.32</v>
      </c>
      <c r="E10" s="5"/>
    </row>
    <row r="11" spans="1:12" x14ac:dyDescent="0.3">
      <c r="A11" s="2" t="s">
        <v>24</v>
      </c>
      <c r="B11" s="5">
        <v>2095.0100000000002</v>
      </c>
      <c r="C11" s="5">
        <v>2125.6999999999998</v>
      </c>
      <c r="D11" s="5">
        <v>2107.56</v>
      </c>
      <c r="E11" s="5"/>
    </row>
    <row r="12" spans="1:12" x14ac:dyDescent="0.3">
      <c r="A12" s="2" t="s">
        <v>25</v>
      </c>
      <c r="B12" s="5">
        <v>4488.74</v>
      </c>
      <c r="C12" s="5">
        <v>4964.82</v>
      </c>
      <c r="D12" s="5">
        <v>5165.62</v>
      </c>
      <c r="E12" s="5"/>
    </row>
    <row r="13" spans="1:12" x14ac:dyDescent="0.3">
      <c r="A13" s="2" t="s">
        <v>26</v>
      </c>
      <c r="B13" s="5">
        <v>258214.87</v>
      </c>
      <c r="C13" s="5">
        <v>261198.28</v>
      </c>
      <c r="D13" s="5">
        <v>296912.40999999997</v>
      </c>
      <c r="E13" s="5"/>
    </row>
    <row r="14" spans="1:12" x14ac:dyDescent="0.3">
      <c r="A14" s="2" t="s">
        <v>27</v>
      </c>
      <c r="B14" s="8">
        <v>414.5</v>
      </c>
      <c r="C14" s="8">
        <v>413.62</v>
      </c>
      <c r="D14" s="8">
        <v>422.67</v>
      </c>
      <c r="E14" s="5"/>
    </row>
    <row r="15" spans="1:12" x14ac:dyDescent="0.3">
      <c r="B15" s="2"/>
      <c r="D15" s="4"/>
    </row>
    <row r="16" spans="1:12" x14ac:dyDescent="0.3">
      <c r="B16" s="2"/>
      <c r="D16" s="4"/>
    </row>
    <row r="17" spans="1:8" x14ac:dyDescent="0.3">
      <c r="B17" s="35" t="s">
        <v>29</v>
      </c>
      <c r="C17" s="35"/>
      <c r="D17" s="35"/>
      <c r="E17" s="35"/>
      <c r="F17" s="35"/>
      <c r="G17" s="35"/>
      <c r="H17" s="34" t="s">
        <v>54</v>
      </c>
    </row>
    <row r="18" spans="1:8" x14ac:dyDescent="0.3">
      <c r="A18" s="7" t="s">
        <v>21</v>
      </c>
      <c r="B18" s="6" t="s">
        <v>12</v>
      </c>
      <c r="C18" s="6" t="s">
        <v>13</v>
      </c>
      <c r="D18" s="6" t="s">
        <v>11</v>
      </c>
      <c r="E18" s="6" t="s">
        <v>14</v>
      </c>
      <c r="F18" s="6" t="s">
        <v>15</v>
      </c>
      <c r="G18" s="6" t="s">
        <v>16</v>
      </c>
    </row>
    <row r="19" spans="1:8" x14ac:dyDescent="0.3">
      <c r="A19" s="2" t="s">
        <v>22</v>
      </c>
      <c r="B19" s="5">
        <v>420.59</v>
      </c>
      <c r="C19" s="5">
        <v>323.39999999999998</v>
      </c>
      <c r="D19" s="5">
        <v>548.35</v>
      </c>
      <c r="E19" s="5">
        <v>365.79</v>
      </c>
      <c r="F19" s="5">
        <v>299.45999999999998</v>
      </c>
      <c r="G19" s="5">
        <v>490.19</v>
      </c>
      <c r="H19" s="5"/>
    </row>
    <row r="20" spans="1:8" x14ac:dyDescent="0.3">
      <c r="A20" s="2" t="s">
        <v>23</v>
      </c>
      <c r="B20" s="5">
        <v>13755.91</v>
      </c>
      <c r="C20" s="5">
        <v>23227.37</v>
      </c>
      <c r="D20" s="5">
        <v>8945.26</v>
      </c>
      <c r="E20" s="5">
        <v>13175.01</v>
      </c>
      <c r="F20" s="5">
        <v>26527.119999999999</v>
      </c>
      <c r="G20" s="5">
        <v>10155.219999999999</v>
      </c>
      <c r="H20" s="5"/>
    </row>
    <row r="21" spans="1:8" x14ac:dyDescent="0.3">
      <c r="A21" s="2" t="s">
        <v>24</v>
      </c>
      <c r="B21" s="5">
        <v>527.92999999999995</v>
      </c>
      <c r="C21" s="5">
        <v>449.3</v>
      </c>
      <c r="D21" s="5">
        <v>660.89</v>
      </c>
      <c r="E21" s="5">
        <v>500.67</v>
      </c>
      <c r="F21" s="5">
        <v>455.97</v>
      </c>
      <c r="G21" s="5">
        <v>691.47</v>
      </c>
      <c r="H21" s="5"/>
    </row>
    <row r="22" spans="1:8" x14ac:dyDescent="0.3">
      <c r="A22" s="2" t="s">
        <v>25</v>
      </c>
      <c r="B22" s="5">
        <v>1094.48</v>
      </c>
      <c r="C22" s="5">
        <v>946.83</v>
      </c>
      <c r="D22" s="5">
        <v>1017.37</v>
      </c>
      <c r="E22" s="5">
        <v>1168.67</v>
      </c>
      <c r="F22" s="5">
        <v>894.79</v>
      </c>
      <c r="G22" s="5">
        <v>934.16</v>
      </c>
      <c r="H22" s="5"/>
    </row>
    <row r="23" spans="1:8" x14ac:dyDescent="0.3">
      <c r="A23" s="2" t="s">
        <v>26</v>
      </c>
      <c r="B23" s="5">
        <v>20752.55</v>
      </c>
      <c r="C23" s="5">
        <v>19754.96</v>
      </c>
      <c r="D23" s="5">
        <v>22190.82</v>
      </c>
      <c r="E23" s="5">
        <v>22689.34</v>
      </c>
      <c r="F23" s="5">
        <v>21036.89</v>
      </c>
      <c r="G23" s="5">
        <v>30042.45</v>
      </c>
      <c r="H23" s="5"/>
    </row>
    <row r="24" spans="1:8" x14ac:dyDescent="0.3">
      <c r="A24" s="2" t="s">
        <v>27</v>
      </c>
      <c r="B24" s="8">
        <v>106.58</v>
      </c>
      <c r="C24" s="8">
        <v>100.14</v>
      </c>
      <c r="D24" s="8">
        <v>104.44</v>
      </c>
      <c r="E24" s="5">
        <v>105.98</v>
      </c>
      <c r="F24" s="5">
        <v>109.13</v>
      </c>
      <c r="G24" s="5">
        <v>116.75</v>
      </c>
      <c r="H24" s="5"/>
    </row>
    <row r="25" spans="1:8" x14ac:dyDescent="0.3">
      <c r="B25" s="2"/>
      <c r="D25" s="5"/>
    </row>
    <row r="26" spans="1:8" x14ac:dyDescent="0.3">
      <c r="A26" t="s">
        <v>146</v>
      </c>
    </row>
    <row r="27" spans="1:8" x14ac:dyDescent="0.3">
      <c r="A27" t="s">
        <v>142</v>
      </c>
    </row>
    <row r="28" spans="1:8" x14ac:dyDescent="0.3">
      <c r="A28" t="s">
        <v>144</v>
      </c>
    </row>
  </sheetData>
  <mergeCells count="2">
    <mergeCell ref="B7:D7"/>
    <mergeCell ref="B17:G17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586F6-5FAF-425D-A390-6470E4F69B43}">
  <sheetPr>
    <pageSetUpPr fitToPage="1"/>
  </sheetPr>
  <dimension ref="A1:F22"/>
  <sheetViews>
    <sheetView zoomScaleNormal="100" workbookViewId="0">
      <selection activeCell="G9" sqref="G9"/>
    </sheetView>
  </sheetViews>
  <sheetFormatPr defaultRowHeight="14.4" x14ac:dyDescent="0.3"/>
  <cols>
    <col min="1" max="1" width="5" customWidth="1"/>
    <col min="2" max="3" width="12.44140625" customWidth="1"/>
    <col min="4" max="4" width="16.33203125" customWidth="1"/>
    <col min="5" max="5" width="13.33203125" customWidth="1"/>
    <col min="6" max="6" width="15.21875" bestFit="1" customWidth="1"/>
    <col min="7" max="7" width="5" customWidth="1"/>
    <col min="8" max="8" width="11.109375" customWidth="1"/>
    <col min="9" max="9" width="12.44140625" bestFit="1" customWidth="1"/>
  </cols>
  <sheetData>
    <row r="1" spans="1:6" x14ac:dyDescent="0.3">
      <c r="A1" t="s">
        <v>0</v>
      </c>
      <c r="F1" s="1" t="s">
        <v>2</v>
      </c>
    </row>
    <row r="2" spans="1:6" x14ac:dyDescent="0.3">
      <c r="A2" t="s">
        <v>1</v>
      </c>
      <c r="F2" s="1" t="s">
        <v>149</v>
      </c>
    </row>
    <row r="3" spans="1:6" x14ac:dyDescent="0.3">
      <c r="A3" t="s">
        <v>30</v>
      </c>
      <c r="F3" s="1" t="s">
        <v>30</v>
      </c>
    </row>
    <row r="4" spans="1:6" x14ac:dyDescent="0.3">
      <c r="A4" t="s">
        <v>31</v>
      </c>
      <c r="F4" s="1" t="s">
        <v>4</v>
      </c>
    </row>
    <row r="7" spans="1:6" ht="28.8" x14ac:dyDescent="0.3">
      <c r="B7" s="3" t="s">
        <v>18</v>
      </c>
      <c r="C7" s="3"/>
      <c r="D7" s="6" t="s">
        <v>36</v>
      </c>
    </row>
    <row r="8" spans="1:6" x14ac:dyDescent="0.3">
      <c r="A8" t="s">
        <v>32</v>
      </c>
      <c r="B8" s="2">
        <v>2017</v>
      </c>
      <c r="D8" s="4">
        <v>599.92999999999995</v>
      </c>
    </row>
    <row r="9" spans="1:6" x14ac:dyDescent="0.3">
      <c r="A9" t="s">
        <v>33</v>
      </c>
      <c r="B9" s="2">
        <v>2018</v>
      </c>
      <c r="D9" s="4">
        <v>608.65</v>
      </c>
    </row>
    <row r="10" spans="1:6" x14ac:dyDescent="0.3">
      <c r="A10" t="s">
        <v>34</v>
      </c>
      <c r="B10" s="2">
        <v>2019</v>
      </c>
      <c r="D10" s="4">
        <v>630.52</v>
      </c>
    </row>
    <row r="12" spans="1:6" ht="28.8" x14ac:dyDescent="0.3">
      <c r="B12" s="3" t="s">
        <v>18</v>
      </c>
      <c r="C12" s="3" t="s">
        <v>17</v>
      </c>
      <c r="D12" s="6" t="s">
        <v>36</v>
      </c>
      <c r="E12" s="34" t="s">
        <v>54</v>
      </c>
    </row>
    <row r="13" spans="1:6" x14ac:dyDescent="0.3">
      <c r="A13" t="s">
        <v>35</v>
      </c>
      <c r="B13" s="2">
        <v>2020</v>
      </c>
      <c r="C13" t="s">
        <v>12</v>
      </c>
      <c r="D13" s="5">
        <v>145.71</v>
      </c>
    </row>
    <row r="14" spans="1:6" x14ac:dyDescent="0.3">
      <c r="B14" s="2">
        <v>2020</v>
      </c>
      <c r="C14" t="s">
        <v>13</v>
      </c>
      <c r="D14" s="5">
        <v>142.69999999999999</v>
      </c>
    </row>
    <row r="15" spans="1:6" x14ac:dyDescent="0.3">
      <c r="B15" s="2">
        <v>2020</v>
      </c>
      <c r="C15" t="s">
        <v>11</v>
      </c>
      <c r="D15" s="5">
        <v>165.21</v>
      </c>
    </row>
    <row r="16" spans="1:6" x14ac:dyDescent="0.3">
      <c r="B16" s="2">
        <v>2020</v>
      </c>
      <c r="C16" t="s">
        <v>14</v>
      </c>
      <c r="D16" s="5">
        <v>139.94</v>
      </c>
    </row>
    <row r="17" spans="1:4" x14ac:dyDescent="0.3">
      <c r="B17" s="2">
        <v>2020</v>
      </c>
      <c r="C17" t="s">
        <v>15</v>
      </c>
      <c r="D17" s="5">
        <v>140.81</v>
      </c>
    </row>
    <row r="18" spans="1:4" x14ac:dyDescent="0.3">
      <c r="B18" s="2">
        <v>2020</v>
      </c>
      <c r="C18" t="s">
        <v>16</v>
      </c>
      <c r="D18" s="5">
        <v>168.37</v>
      </c>
    </row>
    <row r="20" spans="1:4" x14ac:dyDescent="0.3">
      <c r="A20" t="s">
        <v>146</v>
      </c>
    </row>
    <row r="21" spans="1:4" x14ac:dyDescent="0.3">
      <c r="A21" t="s">
        <v>147</v>
      </c>
    </row>
    <row r="22" spans="1:4" x14ac:dyDescent="0.3">
      <c r="A22" t="s">
        <v>148</v>
      </c>
    </row>
  </sheetData>
  <pageMargins left="0.7" right="0.7" top="0.75" bottom="0.7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CC59-E7DB-4B2A-A279-CB7F86E53A31}">
  <dimension ref="A1:H29"/>
  <sheetViews>
    <sheetView zoomScaleNormal="100" workbookViewId="0">
      <selection activeCell="G9" sqref="G9"/>
    </sheetView>
  </sheetViews>
  <sheetFormatPr defaultRowHeight="14.4" x14ac:dyDescent="0.3"/>
  <cols>
    <col min="1" max="1" width="14" customWidth="1"/>
    <col min="2" max="7" width="12" customWidth="1"/>
    <col min="8" max="8" width="11" bestFit="1" customWidth="1"/>
    <col min="10" max="14" width="9.88671875" customWidth="1"/>
    <col min="15" max="15" width="4.33203125" customWidth="1"/>
    <col min="16" max="21" width="10.6640625" bestFit="1" customWidth="1"/>
  </cols>
  <sheetData>
    <row r="1" spans="1:6" x14ac:dyDescent="0.3">
      <c r="A1" t="s">
        <v>0</v>
      </c>
      <c r="F1" s="1" t="s">
        <v>2</v>
      </c>
    </row>
    <row r="2" spans="1:6" x14ac:dyDescent="0.3">
      <c r="A2" t="s">
        <v>1</v>
      </c>
      <c r="F2" s="1" t="s">
        <v>149</v>
      </c>
    </row>
    <row r="3" spans="1:6" x14ac:dyDescent="0.3">
      <c r="A3" t="s">
        <v>37</v>
      </c>
      <c r="F3" s="1" t="s">
        <v>37</v>
      </c>
    </row>
    <row r="4" spans="1:6" x14ac:dyDescent="0.3">
      <c r="A4" t="s">
        <v>38</v>
      </c>
      <c r="F4" s="1" t="s">
        <v>4</v>
      </c>
    </row>
    <row r="7" spans="1:6" x14ac:dyDescent="0.3">
      <c r="B7" s="36" t="s">
        <v>128</v>
      </c>
      <c r="C7" s="36"/>
      <c r="D7" s="36"/>
    </row>
    <row r="8" spans="1:6" x14ac:dyDescent="0.3">
      <c r="B8" s="37"/>
      <c r="C8" s="37"/>
      <c r="D8" s="37"/>
    </row>
    <row r="9" spans="1:6" x14ac:dyDescent="0.3">
      <c r="A9" s="7" t="s">
        <v>21</v>
      </c>
      <c r="B9" s="6">
        <v>2017</v>
      </c>
      <c r="C9" s="6">
        <v>2018</v>
      </c>
      <c r="D9" s="6">
        <v>2019</v>
      </c>
    </row>
    <row r="10" spans="1:6" x14ac:dyDescent="0.3">
      <c r="A10" s="2" t="s">
        <v>22</v>
      </c>
      <c r="B10" s="5">
        <v>1828.96</v>
      </c>
      <c r="C10" s="5">
        <v>1842.32</v>
      </c>
      <c r="D10" s="5">
        <v>1902</v>
      </c>
      <c r="E10" s="5"/>
    </row>
    <row r="11" spans="1:6" x14ac:dyDescent="0.3">
      <c r="A11" s="2" t="s">
        <v>23</v>
      </c>
      <c r="B11" s="5">
        <v>37538.81</v>
      </c>
      <c r="C11" s="5">
        <v>39319.61</v>
      </c>
      <c r="D11" s="5">
        <v>40465.14</v>
      </c>
      <c r="E11" s="5"/>
    </row>
    <row r="12" spans="1:6" x14ac:dyDescent="0.3">
      <c r="A12" s="2" t="s">
        <v>24</v>
      </c>
      <c r="B12" s="5">
        <v>2108.9499999999998</v>
      </c>
      <c r="C12" s="5">
        <v>2114.91</v>
      </c>
      <c r="D12" s="5">
        <v>2115.92</v>
      </c>
      <c r="E12" s="5"/>
    </row>
    <row r="13" spans="1:6" x14ac:dyDescent="0.3">
      <c r="A13" s="2" t="s">
        <v>25</v>
      </c>
      <c r="B13" s="5">
        <v>4442.91</v>
      </c>
      <c r="C13" s="5">
        <v>4908.21</v>
      </c>
      <c r="D13" s="5">
        <v>5210.6099999999997</v>
      </c>
      <c r="E13" s="5"/>
    </row>
    <row r="14" spans="1:6" x14ac:dyDescent="0.3">
      <c r="A14" s="2" t="s">
        <v>26</v>
      </c>
      <c r="B14" s="5">
        <v>258931.93</v>
      </c>
      <c r="C14" s="5">
        <v>261198.28</v>
      </c>
      <c r="D14" s="5">
        <v>286261.89</v>
      </c>
      <c r="E14" s="5"/>
    </row>
    <row r="15" spans="1:6" x14ac:dyDescent="0.3">
      <c r="A15" s="2" t="s">
        <v>27</v>
      </c>
      <c r="B15" s="8">
        <v>400.03</v>
      </c>
      <c r="C15" s="8">
        <v>403.61</v>
      </c>
      <c r="D15" s="8">
        <v>415.81</v>
      </c>
      <c r="E15" s="5"/>
    </row>
    <row r="16" spans="1:6" x14ac:dyDescent="0.3">
      <c r="B16" s="2"/>
      <c r="D16" s="4"/>
    </row>
    <row r="17" spans="1:8" x14ac:dyDescent="0.3">
      <c r="B17" s="2"/>
      <c r="D17" s="4"/>
    </row>
    <row r="18" spans="1:8" x14ac:dyDescent="0.3">
      <c r="B18" s="35" t="s">
        <v>127</v>
      </c>
      <c r="C18" s="35"/>
      <c r="D18" s="35"/>
      <c r="E18" s="35"/>
      <c r="F18" s="35"/>
      <c r="G18" s="35"/>
      <c r="H18" s="34" t="s">
        <v>54</v>
      </c>
    </row>
    <row r="19" spans="1:8" x14ac:dyDescent="0.3">
      <c r="A19" s="7" t="s">
        <v>21</v>
      </c>
      <c r="B19" s="6" t="s">
        <v>12</v>
      </c>
      <c r="C19" s="6" t="s">
        <v>13</v>
      </c>
      <c r="D19" s="6" t="s">
        <v>11</v>
      </c>
      <c r="E19" s="6" t="s">
        <v>14</v>
      </c>
      <c r="F19" s="6" t="s">
        <v>15</v>
      </c>
      <c r="G19" s="6" t="s">
        <v>16</v>
      </c>
    </row>
    <row r="20" spans="1:8" x14ac:dyDescent="0.3">
      <c r="A20" s="2" t="s">
        <v>22</v>
      </c>
      <c r="B20" s="5">
        <v>394.48</v>
      </c>
      <c r="C20" s="5">
        <v>320.72000000000003</v>
      </c>
      <c r="D20" s="5">
        <v>540.77</v>
      </c>
      <c r="E20" s="5">
        <v>354.75</v>
      </c>
      <c r="F20" s="5">
        <v>279.08999999999997</v>
      </c>
      <c r="G20" s="5">
        <v>470.29</v>
      </c>
      <c r="H20" s="5"/>
    </row>
    <row r="21" spans="1:8" x14ac:dyDescent="0.3">
      <c r="A21" s="2" t="s">
        <v>23</v>
      </c>
      <c r="B21" s="5">
        <v>8865.82</v>
      </c>
      <c r="C21" s="5">
        <v>22842.18</v>
      </c>
      <c r="D21" s="5">
        <v>9186.64</v>
      </c>
      <c r="E21" s="5">
        <v>9297.31</v>
      </c>
      <c r="F21" s="5">
        <v>21899.61</v>
      </c>
      <c r="G21" s="5">
        <v>8702.7099999999991</v>
      </c>
      <c r="H21" s="5"/>
    </row>
    <row r="22" spans="1:8" x14ac:dyDescent="0.3">
      <c r="A22" s="2" t="s">
        <v>24</v>
      </c>
      <c r="B22" s="5">
        <v>522.26</v>
      </c>
      <c r="C22" s="5">
        <v>452.87</v>
      </c>
      <c r="D22" s="5">
        <v>666.99</v>
      </c>
      <c r="E22" s="5">
        <v>493.64</v>
      </c>
      <c r="F22" s="5">
        <v>450.94</v>
      </c>
      <c r="G22" s="5">
        <v>689.53</v>
      </c>
      <c r="H22" s="5"/>
    </row>
    <row r="23" spans="1:8" x14ac:dyDescent="0.3">
      <c r="A23" s="2" t="s">
        <v>25</v>
      </c>
      <c r="B23" s="5">
        <v>1092.6199999999999</v>
      </c>
      <c r="C23" s="5">
        <v>1032.27</v>
      </c>
      <c r="D23" s="5">
        <v>1021.82</v>
      </c>
      <c r="E23" s="5">
        <v>948.12</v>
      </c>
      <c r="F23" s="5">
        <v>911.2</v>
      </c>
      <c r="G23" s="5">
        <v>940.99</v>
      </c>
      <c r="H23" s="5"/>
    </row>
    <row r="24" spans="1:8" x14ac:dyDescent="0.3">
      <c r="A24" s="2" t="s">
        <v>26</v>
      </c>
      <c r="B24" s="5">
        <v>20752.55</v>
      </c>
      <c r="C24" s="5">
        <v>19754.96</v>
      </c>
      <c r="D24" s="5">
        <v>22190.82</v>
      </c>
      <c r="E24" s="5">
        <v>22689.34</v>
      </c>
      <c r="F24" s="5">
        <v>21036.89</v>
      </c>
      <c r="G24" s="5">
        <v>30042.45</v>
      </c>
      <c r="H24" s="5"/>
    </row>
    <row r="25" spans="1:8" x14ac:dyDescent="0.3">
      <c r="A25" s="2" t="s">
        <v>27</v>
      </c>
      <c r="B25" s="8">
        <v>104.29</v>
      </c>
      <c r="C25" s="8">
        <v>97.3</v>
      </c>
      <c r="D25" s="8">
        <v>104.2</v>
      </c>
      <c r="E25" s="5">
        <v>101.54</v>
      </c>
      <c r="F25" s="5">
        <v>99.26</v>
      </c>
      <c r="G25" s="5">
        <v>110.72</v>
      </c>
      <c r="H25" s="5"/>
    </row>
    <row r="26" spans="1:8" x14ac:dyDescent="0.3">
      <c r="B26" s="2"/>
      <c r="D26" s="5"/>
    </row>
    <row r="27" spans="1:8" x14ac:dyDescent="0.3">
      <c r="A27" t="s">
        <v>146</v>
      </c>
    </row>
    <row r="28" spans="1:8" x14ac:dyDescent="0.3">
      <c r="A28" t="s">
        <v>145</v>
      </c>
    </row>
    <row r="29" spans="1:8" x14ac:dyDescent="0.3">
      <c r="A29" t="s">
        <v>144</v>
      </c>
    </row>
  </sheetData>
  <mergeCells count="2">
    <mergeCell ref="B7:D8"/>
    <mergeCell ref="B18:G18"/>
  </mergeCells>
  <pageMargins left="0.7" right="0.7" top="0.75" bottom="0.75" header="0.3" footer="0.3"/>
  <pageSetup scale="82" orientation="portrait" r:id="rId1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991BA-1BF3-4952-B808-053F7598ED3A}">
  <sheetPr>
    <pageSetUpPr fitToPage="1"/>
  </sheetPr>
  <dimension ref="A1:V29"/>
  <sheetViews>
    <sheetView zoomScaleNormal="100" workbookViewId="0">
      <selection activeCell="G9" sqref="G9"/>
    </sheetView>
  </sheetViews>
  <sheetFormatPr defaultRowHeight="14.4" x14ac:dyDescent="0.3"/>
  <cols>
    <col min="1" max="1" width="10.21875" customWidth="1"/>
    <col min="2" max="6" width="11.44140625" customWidth="1"/>
    <col min="7" max="7" width="5.5546875" bestFit="1" customWidth="1"/>
    <col min="8" max="12" width="11.44140625" customWidth="1"/>
    <col min="13" max="13" width="4.5546875" customWidth="1"/>
    <col min="14" max="19" width="11.44140625" customWidth="1"/>
  </cols>
  <sheetData>
    <row r="1" spans="1:22" x14ac:dyDescent="0.3">
      <c r="A1" t="s">
        <v>0</v>
      </c>
      <c r="Q1" s="1" t="s">
        <v>2</v>
      </c>
    </row>
    <row r="2" spans="1:22" x14ac:dyDescent="0.3">
      <c r="A2" t="s">
        <v>1</v>
      </c>
      <c r="Q2" s="1" t="s">
        <v>149</v>
      </c>
    </row>
    <row r="3" spans="1:22" x14ac:dyDescent="0.3">
      <c r="A3" t="s">
        <v>39</v>
      </c>
      <c r="Q3" s="1" t="s">
        <v>39</v>
      </c>
    </row>
    <row r="4" spans="1:22" x14ac:dyDescent="0.3">
      <c r="A4" t="s">
        <v>40</v>
      </c>
      <c r="Q4" s="1" t="s">
        <v>4</v>
      </c>
    </row>
    <row r="6" spans="1:22" x14ac:dyDescent="0.3">
      <c r="B6" s="2"/>
      <c r="C6" s="2"/>
      <c r="D6" s="2"/>
      <c r="E6" s="2"/>
      <c r="F6" s="2"/>
      <c r="H6" s="2"/>
      <c r="I6" s="2"/>
      <c r="J6" s="2"/>
      <c r="K6" s="2"/>
      <c r="L6" s="2"/>
      <c r="N6" s="2"/>
      <c r="O6" s="2"/>
      <c r="P6" s="2"/>
      <c r="Q6" s="2"/>
      <c r="R6" s="2"/>
    </row>
    <row r="7" spans="1:22" x14ac:dyDescent="0.3">
      <c r="B7" s="35">
        <v>2018</v>
      </c>
      <c r="C7" s="35"/>
      <c r="D7" s="35"/>
      <c r="E7" s="35"/>
      <c r="F7" s="35"/>
      <c r="H7" s="35">
        <v>2019</v>
      </c>
      <c r="I7" s="35"/>
      <c r="J7" s="35"/>
      <c r="K7" s="35"/>
      <c r="L7" s="35"/>
      <c r="N7" s="35">
        <v>2020</v>
      </c>
      <c r="O7" s="35"/>
      <c r="P7" s="35"/>
      <c r="Q7" s="35"/>
      <c r="R7" s="35"/>
    </row>
    <row r="8" spans="1:22" s="12" customFormat="1" ht="28.8" x14ac:dyDescent="0.3">
      <c r="A8" s="10" t="s">
        <v>17</v>
      </c>
      <c r="B8" s="11" t="s">
        <v>47</v>
      </c>
      <c r="C8" s="11" t="s">
        <v>48</v>
      </c>
      <c r="D8" s="11" t="s">
        <v>51</v>
      </c>
      <c r="E8" s="11" t="s">
        <v>49</v>
      </c>
      <c r="F8" s="11" t="s">
        <v>50</v>
      </c>
      <c r="H8" s="11" t="s">
        <v>47</v>
      </c>
      <c r="I8" s="11" t="s">
        <v>48</v>
      </c>
      <c r="J8" s="11" t="s">
        <v>51</v>
      </c>
      <c r="K8" s="11" t="s">
        <v>49</v>
      </c>
      <c r="L8" s="11" t="s">
        <v>50</v>
      </c>
      <c r="N8" s="11" t="s">
        <v>47</v>
      </c>
      <c r="O8" s="11" t="s">
        <v>48</v>
      </c>
      <c r="P8" s="11" t="s">
        <v>51</v>
      </c>
      <c r="Q8" s="11" t="s">
        <v>49</v>
      </c>
      <c r="R8" s="11" t="s">
        <v>50</v>
      </c>
    </row>
    <row r="9" spans="1:22" x14ac:dyDescent="0.3">
      <c r="A9" s="2" t="s">
        <v>12</v>
      </c>
      <c r="B9" s="5">
        <v>64275.97</v>
      </c>
      <c r="C9" s="8">
        <v>16290.96</v>
      </c>
      <c r="D9" s="8">
        <f>B9-C9</f>
        <v>47985.01</v>
      </c>
      <c r="E9" s="8">
        <v>-35000</v>
      </c>
      <c r="F9" s="8">
        <v>12985.01</v>
      </c>
      <c r="G9" s="8"/>
      <c r="H9" s="5">
        <v>38611.130000000005</v>
      </c>
      <c r="I9" s="8">
        <v>17603.82</v>
      </c>
      <c r="J9" s="8">
        <f>H9-I9</f>
        <v>21007.310000000005</v>
      </c>
      <c r="K9" s="8">
        <v>-5000</v>
      </c>
      <c r="L9" s="8">
        <v>16007.31</v>
      </c>
      <c r="M9" s="8"/>
      <c r="N9" s="5">
        <v>37134.240000000005</v>
      </c>
      <c r="O9" s="8">
        <v>17877.620000000003</v>
      </c>
      <c r="P9" s="8">
        <f>N9-O9</f>
        <v>19256.620000000003</v>
      </c>
      <c r="Q9" s="8">
        <v>0</v>
      </c>
      <c r="R9" s="8">
        <v>19256.62</v>
      </c>
      <c r="S9" s="8"/>
      <c r="T9" s="8"/>
      <c r="U9" s="8"/>
      <c r="V9" s="8"/>
    </row>
    <row r="10" spans="1:22" x14ac:dyDescent="0.3">
      <c r="A10" s="2" t="s">
        <v>13</v>
      </c>
      <c r="B10" s="5">
        <v>43346.82</v>
      </c>
      <c r="C10" s="8">
        <v>26381.63</v>
      </c>
      <c r="D10" s="8">
        <f t="shared" ref="D10:D20" si="0">B10-C10</f>
        <v>16965.189999999999</v>
      </c>
      <c r="E10" s="8"/>
      <c r="F10" s="8">
        <v>16965.189999999999</v>
      </c>
      <c r="G10" s="8"/>
      <c r="H10" s="5">
        <v>37212.369999999995</v>
      </c>
      <c r="I10" s="8">
        <v>23996.78</v>
      </c>
      <c r="J10" s="8">
        <f t="shared" ref="J10:J20" si="1">H10-I10</f>
        <v>13215.589999999997</v>
      </c>
      <c r="K10" s="8">
        <v>5000</v>
      </c>
      <c r="L10" s="8">
        <v>18215.59</v>
      </c>
      <c r="M10" s="8"/>
      <c r="N10" s="5">
        <v>42781.590000000004</v>
      </c>
      <c r="O10" s="8">
        <v>22245.16</v>
      </c>
      <c r="P10" s="8">
        <f t="shared" ref="P10:P14" si="2">N10-O10</f>
        <v>20536.430000000004</v>
      </c>
      <c r="Q10" s="8">
        <v>0</v>
      </c>
      <c r="R10" s="8">
        <v>20536.43</v>
      </c>
      <c r="S10" s="8"/>
      <c r="T10" s="8"/>
      <c r="U10" s="8"/>
      <c r="V10" s="8"/>
    </row>
    <row r="11" spans="1:22" x14ac:dyDescent="0.3">
      <c r="A11" s="2" t="s">
        <v>11</v>
      </c>
      <c r="B11" s="5">
        <v>33120.71</v>
      </c>
      <c r="C11" s="8">
        <v>29257.16</v>
      </c>
      <c r="D11" s="8">
        <f t="shared" si="0"/>
        <v>3863.5499999999993</v>
      </c>
      <c r="E11" s="8"/>
      <c r="F11" s="8">
        <v>3863.55</v>
      </c>
      <c r="G11" s="8"/>
      <c r="H11" s="5">
        <v>43386.880000000005</v>
      </c>
      <c r="I11" s="8">
        <v>19002.129999999997</v>
      </c>
      <c r="J11" s="8">
        <f t="shared" si="1"/>
        <v>24384.750000000007</v>
      </c>
      <c r="K11" s="8">
        <v>0</v>
      </c>
      <c r="L11" s="8">
        <v>24384.75</v>
      </c>
      <c r="M11" s="8"/>
      <c r="N11" s="5">
        <v>41575.06</v>
      </c>
      <c r="O11" s="8">
        <v>24070.32</v>
      </c>
      <c r="P11" s="8">
        <f t="shared" si="2"/>
        <v>17504.739999999998</v>
      </c>
      <c r="Q11" s="8">
        <v>0</v>
      </c>
      <c r="R11" s="8">
        <v>17504.740000000002</v>
      </c>
      <c r="S11" s="8"/>
      <c r="T11" s="8"/>
      <c r="U11" s="8"/>
      <c r="V11" s="8"/>
    </row>
    <row r="12" spans="1:22" x14ac:dyDescent="0.3">
      <c r="A12" s="2" t="s">
        <v>14</v>
      </c>
      <c r="B12" s="5">
        <v>35104.03</v>
      </c>
      <c r="C12" s="8">
        <v>22766.030000000002</v>
      </c>
      <c r="D12" s="8">
        <f t="shared" si="0"/>
        <v>12337.999999999996</v>
      </c>
      <c r="E12" s="8"/>
      <c r="F12" s="8">
        <v>12338</v>
      </c>
      <c r="G12" s="8"/>
      <c r="H12" s="5">
        <v>44944.189999999995</v>
      </c>
      <c r="I12" s="8">
        <v>31988.460000000003</v>
      </c>
      <c r="J12" s="8">
        <f t="shared" si="1"/>
        <v>12955.729999999992</v>
      </c>
      <c r="K12" s="8">
        <v>5000</v>
      </c>
      <c r="L12" s="8">
        <v>17955.73</v>
      </c>
      <c r="M12" s="8"/>
      <c r="N12" s="5">
        <v>0</v>
      </c>
      <c r="O12" s="8">
        <v>19956.629999999997</v>
      </c>
      <c r="P12" s="8">
        <f t="shared" si="2"/>
        <v>-19956.629999999997</v>
      </c>
      <c r="Q12" s="8">
        <v>35000</v>
      </c>
      <c r="R12" s="8">
        <v>15043.37</v>
      </c>
      <c r="S12" s="8"/>
      <c r="T12" s="8"/>
      <c r="U12" s="8"/>
      <c r="V12" s="8"/>
    </row>
    <row r="13" spans="1:22" x14ac:dyDescent="0.3">
      <c r="A13" s="2" t="s">
        <v>15</v>
      </c>
      <c r="B13" s="5">
        <v>39705.729999999996</v>
      </c>
      <c r="C13" s="8">
        <v>23726.62</v>
      </c>
      <c r="D13" s="8">
        <f t="shared" si="0"/>
        <v>15979.109999999997</v>
      </c>
      <c r="E13" s="8"/>
      <c r="F13" s="8">
        <v>15979.11</v>
      </c>
      <c r="G13" s="8"/>
      <c r="H13" s="5">
        <v>48043.16</v>
      </c>
      <c r="I13" s="8">
        <v>19212.800000000003</v>
      </c>
      <c r="J13" s="8">
        <f t="shared" si="1"/>
        <v>28830.36</v>
      </c>
      <c r="K13" s="8">
        <v>-5000</v>
      </c>
      <c r="L13" s="8">
        <v>23830.36</v>
      </c>
      <c r="M13" s="8"/>
      <c r="N13" s="5">
        <v>0</v>
      </c>
      <c r="O13" s="8">
        <v>28855.919999999998</v>
      </c>
      <c r="P13" s="8">
        <f t="shared" si="2"/>
        <v>-28855.919999999998</v>
      </c>
      <c r="Q13" s="8">
        <v>50000</v>
      </c>
      <c r="R13" s="8">
        <v>21144.080000000002</v>
      </c>
      <c r="S13" s="8"/>
      <c r="T13" s="8"/>
      <c r="U13" s="8"/>
      <c r="V13" s="8"/>
    </row>
    <row r="14" spans="1:22" x14ac:dyDescent="0.3">
      <c r="A14" s="2" t="s">
        <v>16</v>
      </c>
      <c r="B14" s="8">
        <v>45494.479999999996</v>
      </c>
      <c r="C14" s="8">
        <v>20898.68</v>
      </c>
      <c r="D14" s="8">
        <f t="shared" si="0"/>
        <v>24595.799999999996</v>
      </c>
      <c r="E14" s="8">
        <v>20000</v>
      </c>
      <c r="F14" s="8">
        <v>44595.8</v>
      </c>
      <c r="G14" s="8"/>
      <c r="H14" s="8">
        <v>40237.57</v>
      </c>
      <c r="I14" s="8">
        <v>19830.21</v>
      </c>
      <c r="J14" s="8">
        <f t="shared" si="1"/>
        <v>20407.36</v>
      </c>
      <c r="K14" s="8">
        <v>0</v>
      </c>
      <c r="L14" s="8">
        <v>20407.36</v>
      </c>
      <c r="M14" s="8"/>
      <c r="N14" s="8">
        <v>0</v>
      </c>
      <c r="O14" s="8">
        <v>16984.370000000003</v>
      </c>
      <c r="P14" s="8">
        <f t="shared" si="2"/>
        <v>-16984.370000000003</v>
      </c>
      <c r="Q14" s="8">
        <v>35000</v>
      </c>
      <c r="R14" s="8">
        <v>18015.63</v>
      </c>
      <c r="S14" s="13" t="s">
        <v>60</v>
      </c>
      <c r="T14" s="8"/>
      <c r="U14" s="8"/>
      <c r="V14" s="8"/>
    </row>
    <row r="15" spans="1:22" x14ac:dyDescent="0.3">
      <c r="A15" s="2" t="s">
        <v>41</v>
      </c>
      <c r="B15" s="8">
        <v>46852.369999999995</v>
      </c>
      <c r="C15" s="8">
        <v>17741.309999999998</v>
      </c>
      <c r="D15" s="8">
        <f t="shared" si="0"/>
        <v>29111.059999999998</v>
      </c>
      <c r="E15" s="8">
        <v>4255.2299999999996</v>
      </c>
      <c r="F15" s="8">
        <v>33366.29</v>
      </c>
      <c r="G15" s="8"/>
      <c r="H15" s="8">
        <v>37410.060000000005</v>
      </c>
      <c r="I15" s="8">
        <v>12427.82</v>
      </c>
      <c r="J15" s="8">
        <f t="shared" si="1"/>
        <v>24982.240000000005</v>
      </c>
      <c r="K15" s="8">
        <v>-24982.240000000002</v>
      </c>
      <c r="L15" s="8">
        <v>127538.72</v>
      </c>
      <c r="M15" s="13" t="s">
        <v>54</v>
      </c>
      <c r="N15" s="8"/>
      <c r="O15" s="8"/>
      <c r="P15" s="8"/>
      <c r="Q15" s="8"/>
      <c r="R15" s="8"/>
      <c r="S15" s="8"/>
      <c r="T15" s="8"/>
      <c r="U15" s="8"/>
      <c r="V15" s="8"/>
    </row>
    <row r="16" spans="1:22" x14ac:dyDescent="0.3">
      <c r="A16" s="2" t="s">
        <v>42</v>
      </c>
      <c r="B16" s="8">
        <v>1383.9000000000087</v>
      </c>
      <c r="C16" s="8">
        <v>24530.98</v>
      </c>
      <c r="D16" s="8">
        <f t="shared" si="0"/>
        <v>-23147.079999999991</v>
      </c>
      <c r="E16" s="8">
        <v>54590.76</v>
      </c>
      <c r="F16" s="8">
        <v>31443.68</v>
      </c>
      <c r="G16" s="8"/>
      <c r="H16" s="8">
        <v>44608.46</v>
      </c>
      <c r="I16" s="8">
        <v>18180</v>
      </c>
      <c r="J16" s="8">
        <f t="shared" si="1"/>
        <v>26428.46</v>
      </c>
      <c r="K16" s="8">
        <v>19982.240000000002</v>
      </c>
      <c r="L16" s="8">
        <v>46410.7</v>
      </c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x14ac:dyDescent="0.3">
      <c r="A17" s="2" t="s">
        <v>43</v>
      </c>
      <c r="B17" s="8">
        <v>156420.66</v>
      </c>
      <c r="C17" s="8">
        <v>10928.07</v>
      </c>
      <c r="D17" s="8">
        <f t="shared" si="0"/>
        <v>145492.59</v>
      </c>
      <c r="E17" s="8">
        <v>-75492.59</v>
      </c>
      <c r="F17" s="8">
        <v>70000</v>
      </c>
      <c r="G17" s="8"/>
      <c r="H17" s="8">
        <v>39477.119999999995</v>
      </c>
      <c r="I17" s="8">
        <v>15062.97</v>
      </c>
      <c r="J17" s="8">
        <f t="shared" si="1"/>
        <v>24414.149999999994</v>
      </c>
      <c r="K17" s="8">
        <v>15000</v>
      </c>
      <c r="L17" s="8">
        <v>39414.15</v>
      </c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x14ac:dyDescent="0.3">
      <c r="A18" s="2" t="s">
        <v>44</v>
      </c>
      <c r="B18" s="8">
        <v>57888.47</v>
      </c>
      <c r="C18" s="8">
        <v>16962.2</v>
      </c>
      <c r="D18" s="8">
        <f t="shared" si="0"/>
        <v>40926.270000000004</v>
      </c>
      <c r="E18" s="8">
        <v>-10926.97</v>
      </c>
      <c r="F18" s="8">
        <v>29999.3</v>
      </c>
      <c r="G18" s="8"/>
      <c r="H18" s="8">
        <v>52017.210000000006</v>
      </c>
      <c r="I18" s="8">
        <v>12782.429999999998</v>
      </c>
      <c r="J18" s="8">
        <f t="shared" si="1"/>
        <v>39234.780000000006</v>
      </c>
      <c r="K18" s="8">
        <v>-14000</v>
      </c>
      <c r="L18" s="8">
        <v>25234.78</v>
      </c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x14ac:dyDescent="0.3">
      <c r="A19" s="2" t="s">
        <v>45</v>
      </c>
      <c r="B19" s="8">
        <v>43306.64</v>
      </c>
      <c r="C19" s="8">
        <v>14525.269999999999</v>
      </c>
      <c r="D19" s="8">
        <f t="shared" si="0"/>
        <v>28781.370000000003</v>
      </c>
      <c r="E19" s="8">
        <v>10851.06</v>
      </c>
      <c r="F19" s="8">
        <v>39632.43</v>
      </c>
      <c r="G19" s="8"/>
      <c r="H19" s="8">
        <v>47553.599999999999</v>
      </c>
      <c r="I19" s="8">
        <v>15791.92</v>
      </c>
      <c r="J19" s="8">
        <f t="shared" si="1"/>
        <v>31761.68</v>
      </c>
      <c r="K19" s="8">
        <v>2476.64</v>
      </c>
      <c r="L19" s="8">
        <v>34238.32</v>
      </c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x14ac:dyDescent="0.3">
      <c r="A20" s="2" t="s">
        <v>46</v>
      </c>
      <c r="B20" s="8">
        <v>41647.769999999997</v>
      </c>
      <c r="C20" s="8">
        <v>12398.32</v>
      </c>
      <c r="D20" s="8">
        <f t="shared" si="0"/>
        <v>29249.449999999997</v>
      </c>
      <c r="E20" s="8">
        <v>31722.51</v>
      </c>
      <c r="F20" s="8">
        <v>60971.96</v>
      </c>
      <c r="G20" s="8"/>
      <c r="H20" s="8">
        <v>49668.27</v>
      </c>
      <c r="I20" s="8">
        <v>20024.399999999998</v>
      </c>
      <c r="J20" s="8">
        <f t="shared" si="1"/>
        <v>29643.87</v>
      </c>
      <c r="K20" s="8">
        <v>1523.36</v>
      </c>
      <c r="L20" s="8">
        <v>31167.23</v>
      </c>
      <c r="M20" s="8"/>
      <c r="N20" s="8"/>
      <c r="O20" s="8"/>
      <c r="P20" s="8"/>
      <c r="Q20" s="8"/>
      <c r="R20" s="8"/>
      <c r="S20" s="8"/>
      <c r="T20" s="8"/>
      <c r="U20" s="8"/>
      <c r="V20" s="8"/>
    </row>
    <row r="22" spans="1:22" x14ac:dyDescent="0.3">
      <c r="A22" s="2" t="s">
        <v>52</v>
      </c>
      <c r="B22" s="9">
        <f>SUM(B9:B21)</f>
        <v>608547.55000000005</v>
      </c>
      <c r="C22" s="9">
        <f t="shared" ref="C22:F22" si="3">SUM(C9:C21)</f>
        <v>236407.23</v>
      </c>
      <c r="D22" s="9">
        <f t="shared" si="3"/>
        <v>372140.32</v>
      </c>
      <c r="E22" s="9">
        <f t="shared" si="3"/>
        <v>0</v>
      </c>
      <c r="F22" s="9">
        <f t="shared" si="3"/>
        <v>372140.32</v>
      </c>
      <c r="H22" s="9">
        <f>SUM(H9:H21)</f>
        <v>523170.02000000008</v>
      </c>
      <c r="I22" s="9">
        <f t="shared" ref="I22" si="4">SUM(I9:I21)</f>
        <v>225903.74000000002</v>
      </c>
      <c r="J22" s="9">
        <f t="shared" ref="J22" si="5">SUM(J9:J21)</f>
        <v>297266.28000000003</v>
      </c>
      <c r="K22" s="9">
        <f t="shared" ref="K22" si="6">SUM(K9:K21)</f>
        <v>0</v>
      </c>
      <c r="L22" s="9">
        <f t="shared" ref="L22" si="7">SUM(L9:L21)</f>
        <v>424805.00000000006</v>
      </c>
      <c r="N22" s="9">
        <f>SUM(N9:N21)</f>
        <v>121490.89000000001</v>
      </c>
      <c r="O22" s="9">
        <f t="shared" ref="O22" si="8">SUM(O9:O21)</f>
        <v>129990.01999999999</v>
      </c>
      <c r="P22" s="9">
        <f t="shared" ref="P22" si="9">SUM(P9:P21)</f>
        <v>-8499.1299999999974</v>
      </c>
      <c r="Q22" s="9">
        <f t="shared" ref="Q22" si="10">SUM(Q9:Q21)</f>
        <v>120000</v>
      </c>
      <c r="R22" s="9">
        <f t="shared" ref="R22" si="11">SUM(R9:R21)</f>
        <v>111500.87000000001</v>
      </c>
    </row>
    <row r="24" spans="1:22" x14ac:dyDescent="0.3">
      <c r="H24" t="s">
        <v>53</v>
      </c>
      <c r="N24" t="s">
        <v>61</v>
      </c>
    </row>
    <row r="25" spans="1:22" x14ac:dyDescent="0.3">
      <c r="H25" t="s">
        <v>59</v>
      </c>
      <c r="N25" t="s">
        <v>62</v>
      </c>
    </row>
    <row r="26" spans="1:22" x14ac:dyDescent="0.3">
      <c r="H26" t="s">
        <v>55</v>
      </c>
      <c r="N26" t="s">
        <v>63</v>
      </c>
    </row>
    <row r="27" spans="1:22" x14ac:dyDescent="0.3">
      <c r="H27" t="s">
        <v>56</v>
      </c>
    </row>
    <row r="28" spans="1:22" x14ac:dyDescent="0.3">
      <c r="H28" t="s">
        <v>57</v>
      </c>
    </row>
    <row r="29" spans="1:22" x14ac:dyDescent="0.3">
      <c r="H29" t="s">
        <v>58</v>
      </c>
    </row>
  </sheetData>
  <mergeCells count="3">
    <mergeCell ref="B7:F7"/>
    <mergeCell ref="H7:L7"/>
    <mergeCell ref="N7:R7"/>
  </mergeCells>
  <phoneticPr fontId="4" type="noConversion"/>
  <pageMargins left="0.7" right="0.7" top="0.75" bottom="0.75" header="0.3" footer="0.3"/>
  <pageSetup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85687-F265-4F21-99AD-ED811DDD0576}">
  <sheetPr>
    <pageSetUpPr fitToPage="1"/>
  </sheetPr>
  <dimension ref="A1:G18"/>
  <sheetViews>
    <sheetView zoomScaleNormal="100" workbookViewId="0">
      <selection activeCell="G9" sqref="G9"/>
    </sheetView>
  </sheetViews>
  <sheetFormatPr defaultRowHeight="14.4" x14ac:dyDescent="0.3"/>
  <cols>
    <col min="1" max="1" width="14.77734375" customWidth="1"/>
    <col min="2" max="9" width="11.44140625" customWidth="1"/>
  </cols>
  <sheetData>
    <row r="1" spans="1:7" x14ac:dyDescent="0.3">
      <c r="A1" t="s">
        <v>0</v>
      </c>
      <c r="G1" s="1" t="s">
        <v>2</v>
      </c>
    </row>
    <row r="2" spans="1:7" x14ac:dyDescent="0.3">
      <c r="A2" t="s">
        <v>1</v>
      </c>
      <c r="G2" s="1" t="s">
        <v>149</v>
      </c>
    </row>
    <row r="3" spans="1:7" x14ac:dyDescent="0.3">
      <c r="A3" t="s">
        <v>64</v>
      </c>
      <c r="G3" s="1" t="s">
        <v>64</v>
      </c>
    </row>
    <row r="4" spans="1:7" x14ac:dyDescent="0.3">
      <c r="A4" t="s">
        <v>65</v>
      </c>
      <c r="G4" s="1" t="s">
        <v>4</v>
      </c>
    </row>
    <row r="7" spans="1:7" x14ac:dyDescent="0.3">
      <c r="A7" t="s">
        <v>66</v>
      </c>
    </row>
    <row r="8" spans="1:7" x14ac:dyDescent="0.3">
      <c r="A8" t="s">
        <v>67</v>
      </c>
    </row>
    <row r="9" spans="1:7" x14ac:dyDescent="0.3">
      <c r="A9" t="s">
        <v>68</v>
      </c>
    </row>
    <row r="11" spans="1:7" ht="28.8" x14ac:dyDescent="0.3">
      <c r="A11" s="17" t="s">
        <v>21</v>
      </c>
      <c r="B11" s="6" t="s">
        <v>69</v>
      </c>
    </row>
    <row r="12" spans="1:7" x14ac:dyDescent="0.3">
      <c r="A12" s="2" t="s">
        <v>22</v>
      </c>
      <c r="B12" s="15">
        <v>310</v>
      </c>
      <c r="D12" s="12"/>
      <c r="E12" s="12"/>
      <c r="F12" s="12"/>
      <c r="G12" s="12"/>
    </row>
    <row r="13" spans="1:7" x14ac:dyDescent="0.3">
      <c r="A13" s="2" t="s">
        <v>23</v>
      </c>
      <c r="B13" s="15">
        <v>11</v>
      </c>
      <c r="D13" s="12"/>
      <c r="E13" s="12"/>
      <c r="F13" s="12"/>
      <c r="G13" s="12"/>
    </row>
    <row r="14" spans="1:7" x14ac:dyDescent="0.3">
      <c r="A14" s="2" t="s">
        <v>24</v>
      </c>
      <c r="B14" s="15">
        <v>152</v>
      </c>
      <c r="D14" s="12"/>
      <c r="E14" s="12"/>
      <c r="F14" s="12"/>
      <c r="G14" s="12"/>
    </row>
    <row r="15" spans="1:7" x14ac:dyDescent="0.3">
      <c r="A15" s="2" t="s">
        <v>25</v>
      </c>
      <c r="B15" s="15">
        <v>20</v>
      </c>
    </row>
    <row r="16" spans="1:7" x14ac:dyDescent="0.3">
      <c r="A16" s="2" t="s">
        <v>26</v>
      </c>
      <c r="B16" s="15">
        <v>0</v>
      </c>
    </row>
    <row r="17" spans="1:2" x14ac:dyDescent="0.3">
      <c r="A17" s="2" t="s">
        <v>27</v>
      </c>
      <c r="B17" s="15">
        <v>7985</v>
      </c>
    </row>
    <row r="18" spans="1:2" x14ac:dyDescent="0.3">
      <c r="A18" s="2" t="s">
        <v>52</v>
      </c>
      <c r="B18" s="16">
        <f>SUM(B12:B17)</f>
        <v>8478</v>
      </c>
    </row>
  </sheetData>
  <pageMargins left="0.7" right="0.7" top="0.75" bottom="0.75" header="0.3" footer="0.3"/>
  <pageSetup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6734-485E-4D5E-AF13-BFFFFEEFE13A}">
  <sheetPr>
    <pageSetUpPr fitToPage="1"/>
  </sheetPr>
  <dimension ref="A1:O28"/>
  <sheetViews>
    <sheetView topLeftCell="A13" zoomScaleNormal="100" workbookViewId="0">
      <selection activeCell="A33" sqref="A33"/>
    </sheetView>
  </sheetViews>
  <sheetFormatPr defaultRowHeight="14.4" x14ac:dyDescent="0.3"/>
  <cols>
    <col min="1" max="1" width="14.77734375" customWidth="1"/>
    <col min="2" max="7" width="9.6640625" customWidth="1"/>
    <col min="8" max="10" width="11.44140625" customWidth="1"/>
  </cols>
  <sheetData>
    <row r="1" spans="1:8" x14ac:dyDescent="0.3">
      <c r="A1" t="s">
        <v>0</v>
      </c>
      <c r="H1" s="1" t="s">
        <v>2</v>
      </c>
    </row>
    <row r="2" spans="1:8" x14ac:dyDescent="0.3">
      <c r="A2" t="s">
        <v>1</v>
      </c>
      <c r="H2" s="1" t="s">
        <v>149</v>
      </c>
    </row>
    <row r="3" spans="1:8" x14ac:dyDescent="0.3">
      <c r="A3" t="s">
        <v>70</v>
      </c>
      <c r="H3" s="1" t="s">
        <v>70</v>
      </c>
    </row>
    <row r="4" spans="1:8" x14ac:dyDescent="0.3">
      <c r="A4" t="s">
        <v>71</v>
      </c>
      <c r="H4" s="1" t="s">
        <v>4</v>
      </c>
    </row>
    <row r="7" spans="1:8" x14ac:dyDescent="0.3">
      <c r="B7" s="35" t="s">
        <v>72</v>
      </c>
      <c r="C7" s="35"/>
      <c r="D7" s="35"/>
    </row>
    <row r="8" spans="1:8" x14ac:dyDescent="0.3">
      <c r="A8" s="7" t="s">
        <v>21</v>
      </c>
      <c r="B8" s="6">
        <v>2017</v>
      </c>
      <c r="C8" s="6">
        <v>2018</v>
      </c>
      <c r="D8" s="6">
        <v>2019</v>
      </c>
    </row>
    <row r="9" spans="1:8" x14ac:dyDescent="0.3">
      <c r="A9" s="2" t="s">
        <v>22</v>
      </c>
      <c r="B9" s="14">
        <v>83.2</v>
      </c>
      <c r="C9" s="14">
        <v>81.260000000000005</v>
      </c>
      <c r="D9" s="14">
        <v>82.04</v>
      </c>
    </row>
    <row r="10" spans="1:8" x14ac:dyDescent="0.3">
      <c r="A10" s="2" t="s">
        <v>23</v>
      </c>
      <c r="B10" s="14">
        <v>94.31</v>
      </c>
      <c r="C10" s="14">
        <v>89.89</v>
      </c>
      <c r="D10" s="14">
        <v>80.13</v>
      </c>
    </row>
    <row r="11" spans="1:8" x14ac:dyDescent="0.3">
      <c r="A11" s="2" t="s">
        <v>24</v>
      </c>
      <c r="B11" s="14">
        <v>85.43</v>
      </c>
      <c r="C11" s="14">
        <v>83.67</v>
      </c>
      <c r="D11" s="14">
        <v>83.91</v>
      </c>
    </row>
    <row r="12" spans="1:8" x14ac:dyDescent="0.3">
      <c r="A12" s="2" t="s">
        <v>25</v>
      </c>
      <c r="B12" s="14">
        <v>94.51</v>
      </c>
      <c r="C12" s="14">
        <v>93.75</v>
      </c>
      <c r="D12" s="14">
        <v>93.14</v>
      </c>
    </row>
    <row r="13" spans="1:8" x14ac:dyDescent="0.3">
      <c r="A13" s="2" t="s">
        <v>26</v>
      </c>
      <c r="B13" s="14">
        <v>100</v>
      </c>
      <c r="C13" s="14">
        <v>100</v>
      </c>
      <c r="D13" s="14">
        <v>98.61</v>
      </c>
    </row>
    <row r="14" spans="1:8" x14ac:dyDescent="0.3">
      <c r="A14" s="2" t="s">
        <v>27</v>
      </c>
      <c r="B14" s="18">
        <v>71.86</v>
      </c>
      <c r="C14" s="18">
        <v>72.209999999999994</v>
      </c>
      <c r="D14" s="18">
        <v>73.489999999999995</v>
      </c>
    </row>
    <row r="15" spans="1:8" x14ac:dyDescent="0.3">
      <c r="B15" s="2"/>
      <c r="D15" s="4"/>
    </row>
    <row r="16" spans="1:8" x14ac:dyDescent="0.3">
      <c r="B16" s="2"/>
      <c r="D16" s="4"/>
    </row>
    <row r="17" spans="1:15" x14ac:dyDescent="0.3">
      <c r="B17" s="35" t="s">
        <v>73</v>
      </c>
      <c r="C17" s="35"/>
      <c r="D17" s="35"/>
      <c r="E17" s="35"/>
      <c r="F17" s="35"/>
      <c r="G17" s="35"/>
    </row>
    <row r="18" spans="1:15" x14ac:dyDescent="0.3">
      <c r="A18" s="7" t="s">
        <v>21</v>
      </c>
      <c r="B18" s="6" t="s">
        <v>12</v>
      </c>
      <c r="C18" s="6" t="s">
        <v>13</v>
      </c>
      <c r="D18" s="6" t="s">
        <v>11</v>
      </c>
      <c r="E18" s="6" t="s">
        <v>14</v>
      </c>
      <c r="F18" s="6" t="s">
        <v>15</v>
      </c>
      <c r="G18" s="6" t="s">
        <v>16</v>
      </c>
    </row>
    <row r="19" spans="1:15" x14ac:dyDescent="0.3">
      <c r="A19" s="2" t="s">
        <v>22</v>
      </c>
      <c r="B19" s="14">
        <v>75.92</v>
      </c>
      <c r="C19" s="14">
        <v>79.760000000000005</v>
      </c>
      <c r="D19" s="14">
        <v>79.31</v>
      </c>
      <c r="E19" s="14">
        <v>78.41</v>
      </c>
      <c r="F19" s="14">
        <v>80.38</v>
      </c>
      <c r="G19" s="14">
        <v>82.18</v>
      </c>
    </row>
    <row r="20" spans="1:15" x14ac:dyDescent="0.3">
      <c r="A20" s="2" t="s">
        <v>23</v>
      </c>
      <c r="B20" s="14">
        <v>57.5</v>
      </c>
      <c r="C20" s="14">
        <v>66.67</v>
      </c>
      <c r="D20" s="14">
        <v>64.290000000000006</v>
      </c>
      <c r="E20" s="14">
        <v>58.54</v>
      </c>
      <c r="F20" s="14">
        <v>82.35</v>
      </c>
      <c r="G20" s="14">
        <v>69.23</v>
      </c>
    </row>
    <row r="21" spans="1:15" x14ac:dyDescent="0.3">
      <c r="A21" s="2" t="s">
        <v>24</v>
      </c>
      <c r="B21" s="14">
        <v>83.69</v>
      </c>
      <c r="C21" s="14">
        <v>83.44</v>
      </c>
      <c r="D21" s="14">
        <v>81.41</v>
      </c>
      <c r="E21" s="14">
        <v>84.51</v>
      </c>
      <c r="F21" s="14">
        <v>82.51</v>
      </c>
      <c r="G21" s="14">
        <v>83.63</v>
      </c>
    </row>
    <row r="22" spans="1:15" x14ac:dyDescent="0.3">
      <c r="A22" s="2" t="s">
        <v>25</v>
      </c>
      <c r="B22" s="14">
        <v>82.72</v>
      </c>
      <c r="C22" s="14">
        <v>94.04</v>
      </c>
      <c r="D22" s="14">
        <v>88.74</v>
      </c>
      <c r="E22" s="14">
        <v>86.98</v>
      </c>
      <c r="F22" s="14">
        <v>84.75</v>
      </c>
      <c r="G22" s="14">
        <v>88.1</v>
      </c>
    </row>
    <row r="23" spans="1:15" x14ac:dyDescent="0.3">
      <c r="A23" s="2" t="s">
        <v>26</v>
      </c>
      <c r="B23" s="14">
        <v>100</v>
      </c>
      <c r="C23" s="14">
        <v>100</v>
      </c>
      <c r="D23" s="14">
        <v>100</v>
      </c>
      <c r="E23" s="14">
        <v>100</v>
      </c>
      <c r="F23" s="14">
        <v>100</v>
      </c>
      <c r="G23" s="14">
        <v>100</v>
      </c>
    </row>
    <row r="24" spans="1:15" x14ac:dyDescent="0.3">
      <c r="A24" s="2" t="s">
        <v>27</v>
      </c>
      <c r="B24" s="18">
        <v>71.959999999999994</v>
      </c>
      <c r="C24" s="18">
        <v>70.75</v>
      </c>
      <c r="D24" s="18">
        <v>71.5</v>
      </c>
      <c r="E24" s="27">
        <v>76.760000000000005</v>
      </c>
      <c r="F24" s="27">
        <v>77.319999999999993</v>
      </c>
      <c r="G24" s="27">
        <v>73.760000000000005</v>
      </c>
      <c r="H24" t="s">
        <v>54</v>
      </c>
      <c r="I24" s="12"/>
      <c r="J24" s="12"/>
      <c r="K24" s="12"/>
      <c r="L24" s="12"/>
      <c r="M24" s="12"/>
      <c r="N24" s="12"/>
      <c r="O24" s="12"/>
    </row>
    <row r="25" spans="1:15" x14ac:dyDescent="0.3">
      <c r="B25" s="2"/>
      <c r="D25" s="5"/>
    </row>
    <row r="26" spans="1:15" x14ac:dyDescent="0.3">
      <c r="A26" s="2" t="s">
        <v>150</v>
      </c>
    </row>
    <row r="27" spans="1:15" x14ac:dyDescent="0.3">
      <c r="A27" s="2" t="s">
        <v>151</v>
      </c>
    </row>
    <row r="28" spans="1:15" x14ac:dyDescent="0.3">
      <c r="A28" s="2" t="s">
        <v>152</v>
      </c>
    </row>
  </sheetData>
  <mergeCells count="2">
    <mergeCell ref="B7:D7"/>
    <mergeCell ref="B17:G17"/>
  </mergeCells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5D48-E2F9-4130-9E3D-D8124F2149DA}">
  <dimension ref="A1:O59"/>
  <sheetViews>
    <sheetView zoomScaleNormal="100" workbookViewId="0">
      <selection activeCell="G9" sqref="G9"/>
    </sheetView>
  </sheetViews>
  <sheetFormatPr defaultRowHeight="14.4" x14ac:dyDescent="0.3"/>
  <cols>
    <col min="1" max="1" width="14.77734375" customWidth="1"/>
    <col min="2" max="13" width="11" customWidth="1"/>
  </cols>
  <sheetData>
    <row r="1" spans="1:15" x14ac:dyDescent="0.3">
      <c r="A1" t="s">
        <v>0</v>
      </c>
      <c r="H1" s="1"/>
      <c r="L1" s="1" t="s">
        <v>2</v>
      </c>
    </row>
    <row r="2" spans="1:15" x14ac:dyDescent="0.3">
      <c r="A2" t="s">
        <v>1</v>
      </c>
      <c r="G2" s="12"/>
      <c r="H2" s="12"/>
      <c r="I2" s="12"/>
      <c r="J2" s="12"/>
      <c r="K2" s="12"/>
      <c r="L2" s="1" t="s">
        <v>149</v>
      </c>
    </row>
    <row r="3" spans="1:15" x14ac:dyDescent="0.3">
      <c r="A3" t="s">
        <v>85</v>
      </c>
      <c r="G3" s="12"/>
      <c r="H3" s="12"/>
      <c r="I3" s="12"/>
      <c r="J3" s="12"/>
      <c r="K3" s="12"/>
      <c r="L3" s="1" t="s">
        <v>85</v>
      </c>
    </row>
    <row r="4" spans="1:15" x14ac:dyDescent="0.3">
      <c r="A4" t="s">
        <v>87</v>
      </c>
      <c r="G4" s="12"/>
      <c r="H4" s="12"/>
      <c r="I4" s="12"/>
      <c r="J4" s="12"/>
      <c r="K4" s="12"/>
      <c r="L4" s="1" t="s">
        <v>4</v>
      </c>
    </row>
    <row r="5" spans="1:15" x14ac:dyDescent="0.3">
      <c r="G5" s="12"/>
      <c r="H5" s="12"/>
      <c r="I5" s="12"/>
      <c r="J5" s="12"/>
      <c r="K5" s="12"/>
    </row>
    <row r="7" spans="1:15" x14ac:dyDescent="0.3">
      <c r="B7" s="2"/>
      <c r="D7" s="4"/>
    </row>
    <row r="8" spans="1:15" ht="14.4" customHeight="1" x14ac:dyDescent="0.3">
      <c r="B8" s="37" t="s">
        <v>74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5" x14ac:dyDescent="0.3">
      <c r="A9" s="7" t="s">
        <v>21</v>
      </c>
      <c r="B9" s="6" t="s">
        <v>12</v>
      </c>
      <c r="C9" s="6" t="s">
        <v>13</v>
      </c>
      <c r="D9" s="6" t="s">
        <v>11</v>
      </c>
      <c r="E9" s="6" t="s">
        <v>14</v>
      </c>
      <c r="F9" s="6" t="s">
        <v>15</v>
      </c>
      <c r="G9" s="6" t="s">
        <v>16</v>
      </c>
      <c r="H9" s="6" t="s">
        <v>41</v>
      </c>
      <c r="I9" s="6" t="s">
        <v>42</v>
      </c>
      <c r="J9" s="6" t="s">
        <v>43</v>
      </c>
      <c r="K9" s="6" t="s">
        <v>44</v>
      </c>
      <c r="L9" s="6" t="s">
        <v>45</v>
      </c>
      <c r="M9" s="6" t="s">
        <v>46</v>
      </c>
    </row>
    <row r="10" spans="1:15" x14ac:dyDescent="0.3">
      <c r="A10" s="2" t="s">
        <v>22</v>
      </c>
      <c r="B10" s="29">
        <v>118</v>
      </c>
      <c r="C10" s="29">
        <v>119</v>
      </c>
      <c r="D10" s="29">
        <v>75</v>
      </c>
      <c r="E10" s="29">
        <v>89</v>
      </c>
      <c r="F10" s="29">
        <v>128</v>
      </c>
      <c r="G10" s="29">
        <v>73</v>
      </c>
      <c r="H10" s="29">
        <v>126</v>
      </c>
      <c r="I10" s="29">
        <v>119</v>
      </c>
      <c r="J10" s="29">
        <v>85</v>
      </c>
      <c r="K10" s="29">
        <v>88</v>
      </c>
      <c r="L10" s="29">
        <v>122</v>
      </c>
      <c r="M10" s="29">
        <v>74</v>
      </c>
    </row>
    <row r="11" spans="1:15" x14ac:dyDescent="0.3">
      <c r="A11" s="2" t="s">
        <v>23</v>
      </c>
      <c r="B11" s="29">
        <v>0</v>
      </c>
      <c r="C11" s="29">
        <v>3</v>
      </c>
      <c r="D11" s="29">
        <v>1</v>
      </c>
      <c r="E11" s="29">
        <v>0</v>
      </c>
      <c r="F11" s="29">
        <v>3</v>
      </c>
      <c r="G11" s="29">
        <v>0</v>
      </c>
      <c r="H11" s="29">
        <v>0</v>
      </c>
      <c r="I11" s="29">
        <v>6</v>
      </c>
      <c r="J11" s="29">
        <v>0</v>
      </c>
      <c r="K11" s="29">
        <v>1</v>
      </c>
      <c r="L11" s="29">
        <v>0</v>
      </c>
      <c r="M11" s="29">
        <v>0</v>
      </c>
    </row>
    <row r="12" spans="1:15" x14ac:dyDescent="0.3">
      <c r="A12" s="2" t="s">
        <v>24</v>
      </c>
      <c r="B12" s="29">
        <v>83</v>
      </c>
      <c r="C12" s="29">
        <v>64</v>
      </c>
      <c r="D12" s="29">
        <v>63</v>
      </c>
      <c r="E12" s="29">
        <v>71</v>
      </c>
      <c r="F12" s="29">
        <v>63</v>
      </c>
      <c r="G12" s="29">
        <v>41</v>
      </c>
      <c r="H12" s="29">
        <v>85</v>
      </c>
      <c r="I12" s="29">
        <v>78</v>
      </c>
      <c r="J12" s="29">
        <v>29</v>
      </c>
      <c r="K12" s="29">
        <v>80</v>
      </c>
      <c r="L12" s="29">
        <v>68</v>
      </c>
      <c r="M12" s="29">
        <v>43</v>
      </c>
    </row>
    <row r="13" spans="1:15" x14ac:dyDescent="0.3">
      <c r="A13" s="2" t="s">
        <v>25</v>
      </c>
      <c r="B13" s="29">
        <v>3</v>
      </c>
      <c r="C13" s="29">
        <v>0</v>
      </c>
      <c r="D13" s="29">
        <v>6</v>
      </c>
      <c r="E13" s="29">
        <v>0</v>
      </c>
      <c r="F13" s="29">
        <v>6</v>
      </c>
      <c r="G13" s="29">
        <v>1</v>
      </c>
      <c r="H13" s="29">
        <v>4</v>
      </c>
      <c r="I13" s="29">
        <v>7</v>
      </c>
      <c r="J13" s="29">
        <v>0</v>
      </c>
      <c r="K13" s="29">
        <v>1</v>
      </c>
      <c r="L13" s="29">
        <v>0</v>
      </c>
      <c r="M13" s="29">
        <v>2</v>
      </c>
    </row>
    <row r="14" spans="1:15" x14ac:dyDescent="0.3">
      <c r="A14" s="2" t="s">
        <v>26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5" x14ac:dyDescent="0.3">
      <c r="A15" s="2" t="s">
        <v>27</v>
      </c>
      <c r="B15" s="29">
        <v>4465</v>
      </c>
      <c r="C15" s="29">
        <v>4386</v>
      </c>
      <c r="D15" s="29">
        <v>4098</v>
      </c>
      <c r="E15" s="29">
        <v>3737</v>
      </c>
      <c r="F15" s="29">
        <v>4856</v>
      </c>
      <c r="G15" s="29">
        <v>3862</v>
      </c>
      <c r="H15" s="29">
        <v>4816</v>
      </c>
      <c r="I15" s="29">
        <v>4355</v>
      </c>
      <c r="J15" s="29">
        <v>4093</v>
      </c>
      <c r="K15" s="29">
        <v>4112</v>
      </c>
      <c r="L15" s="29">
        <v>4507</v>
      </c>
      <c r="M15" s="29">
        <v>4228</v>
      </c>
    </row>
    <row r="16" spans="1:15" x14ac:dyDescent="0.3">
      <c r="A16" s="2" t="s">
        <v>52</v>
      </c>
      <c r="B16" s="31">
        <f>SUM(B10:B15)</f>
        <v>4669</v>
      </c>
      <c r="C16" s="31">
        <f t="shared" ref="C16:M16" si="0">SUM(C10:C15)</f>
        <v>4572</v>
      </c>
      <c r="D16" s="31">
        <f t="shared" si="0"/>
        <v>4243</v>
      </c>
      <c r="E16" s="31">
        <f t="shared" si="0"/>
        <v>3897</v>
      </c>
      <c r="F16" s="31">
        <f t="shared" si="0"/>
        <v>5056</v>
      </c>
      <c r="G16" s="31">
        <f t="shared" si="0"/>
        <v>3977</v>
      </c>
      <c r="H16" s="31">
        <f t="shared" si="0"/>
        <v>5031</v>
      </c>
      <c r="I16" s="31">
        <f t="shared" si="0"/>
        <v>4565</v>
      </c>
      <c r="J16" s="31">
        <f t="shared" si="0"/>
        <v>4207</v>
      </c>
      <c r="K16" s="31">
        <f t="shared" si="0"/>
        <v>4282</v>
      </c>
      <c r="L16" s="31">
        <f t="shared" si="0"/>
        <v>4697</v>
      </c>
      <c r="M16" s="31">
        <f t="shared" si="0"/>
        <v>4347</v>
      </c>
      <c r="O16" s="29"/>
    </row>
    <row r="17" spans="1:15" x14ac:dyDescent="0.3">
      <c r="B17" s="2"/>
      <c r="D17" s="5"/>
    </row>
    <row r="18" spans="1:15" ht="14.4" customHeight="1" x14ac:dyDescent="0.3">
      <c r="B18" s="37" t="s">
        <v>75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5" x14ac:dyDescent="0.3">
      <c r="A19" s="7" t="s">
        <v>21</v>
      </c>
      <c r="B19" s="6" t="s">
        <v>12</v>
      </c>
      <c r="C19" s="6" t="s">
        <v>13</v>
      </c>
      <c r="D19" s="6" t="s">
        <v>11</v>
      </c>
      <c r="E19" s="6" t="s">
        <v>14</v>
      </c>
      <c r="F19" s="6" t="s">
        <v>15</v>
      </c>
      <c r="G19" s="6" t="s">
        <v>16</v>
      </c>
      <c r="H19" s="6" t="s">
        <v>41</v>
      </c>
      <c r="I19" s="6" t="s">
        <v>42</v>
      </c>
      <c r="J19" s="6" t="s">
        <v>43</v>
      </c>
      <c r="K19" s="6" t="s">
        <v>44</v>
      </c>
      <c r="L19" s="6" t="s">
        <v>45</v>
      </c>
      <c r="M19" s="6" t="s">
        <v>46</v>
      </c>
    </row>
    <row r="20" spans="1:15" x14ac:dyDescent="0.3">
      <c r="A20" s="2" t="s">
        <v>22</v>
      </c>
      <c r="B20" s="29">
        <v>116</v>
      </c>
      <c r="C20" s="29">
        <v>118</v>
      </c>
      <c r="D20" s="29">
        <v>76</v>
      </c>
      <c r="E20" s="29">
        <v>102</v>
      </c>
      <c r="F20" s="29">
        <v>122</v>
      </c>
      <c r="G20" s="29">
        <v>59</v>
      </c>
      <c r="H20" s="29">
        <v>107</v>
      </c>
      <c r="I20" s="29">
        <v>115</v>
      </c>
      <c r="J20" s="29">
        <v>81</v>
      </c>
      <c r="K20" s="29">
        <v>102</v>
      </c>
      <c r="L20" s="29">
        <v>125</v>
      </c>
      <c r="M20" s="29">
        <v>77</v>
      </c>
    </row>
    <row r="21" spans="1:15" x14ac:dyDescent="0.3">
      <c r="A21" s="2" t="s">
        <v>23</v>
      </c>
      <c r="B21" s="29">
        <v>1</v>
      </c>
      <c r="C21" s="29">
        <v>3</v>
      </c>
      <c r="D21" s="29">
        <v>0</v>
      </c>
      <c r="E21" s="29">
        <v>0</v>
      </c>
      <c r="F21" s="29">
        <v>4</v>
      </c>
      <c r="G21" s="29">
        <v>2</v>
      </c>
      <c r="H21" s="29">
        <v>0</v>
      </c>
      <c r="I21" s="29">
        <v>2</v>
      </c>
      <c r="J21" s="29">
        <v>0</v>
      </c>
      <c r="K21" s="29">
        <v>0</v>
      </c>
      <c r="L21" s="29">
        <v>1</v>
      </c>
      <c r="M21" s="29">
        <v>1</v>
      </c>
    </row>
    <row r="22" spans="1:15" x14ac:dyDescent="0.3">
      <c r="A22" s="2" t="s">
        <v>24</v>
      </c>
      <c r="B22" s="29">
        <v>82</v>
      </c>
      <c r="C22" s="29">
        <v>59</v>
      </c>
      <c r="D22" s="29">
        <v>36</v>
      </c>
      <c r="E22" s="29">
        <v>64</v>
      </c>
      <c r="F22" s="29">
        <v>75</v>
      </c>
      <c r="G22" s="29">
        <v>32</v>
      </c>
      <c r="H22" s="29">
        <v>84</v>
      </c>
      <c r="I22" s="29">
        <v>51</v>
      </c>
      <c r="J22" s="29">
        <v>38</v>
      </c>
      <c r="K22" s="29">
        <v>58</v>
      </c>
      <c r="L22" s="29">
        <v>61</v>
      </c>
      <c r="M22" s="29">
        <v>45</v>
      </c>
    </row>
    <row r="23" spans="1:15" x14ac:dyDescent="0.3">
      <c r="A23" s="2" t="s">
        <v>25</v>
      </c>
      <c r="B23" s="29">
        <v>2</v>
      </c>
      <c r="C23" s="29">
        <v>3</v>
      </c>
      <c r="D23" s="29">
        <v>2</v>
      </c>
      <c r="E23" s="29">
        <v>1</v>
      </c>
      <c r="F23" s="29">
        <v>2</v>
      </c>
      <c r="G23" s="29">
        <v>0</v>
      </c>
      <c r="H23" s="29">
        <v>1</v>
      </c>
      <c r="I23" s="29">
        <v>4</v>
      </c>
      <c r="J23" s="29">
        <v>0</v>
      </c>
      <c r="K23" s="29">
        <v>1</v>
      </c>
      <c r="L23" s="29">
        <v>3</v>
      </c>
      <c r="M23" s="29">
        <v>1</v>
      </c>
    </row>
    <row r="24" spans="1:15" x14ac:dyDescent="0.3">
      <c r="A24" s="2" t="s">
        <v>26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1:15" x14ac:dyDescent="0.3">
      <c r="A25" s="2" t="s">
        <v>27</v>
      </c>
      <c r="B25" s="29">
        <v>4808</v>
      </c>
      <c r="C25" s="29">
        <v>4077</v>
      </c>
      <c r="D25" s="29">
        <v>4130</v>
      </c>
      <c r="E25" s="29">
        <v>3973</v>
      </c>
      <c r="F25" s="29">
        <v>4668</v>
      </c>
      <c r="G25" s="29">
        <v>4095</v>
      </c>
      <c r="H25" s="29">
        <v>4218</v>
      </c>
      <c r="I25" s="29">
        <v>4583</v>
      </c>
      <c r="J25" s="29">
        <v>4079</v>
      </c>
      <c r="K25" s="29">
        <v>4236</v>
      </c>
      <c r="L25" s="29">
        <v>4410</v>
      </c>
      <c r="M25" s="29">
        <v>4351</v>
      </c>
    </row>
    <row r="26" spans="1:15" x14ac:dyDescent="0.3">
      <c r="A26" s="2" t="s">
        <v>52</v>
      </c>
      <c r="B26" s="31">
        <f>SUM(B20:B25)</f>
        <v>5009</v>
      </c>
      <c r="C26" s="31">
        <f t="shared" ref="C26" si="1">SUM(C20:C25)</f>
        <v>4260</v>
      </c>
      <c r="D26" s="31">
        <f t="shared" ref="D26" si="2">SUM(D20:D25)</f>
        <v>4244</v>
      </c>
      <c r="E26" s="31">
        <f t="shared" ref="E26" si="3">SUM(E20:E25)</f>
        <v>4140</v>
      </c>
      <c r="F26" s="31">
        <f t="shared" ref="F26" si="4">SUM(F20:F25)</f>
        <v>4871</v>
      </c>
      <c r="G26" s="31">
        <f t="shared" ref="G26" si="5">SUM(G20:G25)</f>
        <v>4188</v>
      </c>
      <c r="H26" s="31">
        <f t="shared" ref="H26" si="6">SUM(H20:H25)</f>
        <v>4410</v>
      </c>
      <c r="I26" s="31">
        <f t="shared" ref="I26" si="7">SUM(I20:I25)</f>
        <v>4755</v>
      </c>
      <c r="J26" s="31">
        <f t="shared" ref="J26" si="8">SUM(J20:J25)</f>
        <v>4198</v>
      </c>
      <c r="K26" s="31">
        <f t="shared" ref="K26" si="9">SUM(K20:K25)</f>
        <v>4397</v>
      </c>
      <c r="L26" s="31">
        <f t="shared" ref="L26" si="10">SUM(L20:L25)</f>
        <v>4600</v>
      </c>
      <c r="M26" s="31">
        <f t="shared" ref="M26" si="11">SUM(M20:M25)</f>
        <v>4475</v>
      </c>
      <c r="O26" s="29"/>
    </row>
    <row r="28" spans="1:15" ht="14.4" customHeight="1" x14ac:dyDescent="0.3">
      <c r="B28" s="37" t="s">
        <v>76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5" x14ac:dyDescent="0.3">
      <c r="A29" s="7" t="s">
        <v>21</v>
      </c>
      <c r="B29" s="6" t="s">
        <v>12</v>
      </c>
      <c r="C29" s="6" t="s">
        <v>13</v>
      </c>
      <c r="D29" s="6" t="s">
        <v>11</v>
      </c>
      <c r="E29" s="6" t="s">
        <v>14</v>
      </c>
      <c r="F29" s="6" t="s">
        <v>15</v>
      </c>
      <c r="G29" s="6" t="s">
        <v>16</v>
      </c>
      <c r="H29" s="6" t="s">
        <v>41</v>
      </c>
      <c r="I29" s="6" t="s">
        <v>42</v>
      </c>
      <c r="J29" s="6" t="s">
        <v>43</v>
      </c>
      <c r="K29" s="6" t="s">
        <v>44</v>
      </c>
      <c r="L29" s="6" t="s">
        <v>45</v>
      </c>
      <c r="M29" s="6" t="s">
        <v>46</v>
      </c>
    </row>
    <row r="30" spans="1:15" x14ac:dyDescent="0.3">
      <c r="A30" s="2" t="s">
        <v>22</v>
      </c>
      <c r="B30" s="29">
        <v>116</v>
      </c>
      <c r="C30" s="29">
        <v>102</v>
      </c>
      <c r="D30" s="29">
        <v>74</v>
      </c>
      <c r="E30" s="29">
        <v>79</v>
      </c>
      <c r="F30" s="29">
        <v>118</v>
      </c>
      <c r="G30" s="29">
        <v>69</v>
      </c>
      <c r="H30" s="29">
        <v>117</v>
      </c>
      <c r="I30" s="29">
        <v>123</v>
      </c>
      <c r="J30" s="29">
        <v>69</v>
      </c>
      <c r="K30" s="29">
        <v>120</v>
      </c>
      <c r="L30" s="29">
        <v>100</v>
      </c>
      <c r="M30" s="29">
        <v>77</v>
      </c>
    </row>
    <row r="31" spans="1:15" x14ac:dyDescent="0.3">
      <c r="A31" s="2" t="s">
        <v>23</v>
      </c>
      <c r="B31" s="29">
        <v>0</v>
      </c>
      <c r="C31" s="29">
        <v>7</v>
      </c>
      <c r="D31" s="29">
        <v>0</v>
      </c>
      <c r="E31" s="29">
        <v>0</v>
      </c>
      <c r="F31" s="29">
        <v>1</v>
      </c>
      <c r="G31" s="29">
        <v>0</v>
      </c>
      <c r="H31" s="29">
        <v>0</v>
      </c>
      <c r="I31" s="29">
        <v>1</v>
      </c>
      <c r="J31" s="29">
        <v>0</v>
      </c>
      <c r="K31" s="29">
        <v>4</v>
      </c>
      <c r="L31" s="29">
        <v>3</v>
      </c>
      <c r="M31" s="29">
        <v>1</v>
      </c>
    </row>
    <row r="32" spans="1:15" x14ac:dyDescent="0.3">
      <c r="A32" s="2" t="s">
        <v>24</v>
      </c>
      <c r="B32" s="29">
        <v>79</v>
      </c>
      <c r="C32" s="29">
        <v>51</v>
      </c>
      <c r="D32" s="29">
        <v>40</v>
      </c>
      <c r="E32" s="29">
        <v>68</v>
      </c>
      <c r="F32" s="29">
        <v>62</v>
      </c>
      <c r="G32" s="29">
        <v>30</v>
      </c>
      <c r="H32" s="29">
        <v>84</v>
      </c>
      <c r="I32" s="29">
        <v>57</v>
      </c>
      <c r="J32" s="29">
        <v>40</v>
      </c>
      <c r="K32" s="29">
        <v>67</v>
      </c>
      <c r="L32" s="29">
        <v>60</v>
      </c>
      <c r="M32" s="29">
        <v>33</v>
      </c>
    </row>
    <row r="33" spans="1:15" x14ac:dyDescent="0.3">
      <c r="A33" s="2" t="s">
        <v>25</v>
      </c>
      <c r="B33" s="29">
        <v>2</v>
      </c>
      <c r="C33" s="29">
        <v>1</v>
      </c>
      <c r="D33" s="29">
        <v>0</v>
      </c>
      <c r="E33" s="29">
        <v>1</v>
      </c>
      <c r="F33" s="29">
        <v>1</v>
      </c>
      <c r="G33" s="29">
        <v>1</v>
      </c>
      <c r="H33" s="29">
        <v>3</v>
      </c>
      <c r="I33" s="29">
        <v>4</v>
      </c>
      <c r="J33" s="29">
        <v>1</v>
      </c>
      <c r="K33" s="29">
        <v>4</v>
      </c>
      <c r="L33" s="29">
        <v>4</v>
      </c>
      <c r="M33" s="29">
        <v>2</v>
      </c>
    </row>
    <row r="34" spans="1:15" x14ac:dyDescent="0.3">
      <c r="A34" s="2" t="s">
        <v>26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</row>
    <row r="35" spans="1:15" x14ac:dyDescent="0.3">
      <c r="A35" s="2" t="s">
        <v>27</v>
      </c>
      <c r="B35" s="29">
        <v>4621</v>
      </c>
      <c r="C35" s="29">
        <v>3748</v>
      </c>
      <c r="D35" s="29">
        <v>3857</v>
      </c>
      <c r="E35" s="29">
        <v>3874</v>
      </c>
      <c r="F35" s="29">
        <v>4708</v>
      </c>
      <c r="G35" s="29">
        <v>3915</v>
      </c>
      <c r="H35" s="29">
        <v>4306</v>
      </c>
      <c r="I35" s="29">
        <v>4431</v>
      </c>
      <c r="J35" s="29">
        <v>3758</v>
      </c>
      <c r="K35" s="29">
        <v>4833</v>
      </c>
      <c r="L35" s="29">
        <v>3723</v>
      </c>
      <c r="M35" s="29">
        <v>4112</v>
      </c>
    </row>
    <row r="36" spans="1:15" x14ac:dyDescent="0.3">
      <c r="A36" s="2" t="s">
        <v>52</v>
      </c>
      <c r="B36" s="31">
        <f>SUM(B30:B35)</f>
        <v>4818</v>
      </c>
      <c r="C36" s="31">
        <f t="shared" ref="C36" si="12">SUM(C30:C35)</f>
        <v>3909</v>
      </c>
      <c r="D36" s="31">
        <f t="shared" ref="D36" si="13">SUM(D30:D35)</f>
        <v>3971</v>
      </c>
      <c r="E36" s="31">
        <f t="shared" ref="E36" si="14">SUM(E30:E35)</f>
        <v>4022</v>
      </c>
      <c r="F36" s="31">
        <f t="shared" ref="F36" si="15">SUM(F30:F35)</f>
        <v>4890</v>
      </c>
      <c r="G36" s="31">
        <f t="shared" ref="G36" si="16">SUM(G30:G35)</f>
        <v>4015</v>
      </c>
      <c r="H36" s="31">
        <f t="shared" ref="H36" si="17">SUM(H30:H35)</f>
        <v>4510</v>
      </c>
      <c r="I36" s="31">
        <f t="shared" ref="I36" si="18">SUM(I30:I35)</f>
        <v>4616</v>
      </c>
      <c r="J36" s="31">
        <f t="shared" ref="J36" si="19">SUM(J30:J35)</f>
        <v>3868</v>
      </c>
      <c r="K36" s="31">
        <f t="shared" ref="K36" si="20">SUM(K30:K35)</f>
        <v>5028</v>
      </c>
      <c r="L36" s="31">
        <f t="shared" ref="L36" si="21">SUM(L30:L35)</f>
        <v>3890</v>
      </c>
      <c r="M36" s="31">
        <f t="shared" ref="M36" si="22">SUM(M30:M35)</f>
        <v>4225</v>
      </c>
      <c r="O36" s="29"/>
    </row>
    <row r="38" spans="1:15" ht="14.4" customHeight="1" x14ac:dyDescent="0.3">
      <c r="B38" s="37" t="s">
        <v>77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5" x14ac:dyDescent="0.3">
      <c r="A39" s="7" t="s">
        <v>21</v>
      </c>
      <c r="B39" s="6" t="s">
        <v>12</v>
      </c>
      <c r="C39" s="6" t="s">
        <v>13</v>
      </c>
      <c r="D39" s="6" t="s">
        <v>11</v>
      </c>
      <c r="E39" s="6" t="s">
        <v>14</v>
      </c>
      <c r="F39" s="6" t="s">
        <v>15</v>
      </c>
      <c r="G39" s="6" t="s">
        <v>16</v>
      </c>
      <c r="H39" s="6" t="s">
        <v>41</v>
      </c>
      <c r="I39" s="6" t="s">
        <v>42</v>
      </c>
      <c r="J39" s="6" t="s">
        <v>43</v>
      </c>
      <c r="K39" s="6" t="s">
        <v>44</v>
      </c>
      <c r="L39" s="6" t="s">
        <v>45</v>
      </c>
      <c r="M39" s="6" t="s">
        <v>46</v>
      </c>
    </row>
    <row r="40" spans="1:15" x14ac:dyDescent="0.3">
      <c r="A40" s="2" t="s">
        <v>22</v>
      </c>
      <c r="B40" s="29">
        <v>128</v>
      </c>
      <c r="C40" s="29">
        <v>92</v>
      </c>
      <c r="D40" s="29">
        <v>69</v>
      </c>
      <c r="E40" s="29">
        <v>104</v>
      </c>
      <c r="F40" s="29">
        <v>123</v>
      </c>
      <c r="G40" s="29">
        <v>79</v>
      </c>
      <c r="H40" s="29">
        <v>111</v>
      </c>
      <c r="I40" s="29">
        <v>125</v>
      </c>
      <c r="J40" s="29">
        <v>78</v>
      </c>
      <c r="K40" s="29">
        <v>143</v>
      </c>
      <c r="L40" s="29">
        <v>122</v>
      </c>
      <c r="M40" s="29">
        <v>82</v>
      </c>
    </row>
    <row r="41" spans="1:15" x14ac:dyDescent="0.3">
      <c r="A41" s="2" t="s">
        <v>23</v>
      </c>
      <c r="B41" s="29">
        <v>5</v>
      </c>
      <c r="C41" s="29">
        <v>4</v>
      </c>
      <c r="D41" s="29">
        <v>0</v>
      </c>
      <c r="E41" s="29">
        <v>0</v>
      </c>
      <c r="F41" s="29">
        <v>6</v>
      </c>
      <c r="G41" s="29">
        <v>0</v>
      </c>
      <c r="H41" s="29">
        <v>0</v>
      </c>
      <c r="I41" s="29">
        <v>3</v>
      </c>
      <c r="J41" s="29">
        <v>0</v>
      </c>
      <c r="K41" s="29">
        <v>3</v>
      </c>
      <c r="L41" s="29">
        <v>2</v>
      </c>
      <c r="M41" s="29">
        <v>0</v>
      </c>
    </row>
    <row r="42" spans="1:15" x14ac:dyDescent="0.3">
      <c r="A42" s="2" t="s">
        <v>24</v>
      </c>
      <c r="B42" s="29">
        <v>84</v>
      </c>
      <c r="C42" s="29">
        <v>40</v>
      </c>
      <c r="D42" s="29">
        <v>44</v>
      </c>
      <c r="E42" s="29">
        <v>59</v>
      </c>
      <c r="F42" s="29">
        <v>55</v>
      </c>
      <c r="G42" s="29">
        <v>48</v>
      </c>
      <c r="H42" s="29">
        <v>77</v>
      </c>
      <c r="I42" s="29">
        <v>59</v>
      </c>
      <c r="J42" s="29">
        <v>39</v>
      </c>
      <c r="K42" s="29">
        <v>74</v>
      </c>
      <c r="L42" s="29">
        <v>49</v>
      </c>
      <c r="M42" s="29">
        <v>40</v>
      </c>
    </row>
    <row r="43" spans="1:15" x14ac:dyDescent="0.3">
      <c r="A43" s="2" t="s">
        <v>25</v>
      </c>
      <c r="B43" s="29">
        <v>4</v>
      </c>
      <c r="C43" s="29">
        <v>3</v>
      </c>
      <c r="D43" s="29">
        <v>3</v>
      </c>
      <c r="E43" s="29">
        <v>1</v>
      </c>
      <c r="F43" s="29">
        <v>1</v>
      </c>
      <c r="G43" s="29">
        <v>1</v>
      </c>
      <c r="H43" s="29">
        <v>0</v>
      </c>
      <c r="I43" s="29">
        <v>0</v>
      </c>
      <c r="J43" s="29">
        <v>1</v>
      </c>
      <c r="K43" s="29">
        <v>1</v>
      </c>
      <c r="L43" s="29">
        <v>2</v>
      </c>
      <c r="M43" s="29">
        <v>1</v>
      </c>
    </row>
    <row r="44" spans="1:15" x14ac:dyDescent="0.3">
      <c r="A44" s="2" t="s">
        <v>26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</row>
    <row r="45" spans="1:15" x14ac:dyDescent="0.3">
      <c r="A45" s="2" t="s">
        <v>27</v>
      </c>
      <c r="B45" s="29">
        <v>5483</v>
      </c>
      <c r="C45" s="29">
        <v>3224</v>
      </c>
      <c r="D45" s="29">
        <v>3607</v>
      </c>
      <c r="E45" s="29">
        <v>4090</v>
      </c>
      <c r="F45" s="29">
        <v>4228</v>
      </c>
      <c r="G45" s="29">
        <v>3734</v>
      </c>
      <c r="H45" s="29">
        <v>4063</v>
      </c>
      <c r="I45" s="29">
        <v>4418</v>
      </c>
      <c r="J45" s="29">
        <v>3642</v>
      </c>
      <c r="K45" s="29">
        <v>4697</v>
      </c>
      <c r="L45" s="29">
        <v>3830</v>
      </c>
      <c r="M45" s="29">
        <v>3990</v>
      </c>
    </row>
    <row r="46" spans="1:15" x14ac:dyDescent="0.3">
      <c r="A46" s="2" t="s">
        <v>52</v>
      </c>
      <c r="B46" s="31">
        <f>SUM(B40:B45)</f>
        <v>5704</v>
      </c>
      <c r="C46" s="31">
        <f t="shared" ref="C46" si="23">SUM(C40:C45)</f>
        <v>3363</v>
      </c>
      <c r="D46" s="31">
        <f t="shared" ref="D46" si="24">SUM(D40:D45)</f>
        <v>3723</v>
      </c>
      <c r="E46" s="31">
        <f t="shared" ref="E46" si="25">SUM(E40:E45)</f>
        <v>4254</v>
      </c>
      <c r="F46" s="31">
        <f t="shared" ref="F46" si="26">SUM(F40:F45)</f>
        <v>4413</v>
      </c>
      <c r="G46" s="31">
        <f t="shared" ref="G46" si="27">SUM(G40:G45)</f>
        <v>3862</v>
      </c>
      <c r="H46" s="31">
        <f t="shared" ref="H46" si="28">SUM(H40:H45)</f>
        <v>4251</v>
      </c>
      <c r="I46" s="31">
        <f t="shared" ref="I46" si="29">SUM(I40:I45)</f>
        <v>4605</v>
      </c>
      <c r="J46" s="31">
        <f t="shared" ref="J46" si="30">SUM(J40:J45)</f>
        <v>3760</v>
      </c>
      <c r="K46" s="31">
        <f t="shared" ref="K46" si="31">SUM(K40:K45)</f>
        <v>4918</v>
      </c>
      <c r="L46" s="31">
        <f t="shared" ref="L46" si="32">SUM(L40:L45)</f>
        <v>4005</v>
      </c>
      <c r="M46" s="31">
        <f t="shared" ref="M46" si="33">SUM(M40:M45)</f>
        <v>4113</v>
      </c>
      <c r="O46" s="29"/>
    </row>
    <row r="49" spans="1:15" ht="14.4" customHeight="1" x14ac:dyDescent="0.3">
      <c r="B49" s="37" t="s">
        <v>78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5" x14ac:dyDescent="0.3">
      <c r="A50" s="7" t="s">
        <v>21</v>
      </c>
      <c r="B50" s="6" t="s">
        <v>12</v>
      </c>
      <c r="C50" s="6" t="s">
        <v>13</v>
      </c>
      <c r="D50" s="6" t="s">
        <v>11</v>
      </c>
      <c r="E50" s="6" t="s">
        <v>14</v>
      </c>
      <c r="F50" s="6" t="s">
        <v>15</v>
      </c>
      <c r="G50" s="6" t="s">
        <v>16</v>
      </c>
      <c r="H50" s="6" t="s">
        <v>41</v>
      </c>
      <c r="I50" s="6" t="s">
        <v>42</v>
      </c>
      <c r="J50" s="6" t="s">
        <v>43</v>
      </c>
      <c r="K50" s="6" t="s">
        <v>44</v>
      </c>
      <c r="L50" s="6" t="s">
        <v>45</v>
      </c>
      <c r="M50" s="6" t="s">
        <v>46</v>
      </c>
    </row>
    <row r="51" spans="1:15" x14ac:dyDescent="0.3">
      <c r="A51" s="2" t="s">
        <v>22</v>
      </c>
      <c r="B51" s="29">
        <v>146</v>
      </c>
      <c r="C51" s="29">
        <v>90</v>
      </c>
      <c r="D51" s="29">
        <v>75</v>
      </c>
      <c r="E51" s="29">
        <v>116</v>
      </c>
      <c r="F51" s="29">
        <v>100</v>
      </c>
      <c r="G51" s="29">
        <v>70</v>
      </c>
      <c r="H51" s="29">
        <v>121</v>
      </c>
      <c r="I51" s="29">
        <v>83</v>
      </c>
      <c r="J51" s="29">
        <v>78</v>
      </c>
      <c r="K51" s="29">
        <v>110</v>
      </c>
      <c r="L51" s="29">
        <v>129</v>
      </c>
      <c r="M51" s="29">
        <v>88</v>
      </c>
    </row>
    <row r="52" spans="1:15" x14ac:dyDescent="0.3">
      <c r="A52" s="2" t="s">
        <v>23</v>
      </c>
      <c r="B52" s="29">
        <v>2</v>
      </c>
      <c r="C52" s="29">
        <v>1</v>
      </c>
      <c r="D52" s="29">
        <v>0</v>
      </c>
      <c r="E52" s="29">
        <v>0</v>
      </c>
      <c r="F52" s="29">
        <v>8</v>
      </c>
      <c r="G52" s="29">
        <v>0</v>
      </c>
      <c r="H52" s="29">
        <v>5</v>
      </c>
      <c r="I52" s="29">
        <v>3</v>
      </c>
      <c r="J52" s="29">
        <v>0</v>
      </c>
      <c r="K52" s="29">
        <v>3</v>
      </c>
      <c r="L52" s="29">
        <v>8</v>
      </c>
      <c r="M52" s="29">
        <v>1</v>
      </c>
    </row>
    <row r="53" spans="1:15" x14ac:dyDescent="0.3">
      <c r="A53" s="2" t="s">
        <v>24</v>
      </c>
      <c r="B53" s="29">
        <v>74</v>
      </c>
      <c r="C53" s="29">
        <v>45</v>
      </c>
      <c r="D53" s="29">
        <v>40</v>
      </c>
      <c r="E53" s="29">
        <v>72</v>
      </c>
      <c r="F53" s="29">
        <v>51</v>
      </c>
      <c r="G53" s="29">
        <v>27</v>
      </c>
      <c r="H53" s="29">
        <v>81</v>
      </c>
      <c r="I53" s="29">
        <v>69</v>
      </c>
      <c r="J53" s="29">
        <v>32</v>
      </c>
      <c r="K53" s="29">
        <v>71</v>
      </c>
      <c r="L53" s="29">
        <v>79</v>
      </c>
      <c r="M53" s="29">
        <v>55</v>
      </c>
    </row>
    <row r="54" spans="1:15" x14ac:dyDescent="0.3">
      <c r="A54" s="2" t="s">
        <v>25</v>
      </c>
      <c r="B54" s="29">
        <v>1</v>
      </c>
      <c r="C54" s="29">
        <v>1</v>
      </c>
      <c r="D54" s="29">
        <v>2</v>
      </c>
      <c r="E54" s="29">
        <v>7</v>
      </c>
      <c r="F54" s="29">
        <v>3</v>
      </c>
      <c r="G54" s="29">
        <v>0</v>
      </c>
      <c r="H54" s="29">
        <v>4</v>
      </c>
      <c r="I54" s="29">
        <v>1</v>
      </c>
      <c r="J54" s="29">
        <v>5</v>
      </c>
      <c r="K54" s="29">
        <v>1</v>
      </c>
      <c r="L54" s="29">
        <v>4</v>
      </c>
      <c r="M54" s="29">
        <v>3</v>
      </c>
    </row>
    <row r="55" spans="1:15" x14ac:dyDescent="0.3">
      <c r="A55" s="2" t="s">
        <v>26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</row>
    <row r="56" spans="1:15" x14ac:dyDescent="0.3">
      <c r="A56" s="2" t="s">
        <v>27</v>
      </c>
      <c r="B56" s="29">
        <v>5031</v>
      </c>
      <c r="C56" s="29">
        <v>2980</v>
      </c>
      <c r="D56" s="29">
        <v>3483</v>
      </c>
      <c r="E56" s="29">
        <v>3775</v>
      </c>
      <c r="F56" s="29">
        <v>3880</v>
      </c>
      <c r="G56" s="29">
        <v>3539</v>
      </c>
      <c r="H56" s="29">
        <v>4418</v>
      </c>
      <c r="I56" s="29">
        <v>3540</v>
      </c>
      <c r="J56" s="29">
        <v>3722</v>
      </c>
      <c r="K56" s="29">
        <v>4290</v>
      </c>
      <c r="L56" s="29">
        <v>4032</v>
      </c>
      <c r="M56" s="29">
        <v>4111</v>
      </c>
    </row>
    <row r="57" spans="1:15" x14ac:dyDescent="0.3">
      <c r="A57" s="2" t="s">
        <v>52</v>
      </c>
      <c r="B57" s="31">
        <f>SUM(B51:B56)</f>
        <v>5254</v>
      </c>
      <c r="C57" s="31">
        <f t="shared" ref="C57" si="34">SUM(C51:C56)</f>
        <v>3117</v>
      </c>
      <c r="D57" s="31">
        <f t="shared" ref="D57" si="35">SUM(D51:D56)</f>
        <v>3600</v>
      </c>
      <c r="E57" s="31">
        <f t="shared" ref="E57" si="36">SUM(E51:E56)</f>
        <v>3970</v>
      </c>
      <c r="F57" s="31">
        <f t="shared" ref="F57" si="37">SUM(F51:F56)</f>
        <v>4042</v>
      </c>
      <c r="G57" s="31">
        <f t="shared" ref="G57" si="38">SUM(G51:G56)</f>
        <v>3636</v>
      </c>
      <c r="H57" s="31">
        <f t="shared" ref="H57" si="39">SUM(H51:H56)</f>
        <v>4629</v>
      </c>
      <c r="I57" s="31">
        <f t="shared" ref="I57" si="40">SUM(I51:I56)</f>
        <v>3696</v>
      </c>
      <c r="J57" s="31">
        <f t="shared" ref="J57" si="41">SUM(J51:J56)</f>
        <v>3837</v>
      </c>
      <c r="K57" s="31">
        <f t="shared" ref="K57" si="42">SUM(K51:K56)</f>
        <v>4475</v>
      </c>
      <c r="L57" s="31">
        <f t="shared" ref="L57" si="43">SUM(L51:L56)</f>
        <v>4252</v>
      </c>
      <c r="M57" s="31">
        <f t="shared" ref="M57" si="44">SUM(M51:M56)</f>
        <v>4258</v>
      </c>
      <c r="O57" s="29"/>
    </row>
    <row r="59" spans="1:15" x14ac:dyDescent="0.3">
      <c r="O59" s="29"/>
    </row>
  </sheetData>
  <mergeCells count="5">
    <mergeCell ref="B49:M49"/>
    <mergeCell ref="B8:M8"/>
    <mergeCell ref="B18:M18"/>
    <mergeCell ref="B28:M28"/>
    <mergeCell ref="B38:M38"/>
  </mergeCells>
  <phoneticPr fontId="4" type="noConversion"/>
  <pageMargins left="0.7" right="0.7" top="0.75" bottom="0.75" header="0.3" footer="0.3"/>
  <pageSetup scale="83" fitToHeight="2" orientation="landscape" r:id="rId1"/>
  <rowBreaks count="1" manualBreakCount="1">
    <brk id="3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4483-47E2-4710-8B0C-27DCAD91F63A}">
  <dimension ref="A1:O59"/>
  <sheetViews>
    <sheetView zoomScaleNormal="100" workbookViewId="0">
      <selection activeCell="G9" sqref="G9"/>
    </sheetView>
  </sheetViews>
  <sheetFormatPr defaultRowHeight="14.4" x14ac:dyDescent="0.3"/>
  <cols>
    <col min="1" max="1" width="14.77734375" customWidth="1"/>
    <col min="2" max="13" width="11" customWidth="1"/>
  </cols>
  <sheetData>
    <row r="1" spans="1:15" x14ac:dyDescent="0.3">
      <c r="A1" t="s">
        <v>0</v>
      </c>
      <c r="L1" s="1" t="s">
        <v>2</v>
      </c>
    </row>
    <row r="2" spans="1:15" x14ac:dyDescent="0.3">
      <c r="A2" t="s">
        <v>1</v>
      </c>
      <c r="E2" s="12"/>
      <c r="F2" s="12"/>
      <c r="G2" s="12"/>
      <c r="H2" s="12"/>
      <c r="I2" s="12"/>
      <c r="L2" s="1" t="s">
        <v>149</v>
      </c>
    </row>
    <row r="3" spans="1:15" x14ac:dyDescent="0.3">
      <c r="A3" t="s">
        <v>86</v>
      </c>
      <c r="E3" s="12"/>
      <c r="F3" s="12"/>
      <c r="G3" s="12"/>
      <c r="H3" s="12"/>
      <c r="I3" s="12"/>
      <c r="L3" s="1" t="s">
        <v>86</v>
      </c>
    </row>
    <row r="4" spans="1:15" x14ac:dyDescent="0.3">
      <c r="A4" t="s">
        <v>88</v>
      </c>
      <c r="E4" s="12"/>
      <c r="F4" s="12"/>
      <c r="G4" s="12"/>
      <c r="H4" s="12"/>
      <c r="I4" s="12"/>
      <c r="L4" s="1" t="s">
        <v>4</v>
      </c>
    </row>
    <row r="5" spans="1:15" x14ac:dyDescent="0.3">
      <c r="E5" s="12"/>
      <c r="F5" s="12"/>
      <c r="G5" s="12"/>
      <c r="H5" s="12"/>
      <c r="I5" s="12"/>
    </row>
    <row r="7" spans="1:15" x14ac:dyDescent="0.3">
      <c r="B7" s="2"/>
      <c r="D7" s="4"/>
    </row>
    <row r="8" spans="1:15" ht="14.4" customHeight="1" x14ac:dyDescent="0.3">
      <c r="B8" s="37" t="s">
        <v>89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</row>
    <row r="9" spans="1:15" x14ac:dyDescent="0.3">
      <c r="A9" s="7" t="s">
        <v>21</v>
      </c>
      <c r="B9" s="6" t="s">
        <v>12</v>
      </c>
      <c r="C9" s="6" t="s">
        <v>13</v>
      </c>
      <c r="D9" s="6" t="s">
        <v>11</v>
      </c>
      <c r="E9" s="6" t="s">
        <v>14</v>
      </c>
      <c r="F9" s="6" t="s">
        <v>15</v>
      </c>
      <c r="G9" s="6" t="s">
        <v>16</v>
      </c>
      <c r="H9" s="6" t="s">
        <v>41</v>
      </c>
      <c r="I9" s="6" t="s">
        <v>42</v>
      </c>
      <c r="J9" s="6" t="s">
        <v>43</v>
      </c>
      <c r="K9" s="6" t="s">
        <v>44</v>
      </c>
      <c r="L9" s="6" t="s">
        <v>45</v>
      </c>
      <c r="M9" s="6" t="s">
        <v>46</v>
      </c>
    </row>
    <row r="10" spans="1:15" x14ac:dyDescent="0.3">
      <c r="A10" s="2" t="s">
        <v>22</v>
      </c>
      <c r="B10" s="29">
        <v>25</v>
      </c>
      <c r="C10" s="29">
        <v>14</v>
      </c>
      <c r="D10" s="29">
        <v>24</v>
      </c>
      <c r="E10" s="29">
        <v>11</v>
      </c>
      <c r="F10" s="29">
        <v>23</v>
      </c>
      <c r="G10" s="29">
        <v>18</v>
      </c>
      <c r="H10" s="29">
        <v>23</v>
      </c>
      <c r="I10" s="29">
        <v>30</v>
      </c>
      <c r="J10" s="29">
        <v>31</v>
      </c>
      <c r="K10" s="29">
        <v>28</v>
      </c>
      <c r="L10" s="29">
        <v>18</v>
      </c>
      <c r="M10" s="29">
        <v>11</v>
      </c>
    </row>
    <row r="11" spans="1:15" x14ac:dyDescent="0.3">
      <c r="A11" s="2" t="s">
        <v>23</v>
      </c>
      <c r="B11" s="29">
        <v>0</v>
      </c>
      <c r="C11" s="29">
        <v>0</v>
      </c>
      <c r="D11" s="29">
        <v>1</v>
      </c>
      <c r="E11" s="29">
        <v>0</v>
      </c>
      <c r="F11" s="29">
        <v>0</v>
      </c>
      <c r="G11" s="29">
        <v>0</v>
      </c>
      <c r="H11" s="29">
        <v>0</v>
      </c>
      <c r="I11" s="29">
        <v>1</v>
      </c>
      <c r="J11" s="29">
        <v>2</v>
      </c>
      <c r="K11" s="29">
        <v>0</v>
      </c>
      <c r="L11" s="29">
        <v>0</v>
      </c>
      <c r="M11" s="29">
        <v>1</v>
      </c>
    </row>
    <row r="12" spans="1:15" x14ac:dyDescent="0.3">
      <c r="A12" s="2" t="s">
        <v>24</v>
      </c>
      <c r="B12" s="29">
        <v>7</v>
      </c>
      <c r="C12" s="29">
        <v>9</v>
      </c>
      <c r="D12" s="29">
        <v>5</v>
      </c>
      <c r="E12" s="29">
        <v>8</v>
      </c>
      <c r="F12" s="29">
        <v>10</v>
      </c>
      <c r="G12" s="29">
        <v>3</v>
      </c>
      <c r="H12" s="29">
        <v>25</v>
      </c>
      <c r="I12" s="29">
        <v>19</v>
      </c>
      <c r="J12" s="29">
        <v>26</v>
      </c>
      <c r="K12" s="29">
        <v>9</v>
      </c>
      <c r="L12" s="29">
        <v>19</v>
      </c>
      <c r="M12" s="29">
        <v>2</v>
      </c>
    </row>
    <row r="13" spans="1:15" x14ac:dyDescent="0.3">
      <c r="A13" s="2" t="s">
        <v>25</v>
      </c>
      <c r="B13" s="29">
        <v>0</v>
      </c>
      <c r="C13" s="29">
        <v>0</v>
      </c>
      <c r="D13" s="29">
        <v>0</v>
      </c>
      <c r="E13" s="29">
        <v>1</v>
      </c>
      <c r="F13" s="29">
        <v>0</v>
      </c>
      <c r="G13" s="29">
        <v>0</v>
      </c>
      <c r="H13" s="29">
        <v>1</v>
      </c>
      <c r="I13" s="29">
        <v>0</v>
      </c>
      <c r="J13" s="29">
        <v>1</v>
      </c>
      <c r="K13" s="29">
        <v>0</v>
      </c>
      <c r="L13" s="29">
        <v>0</v>
      </c>
      <c r="M13" s="29">
        <v>0</v>
      </c>
    </row>
    <row r="14" spans="1:15" x14ac:dyDescent="0.3">
      <c r="A14" s="2" t="s">
        <v>26</v>
      </c>
      <c r="B14" s="29">
        <v>0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</row>
    <row r="15" spans="1:15" x14ac:dyDescent="0.3">
      <c r="A15" s="2" t="s">
        <v>27</v>
      </c>
      <c r="B15" s="29">
        <v>782</v>
      </c>
      <c r="C15" s="29">
        <v>472</v>
      </c>
      <c r="D15" s="29">
        <v>728</v>
      </c>
      <c r="E15" s="29">
        <v>621</v>
      </c>
      <c r="F15" s="29">
        <v>622</v>
      </c>
      <c r="G15" s="29">
        <v>570</v>
      </c>
      <c r="H15" s="29">
        <v>763</v>
      </c>
      <c r="I15" s="29">
        <v>1176</v>
      </c>
      <c r="J15" s="29">
        <v>1080</v>
      </c>
      <c r="K15" s="29">
        <v>1056</v>
      </c>
      <c r="L15" s="29">
        <v>527</v>
      </c>
      <c r="M15" s="29">
        <v>416</v>
      </c>
    </row>
    <row r="16" spans="1:15" x14ac:dyDescent="0.3">
      <c r="A16" s="2" t="s">
        <v>52</v>
      </c>
      <c r="B16" s="32">
        <f>SUM(B10:B15)</f>
        <v>814</v>
      </c>
      <c r="C16" s="32">
        <f t="shared" ref="C16:M16" si="0">SUM(C10:C15)</f>
        <v>495</v>
      </c>
      <c r="D16" s="32">
        <f t="shared" si="0"/>
        <v>758</v>
      </c>
      <c r="E16" s="32">
        <f t="shared" si="0"/>
        <v>641</v>
      </c>
      <c r="F16" s="32">
        <f t="shared" si="0"/>
        <v>655</v>
      </c>
      <c r="G16" s="32">
        <f t="shared" si="0"/>
        <v>591</v>
      </c>
      <c r="H16" s="32">
        <f t="shared" si="0"/>
        <v>812</v>
      </c>
      <c r="I16" s="32">
        <f t="shared" si="0"/>
        <v>1226</v>
      </c>
      <c r="J16" s="32">
        <f t="shared" si="0"/>
        <v>1140</v>
      </c>
      <c r="K16" s="32">
        <f t="shared" si="0"/>
        <v>1093</v>
      </c>
      <c r="L16" s="32">
        <f t="shared" si="0"/>
        <v>564</v>
      </c>
      <c r="M16" s="32">
        <f t="shared" si="0"/>
        <v>430</v>
      </c>
      <c r="O16" s="29"/>
    </row>
    <row r="17" spans="1:15" x14ac:dyDescent="0.3">
      <c r="B17" s="2"/>
      <c r="D17" s="5"/>
    </row>
    <row r="18" spans="1:15" ht="14.4" customHeight="1" x14ac:dyDescent="0.3">
      <c r="B18" s="37" t="s">
        <v>90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</row>
    <row r="19" spans="1:15" x14ac:dyDescent="0.3">
      <c r="A19" s="7" t="s">
        <v>21</v>
      </c>
      <c r="B19" s="6" t="s">
        <v>12</v>
      </c>
      <c r="C19" s="6" t="s">
        <v>13</v>
      </c>
      <c r="D19" s="6" t="s">
        <v>11</v>
      </c>
      <c r="E19" s="6" t="s">
        <v>14</v>
      </c>
      <c r="F19" s="6" t="s">
        <v>15</v>
      </c>
      <c r="G19" s="6" t="s">
        <v>16</v>
      </c>
      <c r="H19" s="6" t="s">
        <v>41</v>
      </c>
      <c r="I19" s="6" t="s">
        <v>42</v>
      </c>
      <c r="J19" s="6" t="s">
        <v>43</v>
      </c>
      <c r="K19" s="6" t="s">
        <v>44</v>
      </c>
      <c r="L19" s="6" t="s">
        <v>45</v>
      </c>
      <c r="M19" s="6" t="s">
        <v>46</v>
      </c>
    </row>
    <row r="20" spans="1:15" x14ac:dyDescent="0.3">
      <c r="A20" s="2" t="s">
        <v>22</v>
      </c>
      <c r="B20" s="29">
        <v>14</v>
      </c>
      <c r="C20" s="29">
        <v>17</v>
      </c>
      <c r="D20" s="29">
        <v>22</v>
      </c>
      <c r="E20" s="29">
        <v>22</v>
      </c>
      <c r="F20" s="29">
        <v>20</v>
      </c>
      <c r="G20" s="29">
        <v>23</v>
      </c>
      <c r="H20" s="29">
        <v>9</v>
      </c>
      <c r="I20" s="29">
        <v>26</v>
      </c>
      <c r="J20" s="29">
        <v>17</v>
      </c>
      <c r="K20" s="29">
        <v>21</v>
      </c>
      <c r="L20" s="29">
        <v>12</v>
      </c>
      <c r="M20" s="29">
        <v>12</v>
      </c>
    </row>
    <row r="21" spans="1:15" x14ac:dyDescent="0.3">
      <c r="A21" s="2" t="s">
        <v>23</v>
      </c>
      <c r="B21" s="29">
        <v>0</v>
      </c>
      <c r="C21" s="29">
        <v>0</v>
      </c>
      <c r="D21" s="29">
        <v>0</v>
      </c>
      <c r="E21" s="29">
        <v>0</v>
      </c>
      <c r="F21" s="29">
        <v>3</v>
      </c>
      <c r="G21" s="29">
        <v>2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</row>
    <row r="22" spans="1:15" x14ac:dyDescent="0.3">
      <c r="A22" s="2" t="s">
        <v>24</v>
      </c>
      <c r="B22" s="29">
        <v>17</v>
      </c>
      <c r="C22" s="29">
        <v>16</v>
      </c>
      <c r="D22" s="29">
        <v>18</v>
      </c>
      <c r="E22" s="29">
        <v>16</v>
      </c>
      <c r="F22" s="29">
        <v>12</v>
      </c>
      <c r="G22" s="29">
        <v>16</v>
      </c>
      <c r="H22" s="29">
        <v>6</v>
      </c>
      <c r="I22" s="29">
        <v>19</v>
      </c>
      <c r="J22" s="29">
        <v>9</v>
      </c>
      <c r="K22" s="29">
        <v>14</v>
      </c>
      <c r="L22" s="29">
        <v>8</v>
      </c>
      <c r="M22" s="29">
        <v>2</v>
      </c>
    </row>
    <row r="23" spans="1:15" x14ac:dyDescent="0.3">
      <c r="A23" s="2" t="s">
        <v>25</v>
      </c>
      <c r="B23" s="29">
        <v>0</v>
      </c>
      <c r="C23" s="29">
        <v>0</v>
      </c>
      <c r="D23" s="29">
        <v>0</v>
      </c>
      <c r="E23" s="29">
        <v>0</v>
      </c>
      <c r="F23" s="29">
        <v>1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spans="1:15" x14ac:dyDescent="0.3">
      <c r="A24" s="2" t="s">
        <v>26</v>
      </c>
      <c r="B24" s="29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spans="1:15" x14ac:dyDescent="0.3">
      <c r="A25" s="2" t="s">
        <v>27</v>
      </c>
      <c r="B25" s="29">
        <v>451</v>
      </c>
      <c r="C25" s="29">
        <v>623</v>
      </c>
      <c r="D25" s="29">
        <v>685</v>
      </c>
      <c r="E25" s="29">
        <v>634</v>
      </c>
      <c r="F25" s="29">
        <v>514</v>
      </c>
      <c r="G25" s="29">
        <v>579</v>
      </c>
      <c r="H25" s="29">
        <v>391</v>
      </c>
      <c r="I25" s="29">
        <v>821</v>
      </c>
      <c r="J25" s="29">
        <v>612</v>
      </c>
      <c r="K25" s="29">
        <v>654</v>
      </c>
      <c r="L25" s="29">
        <v>494</v>
      </c>
      <c r="M25" s="29">
        <v>396</v>
      </c>
    </row>
    <row r="26" spans="1:15" x14ac:dyDescent="0.3">
      <c r="A26" s="2" t="s">
        <v>52</v>
      </c>
      <c r="B26" s="32">
        <f>SUM(B20:B25)</f>
        <v>482</v>
      </c>
      <c r="C26" s="32">
        <f t="shared" ref="C26" si="1">SUM(C20:C25)</f>
        <v>656</v>
      </c>
      <c r="D26" s="32">
        <f t="shared" ref="D26" si="2">SUM(D20:D25)</f>
        <v>725</v>
      </c>
      <c r="E26" s="32">
        <f t="shared" ref="E26" si="3">SUM(E20:E25)</f>
        <v>672</v>
      </c>
      <c r="F26" s="32">
        <f t="shared" ref="F26" si="4">SUM(F20:F25)</f>
        <v>550</v>
      </c>
      <c r="G26" s="32">
        <f t="shared" ref="G26" si="5">SUM(G20:G25)</f>
        <v>620</v>
      </c>
      <c r="H26" s="32">
        <f t="shared" ref="H26" si="6">SUM(H20:H25)</f>
        <v>406</v>
      </c>
      <c r="I26" s="32">
        <f t="shared" ref="I26" si="7">SUM(I20:I25)</f>
        <v>866</v>
      </c>
      <c r="J26" s="32">
        <f t="shared" ref="J26" si="8">SUM(J20:J25)</f>
        <v>638</v>
      </c>
      <c r="K26" s="32">
        <f t="shared" ref="K26" si="9">SUM(K20:K25)</f>
        <v>689</v>
      </c>
      <c r="L26" s="32">
        <f t="shared" ref="L26" si="10">SUM(L20:L25)</f>
        <v>514</v>
      </c>
      <c r="M26" s="32">
        <f t="shared" ref="M26" si="11">SUM(M20:M25)</f>
        <v>410</v>
      </c>
      <c r="O26" s="29"/>
    </row>
    <row r="28" spans="1:15" ht="14.4" customHeight="1" x14ac:dyDescent="0.3">
      <c r="B28" s="37" t="s">
        <v>91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5" x14ac:dyDescent="0.3">
      <c r="A29" s="7" t="s">
        <v>21</v>
      </c>
      <c r="B29" s="6" t="s">
        <v>12</v>
      </c>
      <c r="C29" s="6" t="s">
        <v>13</v>
      </c>
      <c r="D29" s="6" t="s">
        <v>11</v>
      </c>
      <c r="E29" s="6" t="s">
        <v>14</v>
      </c>
      <c r="F29" s="6" t="s">
        <v>15</v>
      </c>
      <c r="G29" s="6" t="s">
        <v>16</v>
      </c>
      <c r="H29" s="6" t="s">
        <v>41</v>
      </c>
      <c r="I29" s="6" t="s">
        <v>42</v>
      </c>
      <c r="J29" s="6" t="s">
        <v>43</v>
      </c>
      <c r="K29" s="6" t="s">
        <v>44</v>
      </c>
      <c r="L29" s="6" t="s">
        <v>45</v>
      </c>
      <c r="M29" s="6" t="s">
        <v>46</v>
      </c>
    </row>
    <row r="30" spans="1:15" x14ac:dyDescent="0.3">
      <c r="A30" s="2" t="s">
        <v>22</v>
      </c>
      <c r="B30" s="29">
        <v>25</v>
      </c>
      <c r="C30" s="29">
        <v>13</v>
      </c>
      <c r="D30" s="29">
        <v>21</v>
      </c>
      <c r="E30" s="29">
        <v>17</v>
      </c>
      <c r="F30" s="29">
        <v>16</v>
      </c>
      <c r="G30" s="29">
        <v>34</v>
      </c>
      <c r="H30" s="29">
        <v>9</v>
      </c>
      <c r="I30" s="29">
        <v>20</v>
      </c>
      <c r="J30" s="29">
        <v>23</v>
      </c>
      <c r="K30" s="29">
        <v>14</v>
      </c>
      <c r="L30" s="29">
        <v>29</v>
      </c>
      <c r="M30" s="29">
        <v>9</v>
      </c>
    </row>
    <row r="31" spans="1:15" x14ac:dyDescent="0.3">
      <c r="A31" s="2" t="s">
        <v>23</v>
      </c>
      <c r="B31" s="29">
        <v>1</v>
      </c>
      <c r="C31" s="29">
        <v>0</v>
      </c>
      <c r="D31" s="29">
        <v>2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4</v>
      </c>
    </row>
    <row r="32" spans="1:15" x14ac:dyDescent="0.3">
      <c r="A32" s="2" t="s">
        <v>24</v>
      </c>
      <c r="B32" s="29">
        <v>12</v>
      </c>
      <c r="C32" s="29">
        <v>10</v>
      </c>
      <c r="D32" s="29">
        <v>4</v>
      </c>
      <c r="E32" s="29">
        <v>7</v>
      </c>
      <c r="F32" s="29">
        <v>9</v>
      </c>
      <c r="G32" s="29">
        <v>16</v>
      </c>
      <c r="H32" s="29">
        <v>5</v>
      </c>
      <c r="I32" s="29">
        <v>21</v>
      </c>
      <c r="J32" s="29">
        <v>13</v>
      </c>
      <c r="K32" s="29">
        <v>24</v>
      </c>
      <c r="L32" s="29">
        <v>13</v>
      </c>
      <c r="M32" s="29">
        <v>3</v>
      </c>
    </row>
    <row r="33" spans="1:15" x14ac:dyDescent="0.3">
      <c r="A33" s="2" t="s">
        <v>25</v>
      </c>
      <c r="B33" s="29">
        <v>1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2</v>
      </c>
      <c r="L33" s="29">
        <v>0</v>
      </c>
      <c r="M33" s="29">
        <v>1</v>
      </c>
    </row>
    <row r="34" spans="1:15" x14ac:dyDescent="0.3">
      <c r="A34" s="2" t="s">
        <v>26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</row>
    <row r="35" spans="1:15" x14ac:dyDescent="0.3">
      <c r="A35" s="2" t="s">
        <v>27</v>
      </c>
      <c r="B35" s="29">
        <v>662</v>
      </c>
      <c r="C35" s="29">
        <v>573</v>
      </c>
      <c r="D35" s="29">
        <v>487</v>
      </c>
      <c r="E35" s="29">
        <v>581</v>
      </c>
      <c r="F35" s="29">
        <v>502</v>
      </c>
      <c r="G35" s="29">
        <v>683</v>
      </c>
      <c r="H35" s="29">
        <v>386</v>
      </c>
      <c r="I35" s="29">
        <v>668</v>
      </c>
      <c r="J35" s="29">
        <v>501</v>
      </c>
      <c r="K35" s="29">
        <v>623</v>
      </c>
      <c r="L35" s="29">
        <v>610</v>
      </c>
      <c r="M35" s="29">
        <v>402</v>
      </c>
    </row>
    <row r="36" spans="1:15" x14ac:dyDescent="0.3">
      <c r="A36" s="2" t="s">
        <v>52</v>
      </c>
      <c r="B36" s="32">
        <f>SUM(B30:B35)</f>
        <v>701</v>
      </c>
      <c r="C36" s="32">
        <f t="shared" ref="C36" si="12">SUM(C30:C35)</f>
        <v>596</v>
      </c>
      <c r="D36" s="32">
        <f t="shared" ref="D36" si="13">SUM(D30:D35)</f>
        <v>514</v>
      </c>
      <c r="E36" s="32">
        <f t="shared" ref="E36" si="14">SUM(E30:E35)</f>
        <v>605</v>
      </c>
      <c r="F36" s="32">
        <f t="shared" ref="F36" si="15">SUM(F30:F35)</f>
        <v>527</v>
      </c>
      <c r="G36" s="32">
        <f t="shared" ref="G36" si="16">SUM(G30:G35)</f>
        <v>733</v>
      </c>
      <c r="H36" s="32">
        <f t="shared" ref="H36" si="17">SUM(H30:H35)</f>
        <v>400</v>
      </c>
      <c r="I36" s="32">
        <f t="shared" ref="I36" si="18">SUM(I30:I35)</f>
        <v>709</v>
      </c>
      <c r="J36" s="32">
        <f t="shared" ref="J36" si="19">SUM(J30:J35)</f>
        <v>537</v>
      </c>
      <c r="K36" s="32">
        <f t="shared" ref="K36" si="20">SUM(K30:K35)</f>
        <v>663</v>
      </c>
      <c r="L36" s="32">
        <f t="shared" ref="L36" si="21">SUM(L30:L35)</f>
        <v>652</v>
      </c>
      <c r="M36" s="32">
        <f t="shared" ref="M36" si="22">SUM(M30:M35)</f>
        <v>419</v>
      </c>
      <c r="O36" s="29"/>
    </row>
    <row r="38" spans="1:15" ht="14.4" customHeight="1" x14ac:dyDescent="0.3">
      <c r="B38" s="37" t="s">
        <v>92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5" x14ac:dyDescent="0.3">
      <c r="A39" s="7" t="s">
        <v>21</v>
      </c>
      <c r="B39" s="6" t="s">
        <v>12</v>
      </c>
      <c r="C39" s="6" t="s">
        <v>13</v>
      </c>
      <c r="D39" s="6" t="s">
        <v>11</v>
      </c>
      <c r="E39" s="6" t="s">
        <v>14</v>
      </c>
      <c r="F39" s="6" t="s">
        <v>15</v>
      </c>
      <c r="G39" s="6" t="s">
        <v>16</v>
      </c>
      <c r="H39" s="6" t="s">
        <v>41</v>
      </c>
      <c r="I39" s="6" t="s">
        <v>42</v>
      </c>
      <c r="J39" s="6" t="s">
        <v>43</v>
      </c>
      <c r="K39" s="6" t="s">
        <v>44</v>
      </c>
      <c r="L39" s="6" t="s">
        <v>45</v>
      </c>
      <c r="M39" s="6" t="s">
        <v>46</v>
      </c>
    </row>
    <row r="40" spans="1:15" x14ac:dyDescent="0.3">
      <c r="A40" s="2" t="s">
        <v>22</v>
      </c>
      <c r="B40" s="29">
        <v>10</v>
      </c>
      <c r="C40" s="29">
        <v>30</v>
      </c>
      <c r="D40" s="29">
        <v>36</v>
      </c>
      <c r="E40" s="29">
        <v>17</v>
      </c>
      <c r="F40" s="29">
        <v>23</v>
      </c>
      <c r="G40" s="29">
        <v>21</v>
      </c>
      <c r="H40" s="29">
        <v>17</v>
      </c>
      <c r="I40" s="29">
        <v>30</v>
      </c>
      <c r="J40" s="29">
        <v>23</v>
      </c>
      <c r="K40" s="29">
        <v>21</v>
      </c>
      <c r="L40" s="29">
        <v>18</v>
      </c>
      <c r="M40" s="29">
        <v>16</v>
      </c>
    </row>
    <row r="41" spans="1:15" x14ac:dyDescent="0.3">
      <c r="A41" s="2" t="s">
        <v>23</v>
      </c>
      <c r="B41" s="29">
        <v>0</v>
      </c>
      <c r="C41" s="29">
        <v>0</v>
      </c>
      <c r="D41" s="29">
        <v>2</v>
      </c>
      <c r="E41" s="29">
        <v>0</v>
      </c>
      <c r="F41" s="29">
        <v>1</v>
      </c>
      <c r="G41" s="29">
        <v>1</v>
      </c>
      <c r="H41" s="29">
        <v>0</v>
      </c>
      <c r="I41" s="29">
        <v>1</v>
      </c>
      <c r="J41" s="29">
        <v>1</v>
      </c>
      <c r="K41" s="29">
        <v>0</v>
      </c>
      <c r="L41" s="29">
        <v>0</v>
      </c>
      <c r="M41" s="29">
        <v>1</v>
      </c>
    </row>
    <row r="42" spans="1:15" x14ac:dyDescent="0.3">
      <c r="A42" s="2" t="s">
        <v>24</v>
      </c>
      <c r="B42" s="29">
        <v>4</v>
      </c>
      <c r="C42" s="29">
        <v>13</v>
      </c>
      <c r="D42" s="29">
        <v>14</v>
      </c>
      <c r="E42" s="29">
        <v>23</v>
      </c>
      <c r="F42" s="29">
        <v>9</v>
      </c>
      <c r="G42" s="29">
        <v>9</v>
      </c>
      <c r="H42" s="29">
        <v>16</v>
      </c>
      <c r="I42" s="29">
        <v>14</v>
      </c>
      <c r="J42" s="29">
        <v>5</v>
      </c>
      <c r="K42" s="29">
        <v>14</v>
      </c>
      <c r="L42" s="29">
        <v>4</v>
      </c>
      <c r="M42" s="29">
        <v>0</v>
      </c>
    </row>
    <row r="43" spans="1:15" x14ac:dyDescent="0.3">
      <c r="A43" s="2" t="s">
        <v>25</v>
      </c>
      <c r="B43" s="29">
        <v>0</v>
      </c>
      <c r="C43" s="29">
        <v>0</v>
      </c>
      <c r="D43" s="29">
        <v>1</v>
      </c>
      <c r="E43" s="29">
        <v>1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</row>
    <row r="44" spans="1:15" x14ac:dyDescent="0.3">
      <c r="A44" s="2" t="s">
        <v>26</v>
      </c>
      <c r="B44" s="29">
        <v>0</v>
      </c>
      <c r="C44" s="29">
        <v>0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29">
        <v>0</v>
      </c>
    </row>
    <row r="45" spans="1:15" x14ac:dyDescent="0.3">
      <c r="A45" s="2" t="s">
        <v>27</v>
      </c>
      <c r="B45" s="29">
        <v>213</v>
      </c>
      <c r="C45" s="29">
        <v>844</v>
      </c>
      <c r="D45" s="29">
        <v>578</v>
      </c>
      <c r="E45" s="29">
        <v>585</v>
      </c>
      <c r="F45" s="29">
        <v>480</v>
      </c>
      <c r="G45" s="29">
        <v>572</v>
      </c>
      <c r="H45" s="29">
        <v>476</v>
      </c>
      <c r="I45" s="29">
        <v>511</v>
      </c>
      <c r="J45" s="29">
        <v>508</v>
      </c>
      <c r="K45" s="29">
        <v>618</v>
      </c>
      <c r="L45" s="29">
        <v>436</v>
      </c>
      <c r="M45" s="29">
        <v>404</v>
      </c>
    </row>
    <row r="46" spans="1:15" x14ac:dyDescent="0.3">
      <c r="A46" s="2" t="s">
        <v>52</v>
      </c>
      <c r="B46" s="32">
        <f>SUM(B40:B45)</f>
        <v>227</v>
      </c>
      <c r="C46" s="32">
        <f t="shared" ref="C46" si="23">SUM(C40:C45)</f>
        <v>887</v>
      </c>
      <c r="D46" s="32">
        <f t="shared" ref="D46" si="24">SUM(D40:D45)</f>
        <v>631</v>
      </c>
      <c r="E46" s="32">
        <f t="shared" ref="E46" si="25">SUM(E40:E45)</f>
        <v>626</v>
      </c>
      <c r="F46" s="32">
        <f t="shared" ref="F46" si="26">SUM(F40:F45)</f>
        <v>513</v>
      </c>
      <c r="G46" s="32">
        <f t="shared" ref="G46" si="27">SUM(G40:G45)</f>
        <v>603</v>
      </c>
      <c r="H46" s="32">
        <f t="shared" ref="H46" si="28">SUM(H40:H45)</f>
        <v>509</v>
      </c>
      <c r="I46" s="32">
        <f t="shared" ref="I46" si="29">SUM(I40:I45)</f>
        <v>556</v>
      </c>
      <c r="J46" s="32">
        <f t="shared" ref="J46" si="30">SUM(J40:J45)</f>
        <v>537</v>
      </c>
      <c r="K46" s="32">
        <f t="shared" ref="K46" si="31">SUM(K40:K45)</f>
        <v>653</v>
      </c>
      <c r="L46" s="32">
        <f t="shared" ref="L46" si="32">SUM(L40:L45)</f>
        <v>458</v>
      </c>
      <c r="M46" s="32">
        <f t="shared" ref="M46" si="33">SUM(M40:M45)</f>
        <v>421</v>
      </c>
      <c r="O46" s="29"/>
    </row>
    <row r="49" spans="1:15" ht="14.4" customHeight="1" x14ac:dyDescent="0.3"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</row>
    <row r="50" spans="1:15" x14ac:dyDescent="0.3">
      <c r="A50" s="7" t="s">
        <v>21</v>
      </c>
      <c r="B50" s="6" t="s">
        <v>12</v>
      </c>
      <c r="C50" s="6" t="s">
        <v>13</v>
      </c>
      <c r="D50" s="6" t="s">
        <v>11</v>
      </c>
      <c r="E50" s="6" t="s">
        <v>14</v>
      </c>
      <c r="F50" s="6" t="s">
        <v>15</v>
      </c>
      <c r="G50" s="6" t="s">
        <v>16</v>
      </c>
      <c r="H50" s="6" t="s">
        <v>41</v>
      </c>
      <c r="I50" s="6" t="s">
        <v>42</v>
      </c>
      <c r="J50" s="6" t="s">
        <v>43</v>
      </c>
      <c r="K50" s="6" t="s">
        <v>44</v>
      </c>
      <c r="L50" s="6" t="s">
        <v>45</v>
      </c>
      <c r="M50" s="6" t="s">
        <v>46</v>
      </c>
    </row>
    <row r="51" spans="1:15" x14ac:dyDescent="0.3">
      <c r="A51" s="2" t="s">
        <v>22</v>
      </c>
      <c r="B51" s="29">
        <v>25</v>
      </c>
      <c r="C51" s="29">
        <v>29</v>
      </c>
      <c r="D51" s="29">
        <v>14</v>
      </c>
      <c r="E51" s="29">
        <v>13</v>
      </c>
      <c r="F51" s="29">
        <v>16</v>
      </c>
      <c r="G51" s="29">
        <v>16</v>
      </c>
      <c r="H51" s="29">
        <v>26</v>
      </c>
      <c r="I51" s="29">
        <v>16</v>
      </c>
      <c r="J51" s="29">
        <v>16</v>
      </c>
      <c r="K51" s="29">
        <v>14</v>
      </c>
      <c r="L51" s="29">
        <v>29</v>
      </c>
      <c r="M51" s="29">
        <v>15</v>
      </c>
    </row>
    <row r="52" spans="1:15" x14ac:dyDescent="0.3">
      <c r="A52" s="2" t="s">
        <v>23</v>
      </c>
      <c r="B52" s="29">
        <v>0</v>
      </c>
      <c r="C52" s="29">
        <v>0</v>
      </c>
      <c r="D52" s="29">
        <v>0</v>
      </c>
      <c r="E52" s="29">
        <v>0</v>
      </c>
      <c r="F52" s="29">
        <v>0</v>
      </c>
      <c r="G52" s="29">
        <v>4</v>
      </c>
      <c r="H52" s="29">
        <v>0</v>
      </c>
      <c r="I52" s="29">
        <v>0</v>
      </c>
      <c r="J52" s="29">
        <v>2</v>
      </c>
      <c r="K52" s="29">
        <v>0</v>
      </c>
      <c r="L52" s="29">
        <v>2</v>
      </c>
      <c r="M52" s="29">
        <v>0</v>
      </c>
    </row>
    <row r="53" spans="1:15" x14ac:dyDescent="0.3">
      <c r="A53" s="2" t="s">
        <v>24</v>
      </c>
      <c r="B53" s="29">
        <v>12</v>
      </c>
      <c r="C53" s="29">
        <v>13</v>
      </c>
      <c r="D53" s="29">
        <v>10</v>
      </c>
      <c r="E53" s="29">
        <v>3</v>
      </c>
      <c r="F53" s="29">
        <v>12</v>
      </c>
      <c r="G53" s="29">
        <v>3</v>
      </c>
      <c r="H53" s="29">
        <v>12</v>
      </c>
      <c r="I53" s="29">
        <v>13</v>
      </c>
      <c r="J53" s="29">
        <v>12</v>
      </c>
      <c r="K53" s="29">
        <v>4</v>
      </c>
      <c r="L53" s="29">
        <v>10</v>
      </c>
      <c r="M53" s="29">
        <v>2</v>
      </c>
    </row>
    <row r="54" spans="1:15" x14ac:dyDescent="0.3">
      <c r="A54" s="2" t="s">
        <v>25</v>
      </c>
      <c r="B54" s="29">
        <v>0</v>
      </c>
      <c r="C54" s="29">
        <v>1</v>
      </c>
      <c r="D54" s="29">
        <v>0</v>
      </c>
      <c r="E54" s="29">
        <v>1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</row>
    <row r="55" spans="1:15" x14ac:dyDescent="0.3">
      <c r="A55" s="2" t="s">
        <v>26</v>
      </c>
      <c r="B55" s="29">
        <v>0</v>
      </c>
      <c r="C55" s="29">
        <v>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</row>
    <row r="56" spans="1:15" x14ac:dyDescent="0.3">
      <c r="A56" s="2" t="s">
        <v>27</v>
      </c>
      <c r="B56" s="29">
        <v>355</v>
      </c>
      <c r="C56" s="29">
        <v>748</v>
      </c>
      <c r="D56" s="29">
        <v>338</v>
      </c>
      <c r="E56" s="29">
        <v>305</v>
      </c>
      <c r="F56" s="29">
        <v>482</v>
      </c>
      <c r="G56" s="29">
        <v>382</v>
      </c>
      <c r="H56" s="29">
        <v>359</v>
      </c>
      <c r="I56" s="29">
        <v>576</v>
      </c>
      <c r="J56" s="29">
        <v>376</v>
      </c>
      <c r="K56" s="29">
        <v>556</v>
      </c>
      <c r="L56" s="29">
        <v>449</v>
      </c>
      <c r="M56" s="29">
        <v>360</v>
      </c>
    </row>
    <row r="57" spans="1:15" x14ac:dyDescent="0.3">
      <c r="A57" s="2" t="s">
        <v>52</v>
      </c>
      <c r="B57" s="32">
        <f>SUM(B51:B56)</f>
        <v>392</v>
      </c>
      <c r="C57" s="32">
        <f t="shared" ref="C57" si="34">SUM(C51:C56)</f>
        <v>791</v>
      </c>
      <c r="D57" s="32">
        <f t="shared" ref="D57" si="35">SUM(D51:D56)</f>
        <v>362</v>
      </c>
      <c r="E57" s="32">
        <f t="shared" ref="E57" si="36">SUM(E51:E56)</f>
        <v>322</v>
      </c>
      <c r="F57" s="32">
        <f t="shared" ref="F57" si="37">SUM(F51:F56)</f>
        <v>510</v>
      </c>
      <c r="G57" s="32">
        <f t="shared" ref="G57" si="38">SUM(G51:G56)</f>
        <v>405</v>
      </c>
      <c r="H57" s="32">
        <f t="shared" ref="H57" si="39">SUM(H51:H56)</f>
        <v>397</v>
      </c>
      <c r="I57" s="32">
        <f t="shared" ref="I57" si="40">SUM(I51:I56)</f>
        <v>605</v>
      </c>
      <c r="J57" s="32">
        <f t="shared" ref="J57" si="41">SUM(J51:J56)</f>
        <v>406</v>
      </c>
      <c r="K57" s="32">
        <f t="shared" ref="K57" si="42">SUM(K51:K56)</f>
        <v>574</v>
      </c>
      <c r="L57" s="32">
        <f t="shared" ref="L57" si="43">SUM(L51:L56)</f>
        <v>490</v>
      </c>
      <c r="M57" s="32">
        <f t="shared" ref="M57" si="44">SUM(M51:M56)</f>
        <v>377</v>
      </c>
      <c r="O57" s="29"/>
    </row>
    <row r="59" spans="1:15" x14ac:dyDescent="0.3">
      <c r="O59" s="29"/>
    </row>
  </sheetData>
  <mergeCells count="5">
    <mergeCell ref="B8:M8"/>
    <mergeCell ref="B18:M18"/>
    <mergeCell ref="B28:M28"/>
    <mergeCell ref="B38:M38"/>
    <mergeCell ref="B49:M49"/>
  </mergeCells>
  <pageMargins left="0.7" right="0.7" top="0.75" bottom="0.75" header="0.3" footer="0.3"/>
  <pageSetup scale="83" fitToHeight="2" orientation="landscape" r:id="rId1"/>
  <rowBreaks count="1" manualBreakCount="1">
    <brk id="3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11C7-1B17-49BD-9B05-96185A3D74B3}">
  <dimension ref="A1:T59"/>
  <sheetViews>
    <sheetView zoomScaleNormal="100" workbookViewId="0">
      <selection activeCell="G9" sqref="G9"/>
    </sheetView>
  </sheetViews>
  <sheetFormatPr defaultRowHeight="14.4" x14ac:dyDescent="0.3"/>
  <cols>
    <col min="1" max="1" width="14.77734375" customWidth="1"/>
    <col min="2" max="13" width="11" customWidth="1"/>
  </cols>
  <sheetData>
    <row r="1" spans="1:20" x14ac:dyDescent="0.3">
      <c r="A1" t="s">
        <v>0</v>
      </c>
      <c r="L1" s="1" t="s">
        <v>2</v>
      </c>
    </row>
    <row r="2" spans="1:20" x14ac:dyDescent="0.3">
      <c r="A2" t="s">
        <v>1</v>
      </c>
      <c r="L2" s="1" t="s">
        <v>149</v>
      </c>
    </row>
    <row r="3" spans="1:20" x14ac:dyDescent="0.3">
      <c r="A3" t="s">
        <v>94</v>
      </c>
      <c r="L3" s="1" t="s">
        <v>94</v>
      </c>
    </row>
    <row r="4" spans="1:20" x14ac:dyDescent="0.3">
      <c r="A4" t="s">
        <v>95</v>
      </c>
      <c r="L4" s="1" t="s">
        <v>4</v>
      </c>
    </row>
    <row r="6" spans="1:20" x14ac:dyDescent="0.3">
      <c r="A6" t="s">
        <v>140</v>
      </c>
    </row>
    <row r="7" spans="1:20" x14ac:dyDescent="0.3">
      <c r="A7" t="s">
        <v>141</v>
      </c>
    </row>
    <row r="8" spans="1:20" x14ac:dyDescent="0.3">
      <c r="B8" s="2"/>
      <c r="D8" s="4"/>
    </row>
    <row r="9" spans="1:20" ht="14.4" customHeight="1" x14ac:dyDescent="0.3">
      <c r="B9" s="37" t="s">
        <v>129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20" x14ac:dyDescent="0.3">
      <c r="A10" s="7" t="s">
        <v>21</v>
      </c>
      <c r="B10" s="6" t="s">
        <v>12</v>
      </c>
      <c r="C10" s="6" t="s">
        <v>13</v>
      </c>
      <c r="D10" s="6" t="s">
        <v>11</v>
      </c>
      <c r="E10" s="6" t="s">
        <v>14</v>
      </c>
      <c r="F10" s="6" t="s">
        <v>15</v>
      </c>
      <c r="G10" s="6" t="s">
        <v>16</v>
      </c>
      <c r="H10" s="6" t="s">
        <v>41</v>
      </c>
      <c r="I10" s="6" t="s">
        <v>42</v>
      </c>
      <c r="J10" s="6" t="s">
        <v>43</v>
      </c>
      <c r="K10" s="6" t="s">
        <v>44</v>
      </c>
      <c r="L10" s="6" t="s">
        <v>45</v>
      </c>
      <c r="M10" s="6" t="s">
        <v>46</v>
      </c>
    </row>
    <row r="11" spans="1:20" x14ac:dyDescent="0.3">
      <c r="A11" s="2" t="s">
        <v>22</v>
      </c>
      <c r="B11" s="29">
        <v>1343</v>
      </c>
      <c r="C11" s="29">
        <v>1229</v>
      </c>
      <c r="D11" s="29">
        <v>1671</v>
      </c>
      <c r="E11" s="29">
        <v>1350</v>
      </c>
      <c r="F11" s="29">
        <v>1219</v>
      </c>
      <c r="G11" s="29">
        <v>1708</v>
      </c>
      <c r="H11" s="29">
        <v>1332</v>
      </c>
      <c r="I11" s="29">
        <v>1230</v>
      </c>
      <c r="J11" s="29">
        <v>1695</v>
      </c>
      <c r="K11" s="29">
        <v>1353</v>
      </c>
      <c r="L11" s="29">
        <v>1238</v>
      </c>
      <c r="M11" s="29">
        <v>1696</v>
      </c>
    </row>
    <row r="12" spans="1:20" x14ac:dyDescent="0.3">
      <c r="A12" s="2" t="s">
        <v>23</v>
      </c>
      <c r="B12" s="29">
        <v>18</v>
      </c>
      <c r="C12" s="29">
        <v>15</v>
      </c>
      <c r="D12" s="29">
        <v>83</v>
      </c>
      <c r="E12" s="29">
        <v>19</v>
      </c>
      <c r="F12" s="29">
        <v>17</v>
      </c>
      <c r="G12" s="29">
        <v>83</v>
      </c>
      <c r="H12" s="29">
        <v>17</v>
      </c>
      <c r="I12" s="29">
        <v>15</v>
      </c>
      <c r="J12" s="29">
        <v>84</v>
      </c>
      <c r="K12" s="29">
        <v>19</v>
      </c>
      <c r="L12" s="29">
        <v>17</v>
      </c>
      <c r="M12" s="29">
        <v>84</v>
      </c>
    </row>
    <row r="13" spans="1:20" x14ac:dyDescent="0.3">
      <c r="A13" s="2" t="s">
        <v>24</v>
      </c>
      <c r="B13" s="29">
        <v>829</v>
      </c>
      <c r="C13" s="29">
        <v>865</v>
      </c>
      <c r="D13" s="29">
        <v>635</v>
      </c>
      <c r="E13" s="29">
        <v>825</v>
      </c>
      <c r="F13" s="29">
        <v>864</v>
      </c>
      <c r="G13" s="29">
        <v>639</v>
      </c>
      <c r="H13" s="29">
        <v>830</v>
      </c>
      <c r="I13" s="29">
        <v>870</v>
      </c>
      <c r="J13" s="29">
        <v>641</v>
      </c>
      <c r="K13" s="29">
        <v>836</v>
      </c>
      <c r="L13" s="29">
        <v>880</v>
      </c>
      <c r="M13" s="29">
        <v>649</v>
      </c>
    </row>
    <row r="14" spans="1:20" x14ac:dyDescent="0.3">
      <c r="A14" s="2" t="s">
        <v>25</v>
      </c>
      <c r="B14" s="29">
        <v>204</v>
      </c>
      <c r="C14" s="29">
        <v>136</v>
      </c>
      <c r="D14" s="29">
        <v>192</v>
      </c>
      <c r="E14" s="29">
        <v>202</v>
      </c>
      <c r="F14" s="29">
        <v>146</v>
      </c>
      <c r="G14" s="29">
        <v>203</v>
      </c>
      <c r="H14" s="29">
        <v>199</v>
      </c>
      <c r="I14" s="29">
        <v>151</v>
      </c>
      <c r="J14" s="29">
        <v>206</v>
      </c>
      <c r="K14" s="29">
        <v>199</v>
      </c>
      <c r="L14" s="29">
        <v>153</v>
      </c>
      <c r="M14" s="29">
        <v>197</v>
      </c>
    </row>
    <row r="15" spans="1:20" s="12" customFormat="1" x14ac:dyDescent="0.3">
      <c r="A15" s="28" t="s">
        <v>26</v>
      </c>
      <c r="B15" s="29">
        <v>6</v>
      </c>
      <c r="C15" s="29">
        <v>6</v>
      </c>
      <c r="D15" s="29">
        <v>6</v>
      </c>
      <c r="E15" s="29">
        <v>6</v>
      </c>
      <c r="F15" s="29">
        <v>6</v>
      </c>
      <c r="G15" s="29">
        <v>6</v>
      </c>
      <c r="H15" s="29">
        <v>6</v>
      </c>
      <c r="I15" s="29">
        <v>6</v>
      </c>
      <c r="J15" s="29">
        <v>6</v>
      </c>
      <c r="K15" s="29">
        <v>6</v>
      </c>
      <c r="L15" s="29">
        <v>6</v>
      </c>
      <c r="M15" s="29">
        <v>6</v>
      </c>
    </row>
    <row r="16" spans="1:20" x14ac:dyDescent="0.3">
      <c r="A16" s="2" t="s">
        <v>27</v>
      </c>
      <c r="B16" s="29">
        <v>26364</v>
      </c>
      <c r="C16" s="29">
        <v>22905</v>
      </c>
      <c r="D16" s="29">
        <v>32181</v>
      </c>
      <c r="E16" s="29">
        <v>26540</v>
      </c>
      <c r="F16" s="29">
        <v>23061</v>
      </c>
      <c r="G16" s="29">
        <v>32413</v>
      </c>
      <c r="H16" s="29">
        <v>26747</v>
      </c>
      <c r="I16" s="29">
        <v>23314</v>
      </c>
      <c r="J16" s="29">
        <v>32487</v>
      </c>
      <c r="K16" s="29">
        <v>26766</v>
      </c>
      <c r="L16" s="29">
        <v>23152</v>
      </c>
      <c r="M16" s="29">
        <v>32419</v>
      </c>
      <c r="O16" s="12"/>
      <c r="P16" s="12"/>
      <c r="Q16" s="12"/>
      <c r="R16" s="12"/>
      <c r="S16" s="12"/>
      <c r="T16" s="12"/>
    </row>
    <row r="17" spans="1:20" x14ac:dyDescent="0.3">
      <c r="A17" s="2" t="s">
        <v>52</v>
      </c>
      <c r="B17" s="32">
        <f>SUM(B11:B16)</f>
        <v>28764</v>
      </c>
      <c r="C17" s="32">
        <f t="shared" ref="C17:M17" si="0">SUM(C11:C16)</f>
        <v>25156</v>
      </c>
      <c r="D17" s="32">
        <f t="shared" si="0"/>
        <v>34768</v>
      </c>
      <c r="E17" s="32">
        <f t="shared" si="0"/>
        <v>28942</v>
      </c>
      <c r="F17" s="32">
        <f t="shared" si="0"/>
        <v>25313</v>
      </c>
      <c r="G17" s="32">
        <f t="shared" si="0"/>
        <v>35052</v>
      </c>
      <c r="H17" s="32">
        <f t="shared" si="0"/>
        <v>29131</v>
      </c>
      <c r="I17" s="32">
        <f t="shared" si="0"/>
        <v>25586</v>
      </c>
      <c r="J17" s="32">
        <f t="shared" si="0"/>
        <v>35119</v>
      </c>
      <c r="K17" s="32">
        <f t="shared" si="0"/>
        <v>29179</v>
      </c>
      <c r="L17" s="32">
        <f t="shared" si="0"/>
        <v>25446</v>
      </c>
      <c r="M17" s="32">
        <f t="shared" si="0"/>
        <v>35051</v>
      </c>
      <c r="O17" s="33"/>
      <c r="P17" s="12"/>
      <c r="Q17" s="12"/>
      <c r="R17" s="12"/>
      <c r="S17" s="12"/>
      <c r="T17" s="12"/>
    </row>
    <row r="18" spans="1:20" x14ac:dyDescent="0.3">
      <c r="B18" s="2"/>
      <c r="C18" s="15"/>
      <c r="D18" s="5"/>
      <c r="E18" s="15"/>
      <c r="F18" s="15"/>
      <c r="G18" s="15"/>
      <c r="H18" s="15"/>
      <c r="I18" s="15"/>
      <c r="J18" s="15"/>
      <c r="K18" s="15"/>
      <c r="L18" s="15"/>
      <c r="M18" s="15"/>
    </row>
    <row r="19" spans="1:20" ht="14.4" customHeight="1" x14ac:dyDescent="0.3">
      <c r="B19" s="37" t="s">
        <v>130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20" x14ac:dyDescent="0.3">
      <c r="A20" s="7" t="s">
        <v>21</v>
      </c>
      <c r="B20" s="6" t="s">
        <v>12</v>
      </c>
      <c r="C20" s="6" t="s">
        <v>13</v>
      </c>
      <c r="D20" s="6" t="s">
        <v>11</v>
      </c>
      <c r="E20" s="6" t="s">
        <v>14</v>
      </c>
      <c r="F20" s="6" t="s">
        <v>15</v>
      </c>
      <c r="G20" s="6" t="s">
        <v>16</v>
      </c>
      <c r="H20" s="6" t="s">
        <v>41</v>
      </c>
      <c r="I20" s="6" t="s">
        <v>42</v>
      </c>
      <c r="J20" s="6" t="s">
        <v>43</v>
      </c>
      <c r="K20" s="6" t="s">
        <v>44</v>
      </c>
      <c r="L20" s="6" t="s">
        <v>45</v>
      </c>
      <c r="M20" s="6" t="s">
        <v>46</v>
      </c>
    </row>
    <row r="21" spans="1:20" x14ac:dyDescent="0.3">
      <c r="A21" s="2" t="s">
        <v>22</v>
      </c>
      <c r="B21" s="29">
        <v>1333</v>
      </c>
      <c r="C21" s="29">
        <v>1226</v>
      </c>
      <c r="D21" s="29">
        <v>1674</v>
      </c>
      <c r="E21" s="29">
        <v>1344</v>
      </c>
      <c r="F21" s="29">
        <v>1230</v>
      </c>
      <c r="G21" s="29">
        <v>1690</v>
      </c>
      <c r="H21" s="29">
        <v>1352</v>
      </c>
      <c r="I21" s="29">
        <v>1251</v>
      </c>
      <c r="J21" s="29">
        <v>1715</v>
      </c>
      <c r="K21" s="29">
        <v>1359</v>
      </c>
      <c r="L21" s="29">
        <v>1247</v>
      </c>
      <c r="M21" s="29">
        <v>1694</v>
      </c>
    </row>
    <row r="22" spans="1:20" x14ac:dyDescent="0.3">
      <c r="A22" s="2" t="s">
        <v>23</v>
      </c>
      <c r="B22" s="29">
        <v>17</v>
      </c>
      <c r="C22" s="29">
        <v>16</v>
      </c>
      <c r="D22" s="29">
        <v>82</v>
      </c>
      <c r="E22" s="29">
        <v>19</v>
      </c>
      <c r="F22" s="29">
        <v>15</v>
      </c>
      <c r="G22" s="29">
        <v>82</v>
      </c>
      <c r="H22" s="29">
        <v>18</v>
      </c>
      <c r="I22" s="29">
        <v>16</v>
      </c>
      <c r="J22" s="29">
        <v>84</v>
      </c>
      <c r="K22" s="29">
        <v>17</v>
      </c>
      <c r="L22" s="29">
        <v>14</v>
      </c>
      <c r="M22" s="29">
        <v>84</v>
      </c>
    </row>
    <row r="23" spans="1:20" x14ac:dyDescent="0.3">
      <c r="A23" s="2" t="s">
        <v>24</v>
      </c>
      <c r="B23" s="29">
        <v>847</v>
      </c>
      <c r="C23" s="29">
        <v>877</v>
      </c>
      <c r="D23" s="29">
        <v>655</v>
      </c>
      <c r="E23" s="29">
        <v>849</v>
      </c>
      <c r="F23" s="29">
        <v>881</v>
      </c>
      <c r="G23" s="29">
        <v>661</v>
      </c>
      <c r="H23" s="29">
        <v>859</v>
      </c>
      <c r="I23" s="29">
        <v>893</v>
      </c>
      <c r="J23" s="29">
        <v>664</v>
      </c>
      <c r="K23" s="29">
        <v>862</v>
      </c>
      <c r="L23" s="29">
        <v>904</v>
      </c>
      <c r="M23" s="29">
        <v>671</v>
      </c>
    </row>
    <row r="24" spans="1:20" x14ac:dyDescent="0.3">
      <c r="A24" s="2" t="s">
        <v>25</v>
      </c>
      <c r="B24" s="29">
        <v>192</v>
      </c>
      <c r="C24" s="29">
        <v>137</v>
      </c>
      <c r="D24" s="29">
        <v>197</v>
      </c>
      <c r="E24" s="29">
        <v>191</v>
      </c>
      <c r="F24" s="29">
        <v>149</v>
      </c>
      <c r="G24" s="29">
        <v>209</v>
      </c>
      <c r="H24" s="29">
        <v>197</v>
      </c>
      <c r="I24" s="29">
        <v>150</v>
      </c>
      <c r="J24" s="29">
        <v>208</v>
      </c>
      <c r="K24" s="29">
        <v>222</v>
      </c>
      <c r="L24" s="29">
        <v>152</v>
      </c>
      <c r="M24" s="29">
        <v>195</v>
      </c>
    </row>
    <row r="25" spans="1:20" x14ac:dyDescent="0.3">
      <c r="A25" s="2" t="s">
        <v>26</v>
      </c>
      <c r="B25" s="29">
        <v>6</v>
      </c>
      <c r="C25" s="29">
        <v>6</v>
      </c>
      <c r="D25" s="29">
        <v>6</v>
      </c>
      <c r="E25" s="29">
        <v>6</v>
      </c>
      <c r="F25" s="29">
        <v>6</v>
      </c>
      <c r="G25" s="29">
        <v>6</v>
      </c>
      <c r="H25" s="29">
        <v>6</v>
      </c>
      <c r="I25" s="29">
        <v>6</v>
      </c>
      <c r="J25" s="29">
        <v>6</v>
      </c>
      <c r="K25" s="29">
        <v>6</v>
      </c>
      <c r="L25" s="29">
        <v>6</v>
      </c>
      <c r="M25" s="29">
        <v>6</v>
      </c>
    </row>
    <row r="26" spans="1:20" x14ac:dyDescent="0.3">
      <c r="A26" s="2" t="s">
        <v>27</v>
      </c>
      <c r="B26" s="29">
        <v>26600</v>
      </c>
      <c r="C26" s="29">
        <v>23107</v>
      </c>
      <c r="D26" s="29">
        <v>32542</v>
      </c>
      <c r="E26" s="29">
        <v>26697</v>
      </c>
      <c r="F26" s="29">
        <v>23284</v>
      </c>
      <c r="G26" s="29">
        <v>32726</v>
      </c>
      <c r="H26" s="29">
        <v>26872</v>
      </c>
      <c r="I26" s="29">
        <v>23466</v>
      </c>
      <c r="J26" s="29">
        <v>32737</v>
      </c>
      <c r="K26" s="29">
        <v>26947</v>
      </c>
      <c r="L26" s="29">
        <v>23293</v>
      </c>
      <c r="M26" s="29">
        <v>32690</v>
      </c>
    </row>
    <row r="27" spans="1:20" x14ac:dyDescent="0.3">
      <c r="A27" s="2" t="s">
        <v>52</v>
      </c>
      <c r="B27" s="32">
        <f>SUM(B21:B26)</f>
        <v>28995</v>
      </c>
      <c r="C27" s="32">
        <f t="shared" ref="C27" si="1">SUM(C21:C26)</f>
        <v>25369</v>
      </c>
      <c r="D27" s="32">
        <f t="shared" ref="D27" si="2">SUM(D21:D26)</f>
        <v>35156</v>
      </c>
      <c r="E27" s="32">
        <f t="shared" ref="E27" si="3">SUM(E21:E26)</f>
        <v>29106</v>
      </c>
      <c r="F27" s="32">
        <f t="shared" ref="F27" si="4">SUM(F21:F26)</f>
        <v>25565</v>
      </c>
      <c r="G27" s="32">
        <f t="shared" ref="G27" si="5">SUM(G21:G26)</f>
        <v>35374</v>
      </c>
      <c r="H27" s="32">
        <f t="shared" ref="H27" si="6">SUM(H21:H26)</f>
        <v>29304</v>
      </c>
      <c r="I27" s="32">
        <f t="shared" ref="I27" si="7">SUM(I21:I26)</f>
        <v>25782</v>
      </c>
      <c r="J27" s="32">
        <f t="shared" ref="J27" si="8">SUM(J21:J26)</f>
        <v>35414</v>
      </c>
      <c r="K27" s="32">
        <f t="shared" ref="K27" si="9">SUM(K21:K26)</f>
        <v>29413</v>
      </c>
      <c r="L27" s="32">
        <f t="shared" ref="L27" si="10">SUM(L21:L26)</f>
        <v>25616</v>
      </c>
      <c r="M27" s="32">
        <f t="shared" ref="M27" si="11">SUM(M21:M26)</f>
        <v>35340</v>
      </c>
      <c r="O27" s="33"/>
    </row>
    <row r="29" spans="1:20" ht="14.4" customHeight="1" x14ac:dyDescent="0.3">
      <c r="B29" s="37" t="s">
        <v>131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20" x14ac:dyDescent="0.3">
      <c r="A30" s="7" t="s">
        <v>21</v>
      </c>
      <c r="B30" s="6" t="s">
        <v>12</v>
      </c>
      <c r="C30" s="6" t="s">
        <v>13</v>
      </c>
      <c r="D30" s="6" t="s">
        <v>11</v>
      </c>
      <c r="E30" s="6" t="s">
        <v>14</v>
      </c>
      <c r="F30" s="6" t="s">
        <v>15</v>
      </c>
      <c r="G30" s="6" t="s">
        <v>16</v>
      </c>
      <c r="H30" s="6" t="s">
        <v>41</v>
      </c>
      <c r="I30" s="6" t="s">
        <v>42</v>
      </c>
      <c r="J30" s="6" t="s">
        <v>43</v>
      </c>
      <c r="K30" s="6" t="s">
        <v>44</v>
      </c>
      <c r="L30" s="6" t="s">
        <v>45</v>
      </c>
      <c r="M30" s="6" t="s">
        <v>46</v>
      </c>
    </row>
    <row r="31" spans="1:20" x14ac:dyDescent="0.3">
      <c r="A31" s="2" t="s">
        <v>22</v>
      </c>
      <c r="B31" s="29">
        <v>1360</v>
      </c>
      <c r="C31" s="29">
        <v>1227</v>
      </c>
      <c r="D31" s="29">
        <v>1689</v>
      </c>
      <c r="E31" s="29">
        <v>1341</v>
      </c>
      <c r="F31" s="29">
        <v>1251</v>
      </c>
      <c r="G31" s="29">
        <v>1701</v>
      </c>
      <c r="H31" s="29">
        <v>1353</v>
      </c>
      <c r="I31" s="29">
        <v>1250</v>
      </c>
      <c r="J31" s="29">
        <v>1712</v>
      </c>
      <c r="K31" s="29">
        <v>1370</v>
      </c>
      <c r="L31" s="29">
        <v>1252</v>
      </c>
      <c r="M31" s="29">
        <v>1697</v>
      </c>
    </row>
    <row r="32" spans="1:20" x14ac:dyDescent="0.3">
      <c r="A32" s="2" t="s">
        <v>23</v>
      </c>
      <c r="B32" s="29">
        <v>18</v>
      </c>
      <c r="C32" s="29">
        <v>14</v>
      </c>
      <c r="D32" s="29">
        <v>81</v>
      </c>
      <c r="E32" s="29">
        <v>18</v>
      </c>
      <c r="F32" s="29">
        <v>14</v>
      </c>
      <c r="G32" s="29">
        <v>81</v>
      </c>
      <c r="H32" s="29">
        <v>17</v>
      </c>
      <c r="I32" s="29">
        <v>14</v>
      </c>
      <c r="J32" s="29">
        <v>82</v>
      </c>
      <c r="K32" s="29">
        <v>17</v>
      </c>
      <c r="L32" s="29">
        <v>14</v>
      </c>
      <c r="M32" s="29">
        <v>82</v>
      </c>
    </row>
    <row r="33" spans="1:15" x14ac:dyDescent="0.3">
      <c r="A33" s="2" t="s">
        <v>24</v>
      </c>
      <c r="B33" s="29">
        <v>870</v>
      </c>
      <c r="C33" s="29">
        <v>901</v>
      </c>
      <c r="D33" s="29">
        <v>696</v>
      </c>
      <c r="E33" s="29">
        <v>858</v>
      </c>
      <c r="F33" s="29">
        <v>914</v>
      </c>
      <c r="G33" s="29">
        <v>685</v>
      </c>
      <c r="H33" s="29">
        <v>863</v>
      </c>
      <c r="I33" s="29">
        <v>919</v>
      </c>
      <c r="J33" s="29">
        <v>695</v>
      </c>
      <c r="K33" s="29">
        <v>874</v>
      </c>
      <c r="L33" s="29">
        <v>929</v>
      </c>
      <c r="M33" s="29">
        <v>698</v>
      </c>
    </row>
    <row r="34" spans="1:15" x14ac:dyDescent="0.3">
      <c r="A34" s="2" t="s">
        <v>25</v>
      </c>
      <c r="B34" s="29">
        <v>180</v>
      </c>
      <c r="C34" s="29">
        <v>115</v>
      </c>
      <c r="D34" s="29">
        <v>192</v>
      </c>
      <c r="E34" s="29">
        <v>186</v>
      </c>
      <c r="F34" s="29">
        <v>132</v>
      </c>
      <c r="G34" s="29">
        <v>202</v>
      </c>
      <c r="H34" s="29">
        <v>192</v>
      </c>
      <c r="I34" s="29">
        <v>150</v>
      </c>
      <c r="J34" s="29">
        <v>205</v>
      </c>
      <c r="K34" s="29">
        <v>211</v>
      </c>
      <c r="L34" s="29">
        <v>148</v>
      </c>
      <c r="M34" s="29">
        <v>190</v>
      </c>
    </row>
    <row r="35" spans="1:15" x14ac:dyDescent="0.3">
      <c r="A35" s="2" t="s">
        <v>26</v>
      </c>
      <c r="B35" s="29">
        <v>6</v>
      </c>
      <c r="C35" s="29">
        <v>6</v>
      </c>
      <c r="D35" s="29">
        <v>6</v>
      </c>
      <c r="E35" s="29">
        <v>6</v>
      </c>
      <c r="F35" s="29">
        <v>6</v>
      </c>
      <c r="G35" s="29">
        <v>6</v>
      </c>
      <c r="H35" s="29">
        <v>6</v>
      </c>
      <c r="I35" s="29">
        <v>6</v>
      </c>
      <c r="J35" s="29">
        <v>6</v>
      </c>
      <c r="K35" s="29">
        <v>6</v>
      </c>
      <c r="L35" s="29">
        <v>6</v>
      </c>
      <c r="M35" s="29">
        <v>6</v>
      </c>
    </row>
    <row r="36" spans="1:15" x14ac:dyDescent="0.3">
      <c r="A36" s="2" t="s">
        <v>27</v>
      </c>
      <c r="B36" s="29">
        <v>26933</v>
      </c>
      <c r="C36" s="29">
        <v>23298</v>
      </c>
      <c r="D36" s="29">
        <v>32958</v>
      </c>
      <c r="E36" s="29">
        <v>26996</v>
      </c>
      <c r="F36" s="29">
        <v>23585</v>
      </c>
      <c r="G36" s="29">
        <v>32984</v>
      </c>
      <c r="H36" s="29">
        <v>27258</v>
      </c>
      <c r="I36" s="29">
        <v>23630</v>
      </c>
      <c r="J36" s="29">
        <v>33052</v>
      </c>
      <c r="K36" s="29">
        <v>27221</v>
      </c>
      <c r="L36" s="29">
        <v>23537</v>
      </c>
      <c r="M36" s="29">
        <v>33011</v>
      </c>
    </row>
    <row r="37" spans="1:15" x14ac:dyDescent="0.3">
      <c r="A37" s="2" t="s">
        <v>52</v>
      </c>
      <c r="B37" s="32">
        <f>SUM(B31:B36)</f>
        <v>29367</v>
      </c>
      <c r="C37" s="32">
        <f t="shared" ref="C37" si="12">SUM(C31:C36)</f>
        <v>25561</v>
      </c>
      <c r="D37" s="32">
        <f t="shared" ref="D37" si="13">SUM(D31:D36)</f>
        <v>35622</v>
      </c>
      <c r="E37" s="32">
        <f t="shared" ref="E37" si="14">SUM(E31:E36)</f>
        <v>29405</v>
      </c>
      <c r="F37" s="32">
        <f t="shared" ref="F37" si="15">SUM(F31:F36)</f>
        <v>25902</v>
      </c>
      <c r="G37" s="32">
        <f t="shared" ref="G37" si="16">SUM(G31:G36)</f>
        <v>35659</v>
      </c>
      <c r="H37" s="32">
        <f t="shared" ref="H37" si="17">SUM(H31:H36)</f>
        <v>29689</v>
      </c>
      <c r="I37" s="32">
        <f t="shared" ref="I37" si="18">SUM(I31:I36)</f>
        <v>25969</v>
      </c>
      <c r="J37" s="32">
        <f t="shared" ref="J37" si="19">SUM(J31:J36)</f>
        <v>35752</v>
      </c>
      <c r="K37" s="32">
        <f t="shared" ref="K37" si="20">SUM(K31:K36)</f>
        <v>29699</v>
      </c>
      <c r="L37" s="32">
        <f t="shared" ref="L37" si="21">SUM(L31:L36)</f>
        <v>25886</v>
      </c>
      <c r="M37" s="32">
        <f t="shared" ref="M37" si="22">SUM(M31:M36)</f>
        <v>35684</v>
      </c>
      <c r="O37" s="33"/>
    </row>
    <row r="39" spans="1:15" ht="14.4" customHeight="1" x14ac:dyDescent="0.3">
      <c r="B39" s="37" t="s">
        <v>132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5" x14ac:dyDescent="0.3">
      <c r="A40" s="7" t="s">
        <v>21</v>
      </c>
      <c r="B40" s="6" t="s">
        <v>12</v>
      </c>
      <c r="C40" s="6" t="s">
        <v>13</v>
      </c>
      <c r="D40" s="6" t="s">
        <v>11</v>
      </c>
      <c r="E40" s="6" t="s">
        <v>14</v>
      </c>
      <c r="F40" s="6" t="s">
        <v>15</v>
      </c>
      <c r="G40" s="6" t="s">
        <v>16</v>
      </c>
      <c r="H40" s="6" t="s">
        <v>41</v>
      </c>
      <c r="I40" s="6" t="s">
        <v>42</v>
      </c>
      <c r="J40" s="6" t="s">
        <v>43</v>
      </c>
      <c r="K40" s="6" t="s">
        <v>44</v>
      </c>
      <c r="L40" s="6" t="s">
        <v>45</v>
      </c>
      <c r="M40" s="6" t="s">
        <v>46</v>
      </c>
    </row>
    <row r="41" spans="1:15" x14ac:dyDescent="0.3">
      <c r="A41" s="2" t="s">
        <v>22</v>
      </c>
      <c r="B41" s="29">
        <v>1350</v>
      </c>
      <c r="C41" s="29">
        <v>1236</v>
      </c>
      <c r="D41" s="29">
        <v>1677</v>
      </c>
      <c r="E41" s="29">
        <v>1362</v>
      </c>
      <c r="F41" s="29">
        <v>1227</v>
      </c>
      <c r="G41" s="29">
        <v>1697</v>
      </c>
      <c r="H41" s="29">
        <v>1364</v>
      </c>
      <c r="I41" s="29">
        <v>1224</v>
      </c>
      <c r="J41" s="29">
        <v>1715</v>
      </c>
      <c r="K41" s="29">
        <v>1357</v>
      </c>
      <c r="L41" s="29">
        <v>1256</v>
      </c>
      <c r="M41" s="29">
        <v>1680</v>
      </c>
    </row>
    <row r="42" spans="1:15" x14ac:dyDescent="0.3">
      <c r="A42" s="2" t="s">
        <v>23</v>
      </c>
      <c r="B42" s="29">
        <v>17</v>
      </c>
      <c r="C42" s="29">
        <v>15</v>
      </c>
      <c r="D42" s="29">
        <v>82</v>
      </c>
      <c r="E42" s="29">
        <v>17</v>
      </c>
      <c r="F42" s="29">
        <v>14</v>
      </c>
      <c r="G42" s="29">
        <v>82</v>
      </c>
      <c r="H42" s="29">
        <v>17</v>
      </c>
      <c r="I42" s="29">
        <v>15</v>
      </c>
      <c r="J42" s="29">
        <v>82</v>
      </c>
      <c r="K42" s="29">
        <v>17</v>
      </c>
      <c r="L42" s="29">
        <v>14</v>
      </c>
      <c r="M42" s="29">
        <v>81</v>
      </c>
    </row>
    <row r="43" spans="1:15" x14ac:dyDescent="0.3">
      <c r="A43" s="2" t="s">
        <v>24</v>
      </c>
      <c r="B43" s="29">
        <v>884</v>
      </c>
      <c r="C43" s="29">
        <v>928</v>
      </c>
      <c r="D43" s="29">
        <v>714</v>
      </c>
      <c r="E43" s="29">
        <v>882</v>
      </c>
      <c r="F43" s="29">
        <v>936</v>
      </c>
      <c r="G43" s="29">
        <v>710</v>
      </c>
      <c r="H43" s="29">
        <v>890</v>
      </c>
      <c r="I43" s="29">
        <v>938</v>
      </c>
      <c r="J43" s="29">
        <v>713</v>
      </c>
      <c r="K43" s="29">
        <v>905</v>
      </c>
      <c r="L43" s="29">
        <v>957</v>
      </c>
      <c r="M43" s="29">
        <v>715</v>
      </c>
    </row>
    <row r="44" spans="1:15" x14ac:dyDescent="0.3">
      <c r="A44" s="2" t="s">
        <v>25</v>
      </c>
      <c r="B44" s="29">
        <v>181</v>
      </c>
      <c r="C44" s="29">
        <v>118</v>
      </c>
      <c r="D44" s="29">
        <v>191</v>
      </c>
      <c r="E44" s="29">
        <v>182</v>
      </c>
      <c r="F44" s="29">
        <v>129</v>
      </c>
      <c r="G44" s="29">
        <v>204</v>
      </c>
      <c r="H44" s="29">
        <v>187</v>
      </c>
      <c r="I44" s="29">
        <v>154</v>
      </c>
      <c r="J44" s="29">
        <v>213</v>
      </c>
      <c r="K44" s="29">
        <v>202</v>
      </c>
      <c r="L44" s="29">
        <v>144</v>
      </c>
      <c r="M44" s="29">
        <v>197</v>
      </c>
    </row>
    <row r="45" spans="1:15" x14ac:dyDescent="0.3">
      <c r="A45" s="2" t="s">
        <v>26</v>
      </c>
      <c r="B45" s="29">
        <v>6</v>
      </c>
      <c r="C45" s="29">
        <v>6</v>
      </c>
      <c r="D45" s="29">
        <v>6</v>
      </c>
      <c r="E45" s="29">
        <v>6</v>
      </c>
      <c r="F45" s="29">
        <v>6</v>
      </c>
      <c r="G45" s="29">
        <v>6</v>
      </c>
      <c r="H45" s="29">
        <v>6</v>
      </c>
      <c r="I45" s="29">
        <v>6</v>
      </c>
      <c r="J45" s="29">
        <v>6</v>
      </c>
      <c r="K45" s="29">
        <v>6</v>
      </c>
      <c r="L45" s="29">
        <v>6</v>
      </c>
      <c r="M45" s="29">
        <v>6</v>
      </c>
    </row>
    <row r="46" spans="1:15" x14ac:dyDescent="0.3">
      <c r="A46" s="2" t="s">
        <v>27</v>
      </c>
      <c r="B46" s="29">
        <v>27249</v>
      </c>
      <c r="C46" s="29">
        <v>23474</v>
      </c>
      <c r="D46" s="29">
        <v>33081</v>
      </c>
      <c r="E46" s="29">
        <v>27339</v>
      </c>
      <c r="F46" s="29">
        <v>23728</v>
      </c>
      <c r="G46" s="29">
        <v>33282</v>
      </c>
      <c r="H46" s="29">
        <v>27457</v>
      </c>
      <c r="I46" s="29">
        <v>23826</v>
      </c>
      <c r="J46" s="29">
        <v>33322</v>
      </c>
      <c r="K46" s="29">
        <v>27501</v>
      </c>
      <c r="L46" s="29">
        <v>23665</v>
      </c>
      <c r="M46" s="29">
        <v>33333</v>
      </c>
    </row>
    <row r="47" spans="1:15" x14ac:dyDescent="0.3">
      <c r="A47" s="2" t="s">
        <v>52</v>
      </c>
      <c r="B47" s="32">
        <f>SUM(B41:B46)</f>
        <v>29687</v>
      </c>
      <c r="C47" s="32">
        <f t="shared" ref="C47" si="23">SUM(C41:C46)</f>
        <v>25777</v>
      </c>
      <c r="D47" s="32">
        <f t="shared" ref="D47" si="24">SUM(D41:D46)</f>
        <v>35751</v>
      </c>
      <c r="E47" s="32">
        <f t="shared" ref="E47" si="25">SUM(E41:E46)</f>
        <v>29788</v>
      </c>
      <c r="F47" s="32">
        <f t="shared" ref="F47" si="26">SUM(F41:F46)</f>
        <v>26040</v>
      </c>
      <c r="G47" s="32">
        <f t="shared" ref="G47" si="27">SUM(G41:G46)</f>
        <v>35981</v>
      </c>
      <c r="H47" s="32">
        <f t="shared" ref="H47" si="28">SUM(H41:H46)</f>
        <v>29921</v>
      </c>
      <c r="I47" s="32">
        <f t="shared" ref="I47" si="29">SUM(I41:I46)</f>
        <v>26163</v>
      </c>
      <c r="J47" s="32">
        <f t="shared" ref="J47" si="30">SUM(J41:J46)</f>
        <v>36051</v>
      </c>
      <c r="K47" s="32">
        <f t="shared" ref="K47" si="31">SUM(K41:K46)</f>
        <v>29988</v>
      </c>
      <c r="L47" s="32">
        <f t="shared" ref="L47" si="32">SUM(L41:L46)</f>
        <v>26042</v>
      </c>
      <c r="M47" s="32">
        <f t="shared" ref="M47" si="33">SUM(M41:M46)</f>
        <v>36012</v>
      </c>
      <c r="O47" s="33"/>
    </row>
    <row r="50" spans="1:15" ht="14.4" customHeight="1" x14ac:dyDescent="0.3">
      <c r="B50" s="37" t="s">
        <v>133</v>
      </c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</row>
    <row r="51" spans="1:15" x14ac:dyDescent="0.3">
      <c r="A51" s="7" t="s">
        <v>21</v>
      </c>
      <c r="B51" s="6" t="s">
        <v>12</v>
      </c>
      <c r="C51" s="6" t="s">
        <v>13</v>
      </c>
      <c r="D51" s="6" t="s">
        <v>11</v>
      </c>
      <c r="E51" s="6" t="s">
        <v>14</v>
      </c>
      <c r="F51" s="6" t="s">
        <v>15</v>
      </c>
      <c r="G51" s="6" t="s">
        <v>16</v>
      </c>
      <c r="H51" s="6" t="s">
        <v>41</v>
      </c>
      <c r="I51" s="6" t="s">
        <v>42</v>
      </c>
      <c r="J51" s="6" t="s">
        <v>43</v>
      </c>
      <c r="K51" s="6" t="s">
        <v>44</v>
      </c>
      <c r="L51" s="6" t="s">
        <v>45</v>
      </c>
      <c r="M51" s="6" t="s">
        <v>46</v>
      </c>
    </row>
    <row r="52" spans="1:15" x14ac:dyDescent="0.3">
      <c r="A52" s="2" t="s">
        <v>22</v>
      </c>
      <c r="B52" s="29">
        <v>1362</v>
      </c>
      <c r="C52" s="29">
        <v>1248</v>
      </c>
      <c r="D52" s="29">
        <v>1696</v>
      </c>
      <c r="E52" s="29">
        <v>1353</v>
      </c>
      <c r="F52" s="29">
        <v>1243</v>
      </c>
      <c r="G52" s="29">
        <v>1705</v>
      </c>
      <c r="H52" s="29">
        <v>1362</v>
      </c>
      <c r="I52" s="29">
        <v>1258</v>
      </c>
      <c r="J52" s="29">
        <v>1713</v>
      </c>
      <c r="K52" s="29">
        <v>1371</v>
      </c>
      <c r="L52" s="29">
        <v>1267</v>
      </c>
      <c r="M52" s="29">
        <v>1721</v>
      </c>
    </row>
    <row r="53" spans="1:15" x14ac:dyDescent="0.3">
      <c r="A53" s="2" t="s">
        <v>23</v>
      </c>
      <c r="B53" s="29">
        <v>17</v>
      </c>
      <c r="C53" s="29">
        <v>15</v>
      </c>
      <c r="D53" s="29">
        <v>82</v>
      </c>
      <c r="E53" s="29">
        <v>18</v>
      </c>
      <c r="F53" s="29">
        <v>15</v>
      </c>
      <c r="G53" s="29">
        <v>82</v>
      </c>
      <c r="H53" s="29">
        <v>18</v>
      </c>
      <c r="I53" s="29">
        <v>13</v>
      </c>
      <c r="J53" s="29">
        <v>81</v>
      </c>
      <c r="K53" s="29">
        <v>18</v>
      </c>
      <c r="L53" s="29">
        <v>13</v>
      </c>
      <c r="M53" s="29">
        <v>80</v>
      </c>
    </row>
    <row r="54" spans="1:15" x14ac:dyDescent="0.3">
      <c r="A54" s="2" t="s">
        <v>24</v>
      </c>
      <c r="B54" s="29">
        <v>908</v>
      </c>
      <c r="C54" s="29">
        <v>971</v>
      </c>
      <c r="D54" s="29">
        <v>736</v>
      </c>
      <c r="E54" s="29">
        <v>911</v>
      </c>
      <c r="F54" s="29">
        <v>970</v>
      </c>
      <c r="G54" s="29">
        <v>726</v>
      </c>
      <c r="H54" s="29">
        <v>932</v>
      </c>
      <c r="I54" s="29">
        <v>990</v>
      </c>
      <c r="J54" s="29">
        <v>732</v>
      </c>
      <c r="K54" s="29">
        <v>938</v>
      </c>
      <c r="L54" s="29">
        <v>1005</v>
      </c>
      <c r="M54" s="29">
        <v>750</v>
      </c>
    </row>
    <row r="55" spans="1:15" x14ac:dyDescent="0.3">
      <c r="A55" s="2" t="s">
        <v>25</v>
      </c>
      <c r="B55" s="29">
        <v>178</v>
      </c>
      <c r="C55" s="29">
        <v>123</v>
      </c>
      <c r="D55" s="29">
        <v>198</v>
      </c>
      <c r="E55" s="29">
        <v>179</v>
      </c>
      <c r="F55" s="29">
        <v>136</v>
      </c>
      <c r="G55" s="29">
        <v>209</v>
      </c>
      <c r="H55" s="29">
        <v>184</v>
      </c>
      <c r="I55" s="29">
        <v>153</v>
      </c>
      <c r="J55" s="29">
        <v>210</v>
      </c>
      <c r="K55" s="29">
        <v>203</v>
      </c>
      <c r="L55" s="29">
        <v>157</v>
      </c>
      <c r="M55" s="29">
        <v>191</v>
      </c>
    </row>
    <row r="56" spans="1:15" x14ac:dyDescent="0.3">
      <c r="A56" s="2" t="s">
        <v>26</v>
      </c>
      <c r="B56" s="29">
        <v>6</v>
      </c>
      <c r="C56" s="29">
        <v>6</v>
      </c>
      <c r="D56" s="29">
        <v>6</v>
      </c>
      <c r="E56" s="29">
        <v>6</v>
      </c>
      <c r="F56" s="29">
        <v>6</v>
      </c>
      <c r="G56" s="29">
        <v>6</v>
      </c>
      <c r="H56" s="29">
        <v>6</v>
      </c>
      <c r="I56" s="29">
        <v>6</v>
      </c>
      <c r="J56" s="29">
        <v>6</v>
      </c>
      <c r="K56" s="29">
        <v>6</v>
      </c>
      <c r="L56" s="29">
        <v>6</v>
      </c>
      <c r="M56" s="29">
        <v>6</v>
      </c>
    </row>
    <row r="57" spans="1:15" x14ac:dyDescent="0.3">
      <c r="A57" s="2" t="s">
        <v>27</v>
      </c>
      <c r="B57" s="29">
        <v>27338</v>
      </c>
      <c r="C57" s="29">
        <v>23594</v>
      </c>
      <c r="D57" s="29">
        <v>33351</v>
      </c>
      <c r="E57" s="29">
        <v>27521</v>
      </c>
      <c r="F57" s="29">
        <v>23768</v>
      </c>
      <c r="G57" s="29">
        <v>33505</v>
      </c>
      <c r="H57" s="29">
        <v>27505</v>
      </c>
      <c r="I57" s="29">
        <v>24016</v>
      </c>
      <c r="J57" s="29">
        <v>33610</v>
      </c>
      <c r="K57" s="29">
        <v>27690</v>
      </c>
      <c r="L57" s="29">
        <v>23828</v>
      </c>
      <c r="M57" s="29">
        <v>33652</v>
      </c>
    </row>
    <row r="58" spans="1:15" x14ac:dyDescent="0.3">
      <c r="A58" s="2" t="s">
        <v>52</v>
      </c>
      <c r="B58" s="32">
        <f>SUM(B52:B57)</f>
        <v>29809</v>
      </c>
      <c r="C58" s="32">
        <f t="shared" ref="C58" si="34">SUM(C52:C57)</f>
        <v>25957</v>
      </c>
      <c r="D58" s="32">
        <f t="shared" ref="D58" si="35">SUM(D52:D57)</f>
        <v>36069</v>
      </c>
      <c r="E58" s="32">
        <f t="shared" ref="E58" si="36">SUM(E52:E57)</f>
        <v>29988</v>
      </c>
      <c r="F58" s="32">
        <f t="shared" ref="F58" si="37">SUM(F52:F57)</f>
        <v>26138</v>
      </c>
      <c r="G58" s="32">
        <f t="shared" ref="G58" si="38">SUM(G52:G57)</f>
        <v>36233</v>
      </c>
      <c r="H58" s="32">
        <f t="shared" ref="H58" si="39">SUM(H52:H57)</f>
        <v>30007</v>
      </c>
      <c r="I58" s="32">
        <f t="shared" ref="I58" si="40">SUM(I52:I57)</f>
        <v>26436</v>
      </c>
      <c r="J58" s="32">
        <f t="shared" ref="J58" si="41">SUM(J52:J57)</f>
        <v>36352</v>
      </c>
      <c r="K58" s="32">
        <f t="shared" ref="K58" si="42">SUM(K52:K57)</f>
        <v>30226</v>
      </c>
      <c r="L58" s="32">
        <f t="shared" ref="L58" si="43">SUM(L52:L57)</f>
        <v>26276</v>
      </c>
      <c r="M58" s="32">
        <f t="shared" ref="M58" si="44">SUM(M52:M57)</f>
        <v>36400</v>
      </c>
      <c r="O58" s="33"/>
    </row>
    <row r="59" spans="1:15" x14ac:dyDescent="0.3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</row>
  </sheetData>
  <mergeCells count="5">
    <mergeCell ref="B9:M9"/>
    <mergeCell ref="B19:M19"/>
    <mergeCell ref="B29:M29"/>
    <mergeCell ref="B39:M39"/>
    <mergeCell ref="B50:M50"/>
  </mergeCells>
  <pageMargins left="0.7" right="0.7" top="0.75" bottom="0.75" header="0.3" footer="0.3"/>
  <pageSetup scale="83" fitToHeight="2" orientation="landscape" r:id="rId1"/>
  <rowBreaks count="1" manualBreakCount="1">
    <brk id="3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7599-9ED8-43A9-8915-B456219C164A}">
  <sheetPr>
    <pageSetUpPr fitToPage="1"/>
  </sheetPr>
  <dimension ref="A1:O12"/>
  <sheetViews>
    <sheetView zoomScaleNormal="100" workbookViewId="0">
      <selection activeCell="G9" sqref="G9"/>
    </sheetView>
  </sheetViews>
  <sheetFormatPr defaultRowHeight="14.4" x14ac:dyDescent="0.3"/>
  <cols>
    <col min="1" max="1" width="14.77734375" customWidth="1"/>
    <col min="2" max="13" width="11.109375" customWidth="1"/>
    <col min="14" max="14" width="11.88671875" customWidth="1"/>
    <col min="15" max="15" width="10.21875" customWidth="1"/>
  </cols>
  <sheetData>
    <row r="1" spans="1:15" x14ac:dyDescent="0.3">
      <c r="A1" t="s">
        <v>0</v>
      </c>
      <c r="M1" s="1" t="s">
        <v>2</v>
      </c>
    </row>
    <row r="2" spans="1:15" x14ac:dyDescent="0.3">
      <c r="A2" t="s">
        <v>1</v>
      </c>
      <c r="M2" s="1" t="s">
        <v>149</v>
      </c>
    </row>
    <row r="3" spans="1:15" x14ac:dyDescent="0.3">
      <c r="A3" t="s">
        <v>79</v>
      </c>
      <c r="M3" s="1" t="s">
        <v>79</v>
      </c>
    </row>
    <row r="4" spans="1:15" x14ac:dyDescent="0.3">
      <c r="A4" t="s">
        <v>80</v>
      </c>
      <c r="M4" s="1" t="s">
        <v>4</v>
      </c>
    </row>
    <row r="7" spans="1:15" x14ac:dyDescent="0.3">
      <c r="B7" s="2"/>
      <c r="D7" s="5"/>
    </row>
    <row r="8" spans="1:15" x14ac:dyDescent="0.3">
      <c r="A8" s="7" t="s">
        <v>18</v>
      </c>
      <c r="B8" s="6" t="s">
        <v>12</v>
      </c>
      <c r="C8" s="6" t="s">
        <v>13</v>
      </c>
      <c r="D8" s="6" t="s">
        <v>11</v>
      </c>
      <c r="E8" s="6" t="s">
        <v>14</v>
      </c>
      <c r="F8" s="6" t="s">
        <v>15</v>
      </c>
      <c r="G8" s="6" t="s">
        <v>16</v>
      </c>
      <c r="H8" s="6" t="s">
        <v>41</v>
      </c>
      <c r="I8" s="6" t="s">
        <v>42</v>
      </c>
      <c r="J8" s="6" t="s">
        <v>43</v>
      </c>
      <c r="K8" s="6" t="s">
        <v>44</v>
      </c>
      <c r="L8" s="6" t="s">
        <v>45</v>
      </c>
      <c r="M8" s="6" t="s">
        <v>46</v>
      </c>
      <c r="N8" s="6" t="s">
        <v>52</v>
      </c>
      <c r="O8" s="6"/>
    </row>
    <row r="9" spans="1:15" x14ac:dyDescent="0.3">
      <c r="A9" t="s">
        <v>81</v>
      </c>
      <c r="B9" s="14">
        <v>70045.11</v>
      </c>
      <c r="C9" s="14">
        <v>59805.120000000003</v>
      </c>
      <c r="D9" s="14">
        <v>62049.39</v>
      </c>
      <c r="E9" s="14">
        <v>71818.539999999994</v>
      </c>
      <c r="F9" s="14">
        <v>56136.98</v>
      </c>
      <c r="G9" s="14">
        <v>78977.38</v>
      </c>
      <c r="H9" s="14">
        <v>65679.759999999995</v>
      </c>
      <c r="I9" s="14">
        <v>76560.17</v>
      </c>
      <c r="J9" s="14">
        <v>64811.05</v>
      </c>
      <c r="K9" s="14">
        <v>78812.740000000005</v>
      </c>
      <c r="L9" s="14">
        <v>61258.12</v>
      </c>
      <c r="M9" s="14">
        <v>68238.429999999993</v>
      </c>
      <c r="N9" s="14">
        <f>SUM(B9:M9)</f>
        <v>814192.79</v>
      </c>
    </row>
    <row r="10" spans="1:15" x14ac:dyDescent="0.3">
      <c r="A10" t="s">
        <v>82</v>
      </c>
      <c r="B10" s="14">
        <v>102398.65</v>
      </c>
      <c r="C10" s="14">
        <v>52703.43</v>
      </c>
      <c r="D10" s="14">
        <v>75630.22</v>
      </c>
      <c r="E10" s="14">
        <v>67646.69</v>
      </c>
      <c r="F10" s="14">
        <v>53904.49</v>
      </c>
      <c r="G10" s="14">
        <v>72391.75</v>
      </c>
      <c r="H10" s="14">
        <v>64185.35</v>
      </c>
      <c r="I10" s="14">
        <v>77153.98</v>
      </c>
      <c r="J10" s="14">
        <v>56193.32</v>
      </c>
      <c r="K10" s="14">
        <v>88901.15</v>
      </c>
      <c r="L10" s="14">
        <v>66916.42</v>
      </c>
      <c r="M10" s="14">
        <v>78493.820000000007</v>
      </c>
      <c r="N10" s="14">
        <f t="shared" ref="N10:N12" si="0">SUM(B10:M10)</f>
        <v>856519.27</v>
      </c>
    </row>
    <row r="11" spans="1:15" x14ac:dyDescent="0.3">
      <c r="A11" t="s">
        <v>83</v>
      </c>
      <c r="B11" s="14">
        <v>82914.13</v>
      </c>
      <c r="C11" s="14">
        <v>38246.35</v>
      </c>
      <c r="D11" s="14">
        <v>64584.92</v>
      </c>
      <c r="E11" s="14">
        <v>68193.05</v>
      </c>
      <c r="F11" s="14">
        <v>54742.28</v>
      </c>
      <c r="G11" s="14">
        <v>95065.24</v>
      </c>
      <c r="H11" s="14">
        <v>44585.440000000002</v>
      </c>
      <c r="I11" s="14">
        <v>66685.710000000006</v>
      </c>
      <c r="J11" s="14">
        <v>78024.77</v>
      </c>
      <c r="K11" s="14">
        <v>113587.74</v>
      </c>
      <c r="L11" s="14">
        <v>37089.730000000003</v>
      </c>
      <c r="M11" s="14">
        <v>86879.5</v>
      </c>
      <c r="N11" s="14">
        <f t="shared" si="0"/>
        <v>830598.86</v>
      </c>
    </row>
    <row r="12" spans="1:15" x14ac:dyDescent="0.3">
      <c r="A12" t="s">
        <v>84</v>
      </c>
      <c r="B12" s="14">
        <v>154885.60999999999</v>
      </c>
      <c r="C12" s="14">
        <v>52207.17</v>
      </c>
      <c r="D12" s="14">
        <v>31507.15</v>
      </c>
      <c r="E12" s="14">
        <v>0</v>
      </c>
      <c r="F12" s="14">
        <v>0</v>
      </c>
      <c r="G12" s="14">
        <v>0</v>
      </c>
      <c r="H12" s="14"/>
      <c r="I12" s="14"/>
      <c r="J12" s="14"/>
      <c r="K12" s="14"/>
      <c r="L12" s="14"/>
      <c r="M12" s="14"/>
      <c r="N12" s="14">
        <f t="shared" si="0"/>
        <v>238599.92999999996</v>
      </c>
    </row>
  </sheetData>
  <pageMargins left="0.7" right="0.7" top="0.75" bottom="0.75" header="0.3" footer="0.3"/>
  <pageSetup scale="7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D8E5-779B-4D27-B545-B44AF27A0429}">
  <dimension ref="A1:G63"/>
  <sheetViews>
    <sheetView zoomScaleNormal="100" workbookViewId="0">
      <selection activeCell="G9" sqref="G9"/>
    </sheetView>
  </sheetViews>
  <sheetFormatPr defaultRowHeight="14.4" x14ac:dyDescent="0.3"/>
  <cols>
    <col min="1" max="1" width="14.77734375" customWidth="1"/>
    <col min="2" max="3" width="18.109375" customWidth="1"/>
    <col min="4" max="4" width="11.77734375" customWidth="1"/>
    <col min="5" max="7" width="11.109375" customWidth="1"/>
    <col min="8" max="8" width="11.88671875" customWidth="1"/>
    <col min="9" max="9" width="10.21875" customWidth="1"/>
  </cols>
  <sheetData>
    <row r="1" spans="1:7" x14ac:dyDescent="0.3">
      <c r="A1" t="s">
        <v>0</v>
      </c>
      <c r="G1" s="1" t="s">
        <v>2</v>
      </c>
    </row>
    <row r="2" spans="1:7" x14ac:dyDescent="0.3">
      <c r="A2" t="s">
        <v>1</v>
      </c>
      <c r="G2" s="1" t="s">
        <v>149</v>
      </c>
    </row>
    <row r="3" spans="1:7" x14ac:dyDescent="0.3">
      <c r="A3" t="s">
        <v>96</v>
      </c>
      <c r="G3" s="1" t="s">
        <v>96</v>
      </c>
    </row>
    <row r="4" spans="1:7" x14ac:dyDescent="0.3">
      <c r="A4" t="s">
        <v>97</v>
      </c>
      <c r="G4" s="1" t="s">
        <v>4</v>
      </c>
    </row>
    <row r="7" spans="1:7" x14ac:dyDescent="0.3">
      <c r="A7" t="s">
        <v>107</v>
      </c>
      <c r="B7" s="2"/>
      <c r="D7" s="5"/>
    </row>
    <row r="9" spans="1:7" x14ac:dyDescent="0.3">
      <c r="A9" t="s">
        <v>98</v>
      </c>
      <c r="C9" s="19">
        <v>17831.73</v>
      </c>
    </row>
    <row r="10" spans="1:7" x14ac:dyDescent="0.3">
      <c r="A10" t="s">
        <v>99</v>
      </c>
      <c r="C10" s="19">
        <v>277.39999999999998</v>
      </c>
    </row>
    <row r="11" spans="1:7" x14ac:dyDescent="0.3">
      <c r="A11" t="s">
        <v>100</v>
      </c>
      <c r="C11" s="19">
        <v>26823.62</v>
      </c>
    </row>
    <row r="12" spans="1:7" x14ac:dyDescent="0.3">
      <c r="A12" t="s">
        <v>101</v>
      </c>
      <c r="C12" s="19">
        <v>3452.71</v>
      </c>
    </row>
    <row r="13" spans="1:7" x14ac:dyDescent="0.3">
      <c r="A13" t="s">
        <v>102</v>
      </c>
      <c r="C13" s="19">
        <v>501.88</v>
      </c>
    </row>
    <row r="14" spans="1:7" x14ac:dyDescent="0.3">
      <c r="A14" s="12" t="s">
        <v>103</v>
      </c>
      <c r="B14" s="12"/>
      <c r="C14" s="30">
        <v>42048.5</v>
      </c>
    </row>
    <row r="15" spans="1:7" x14ac:dyDescent="0.3">
      <c r="A15" s="2" t="s">
        <v>52</v>
      </c>
      <c r="C15" s="20">
        <f>SUM(C9:C14)</f>
        <v>90935.84</v>
      </c>
    </row>
    <row r="16" spans="1:7" x14ac:dyDescent="0.3">
      <c r="C16" s="21"/>
    </row>
    <row r="18" spans="1:3" x14ac:dyDescent="0.3">
      <c r="A18" t="s">
        <v>108</v>
      </c>
    </row>
    <row r="20" spans="1:3" x14ac:dyDescent="0.3">
      <c r="A20" s="17" t="s">
        <v>21</v>
      </c>
      <c r="B20" s="3" t="s">
        <v>104</v>
      </c>
    </row>
    <row r="21" spans="1:3" x14ac:dyDescent="0.3">
      <c r="A21" t="s">
        <v>22</v>
      </c>
      <c r="B21" s="5">
        <v>44256.800000000003</v>
      </c>
    </row>
    <row r="22" spans="1:3" x14ac:dyDescent="0.3">
      <c r="A22" t="s">
        <v>23</v>
      </c>
      <c r="B22" s="5">
        <v>66934.080000000002</v>
      </c>
    </row>
    <row r="23" spans="1:3" x14ac:dyDescent="0.3">
      <c r="A23" t="s">
        <v>24</v>
      </c>
      <c r="B23" s="5">
        <v>22567.75</v>
      </c>
    </row>
    <row r="24" spans="1:3" x14ac:dyDescent="0.3">
      <c r="A24" t="s">
        <v>25</v>
      </c>
      <c r="B24" s="5">
        <v>5949.32</v>
      </c>
    </row>
    <row r="25" spans="1:3" x14ac:dyDescent="0.3">
      <c r="A25" t="s">
        <v>26</v>
      </c>
      <c r="B25" s="5">
        <v>0</v>
      </c>
    </row>
    <row r="26" spans="1:3" x14ac:dyDescent="0.3">
      <c r="A26" t="s">
        <v>27</v>
      </c>
      <c r="B26" s="5">
        <v>247146.88</v>
      </c>
    </row>
    <row r="27" spans="1:3" x14ac:dyDescent="0.3">
      <c r="A27" s="2" t="s">
        <v>52</v>
      </c>
      <c r="B27" s="9">
        <f>SUM(B21:B26)</f>
        <v>386854.83</v>
      </c>
      <c r="C27" s="5"/>
    </row>
    <row r="29" spans="1:3" x14ac:dyDescent="0.3">
      <c r="A29" t="s">
        <v>106</v>
      </c>
    </row>
    <row r="30" spans="1:3" x14ac:dyDescent="0.3">
      <c r="A30" t="s">
        <v>105</v>
      </c>
    </row>
    <row r="33" spans="1:6" ht="28.8" x14ac:dyDescent="0.3">
      <c r="A33" s="17" t="s">
        <v>21</v>
      </c>
      <c r="B33" s="6" t="s">
        <v>109</v>
      </c>
    </row>
    <row r="34" spans="1:6" x14ac:dyDescent="0.3">
      <c r="A34" s="2" t="s">
        <v>22</v>
      </c>
      <c r="B34" s="22">
        <v>7750</v>
      </c>
    </row>
    <row r="35" spans="1:6" x14ac:dyDescent="0.3">
      <c r="A35" s="2" t="s">
        <v>23</v>
      </c>
      <c r="B35" s="22">
        <v>225</v>
      </c>
    </row>
    <row r="36" spans="1:6" x14ac:dyDescent="0.3">
      <c r="A36" s="2" t="s">
        <v>24</v>
      </c>
      <c r="B36" s="22">
        <v>3800</v>
      </c>
    </row>
    <row r="37" spans="1:6" x14ac:dyDescent="0.3">
      <c r="A37" s="2" t="s">
        <v>25</v>
      </c>
      <c r="B37" s="22">
        <v>475</v>
      </c>
    </row>
    <row r="38" spans="1:6" x14ac:dyDescent="0.3">
      <c r="A38" s="2" t="s">
        <v>26</v>
      </c>
      <c r="B38" s="22">
        <v>0</v>
      </c>
    </row>
    <row r="39" spans="1:6" x14ac:dyDescent="0.3">
      <c r="A39" s="2" t="s">
        <v>27</v>
      </c>
      <c r="B39" s="22">
        <v>199625</v>
      </c>
    </row>
    <row r="40" spans="1:6" x14ac:dyDescent="0.3">
      <c r="A40" s="2" t="s">
        <v>52</v>
      </c>
      <c r="B40" s="23">
        <f>SUM(B34:B39)</f>
        <v>211875</v>
      </c>
    </row>
    <row r="42" spans="1:6" x14ac:dyDescent="0.3">
      <c r="A42" s="2" t="s">
        <v>110</v>
      </c>
    </row>
    <row r="43" spans="1:6" x14ac:dyDescent="0.3">
      <c r="A43" s="2" t="s">
        <v>111</v>
      </c>
    </row>
    <row r="45" spans="1:6" x14ac:dyDescent="0.3">
      <c r="A45" s="2" t="s">
        <v>112</v>
      </c>
      <c r="F45" s="12"/>
    </row>
    <row r="46" spans="1:6" x14ac:dyDescent="0.3">
      <c r="A46" s="2" t="s">
        <v>113</v>
      </c>
      <c r="F46" s="12"/>
    </row>
    <row r="47" spans="1:6" x14ac:dyDescent="0.3">
      <c r="A47" s="2" t="s">
        <v>114</v>
      </c>
      <c r="F47" s="12"/>
    </row>
    <row r="48" spans="1:6" x14ac:dyDescent="0.3">
      <c r="A48" s="24" t="s">
        <v>115</v>
      </c>
      <c r="F48" s="12"/>
    </row>
    <row r="49" spans="1:6" x14ac:dyDescent="0.3">
      <c r="F49" s="12"/>
    </row>
    <row r="50" spans="1:6" ht="28.8" x14ac:dyDescent="0.3">
      <c r="B50" s="6" t="s">
        <v>134</v>
      </c>
      <c r="F50" s="12"/>
    </row>
    <row r="51" spans="1:6" x14ac:dyDescent="0.3">
      <c r="A51" t="s">
        <v>11</v>
      </c>
      <c r="B51" s="5">
        <v>13000</v>
      </c>
      <c r="F51" s="12"/>
    </row>
    <row r="52" spans="1:6" x14ac:dyDescent="0.3">
      <c r="A52" t="s">
        <v>14</v>
      </c>
      <c r="B52" s="5">
        <v>26000</v>
      </c>
      <c r="F52" s="12"/>
    </row>
    <row r="53" spans="1:6" x14ac:dyDescent="0.3">
      <c r="A53" t="s">
        <v>15</v>
      </c>
      <c r="B53" s="5">
        <v>26000</v>
      </c>
      <c r="F53" s="12"/>
    </row>
    <row r="54" spans="1:6" x14ac:dyDescent="0.3">
      <c r="A54" t="s">
        <v>16</v>
      </c>
      <c r="B54" s="5">
        <v>26000</v>
      </c>
      <c r="F54" s="12"/>
    </row>
    <row r="55" spans="1:6" x14ac:dyDescent="0.3">
      <c r="A55" t="s">
        <v>52</v>
      </c>
      <c r="B55" s="9">
        <f>SUM(B51:B54)</f>
        <v>91000</v>
      </c>
      <c r="F55" s="12"/>
    </row>
    <row r="56" spans="1:6" x14ac:dyDescent="0.3">
      <c r="F56" s="12"/>
    </row>
    <row r="57" spans="1:6" x14ac:dyDescent="0.3">
      <c r="F57" s="12"/>
    </row>
    <row r="58" spans="1:6" x14ac:dyDescent="0.3">
      <c r="A58" t="s">
        <v>116</v>
      </c>
    </row>
    <row r="59" spans="1:6" x14ac:dyDescent="0.3">
      <c r="A59" t="s">
        <v>117</v>
      </c>
    </row>
    <row r="60" spans="1:6" x14ac:dyDescent="0.3">
      <c r="A60" t="s">
        <v>118</v>
      </c>
    </row>
    <row r="62" spans="1:6" x14ac:dyDescent="0.3">
      <c r="B62" s="3" t="s">
        <v>120</v>
      </c>
      <c r="C62" s="3" t="s">
        <v>121</v>
      </c>
      <c r="D62" s="3" t="s">
        <v>122</v>
      </c>
      <c r="E62" s="3" t="s">
        <v>123</v>
      </c>
    </row>
    <row r="63" spans="1:6" x14ac:dyDescent="0.3">
      <c r="A63" t="s">
        <v>119</v>
      </c>
      <c r="B63" s="5">
        <v>413421.35</v>
      </c>
      <c r="C63" s="5">
        <v>803597.87</v>
      </c>
      <c r="D63" s="5">
        <f>B63-C63</f>
        <v>-390176.52</v>
      </c>
      <c r="E63" s="25">
        <f>D63/C63</f>
        <v>-0.48553702612477062</v>
      </c>
    </row>
  </sheetData>
  <phoneticPr fontId="4" type="noConversion"/>
  <pageMargins left="0.7" right="0.7" top="0.75" bottom="0.75" header="0.3" footer="0.3"/>
  <pageSetup scale="84" fitToHeight="2" orientation="portrait" r:id="rId1"/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5C59-3211-460D-85AA-4DE4A523069A}">
  <sheetPr>
    <pageSetUpPr fitToPage="1"/>
  </sheetPr>
  <dimension ref="A1:G22"/>
  <sheetViews>
    <sheetView zoomScaleNormal="100" workbookViewId="0">
      <selection activeCell="G9" sqref="G9"/>
    </sheetView>
  </sheetViews>
  <sheetFormatPr defaultRowHeight="14.4" x14ac:dyDescent="0.3"/>
  <cols>
    <col min="1" max="1" width="14.77734375" customWidth="1"/>
    <col min="2" max="5" width="12.21875" customWidth="1"/>
    <col min="6" max="7" width="11.109375" customWidth="1"/>
    <col min="8" max="8" width="11.88671875" customWidth="1"/>
    <col min="9" max="9" width="10.21875" customWidth="1"/>
  </cols>
  <sheetData>
    <row r="1" spans="1:7" x14ac:dyDescent="0.3">
      <c r="A1" t="s">
        <v>0</v>
      </c>
      <c r="G1" s="1" t="s">
        <v>2</v>
      </c>
    </row>
    <row r="2" spans="1:7" x14ac:dyDescent="0.3">
      <c r="A2" t="s">
        <v>1</v>
      </c>
      <c r="G2" s="1" t="s">
        <v>149</v>
      </c>
    </row>
    <row r="3" spans="1:7" x14ac:dyDescent="0.3">
      <c r="A3" t="s">
        <v>124</v>
      </c>
      <c r="G3" s="1" t="s">
        <v>124</v>
      </c>
    </row>
    <row r="4" spans="1:7" x14ac:dyDescent="0.3">
      <c r="A4" t="s">
        <v>125</v>
      </c>
      <c r="G4" s="1" t="s">
        <v>4</v>
      </c>
    </row>
    <row r="7" spans="1:7" x14ac:dyDescent="0.3">
      <c r="A7" t="s">
        <v>126</v>
      </c>
      <c r="B7" s="2"/>
      <c r="D7" s="5"/>
    </row>
    <row r="9" spans="1:7" x14ac:dyDescent="0.3">
      <c r="A9" t="s">
        <v>139</v>
      </c>
    </row>
    <row r="10" spans="1:7" x14ac:dyDescent="0.3">
      <c r="B10" s="3">
        <v>2020</v>
      </c>
      <c r="C10" s="3">
        <v>2019</v>
      </c>
      <c r="D10" s="3" t="s">
        <v>122</v>
      </c>
      <c r="E10" s="3" t="s">
        <v>123</v>
      </c>
    </row>
    <row r="11" spans="1:7" x14ac:dyDescent="0.3">
      <c r="A11" t="s">
        <v>11</v>
      </c>
      <c r="B11" s="5">
        <v>25776.560000000001</v>
      </c>
      <c r="C11" s="5">
        <v>19746.349999999999</v>
      </c>
      <c r="D11" s="5">
        <f>B11-C11</f>
        <v>6030.2100000000028</v>
      </c>
      <c r="E11" s="25">
        <f>D11/C11</f>
        <v>0.3053835265757977</v>
      </c>
    </row>
    <row r="12" spans="1:7" x14ac:dyDescent="0.3">
      <c r="A12" t="s">
        <v>14</v>
      </c>
      <c r="B12" s="5">
        <v>25114.959999999999</v>
      </c>
      <c r="C12" s="5">
        <v>26730.453333333331</v>
      </c>
      <c r="D12" s="5">
        <f t="shared" ref="D12:D14" si="0">B12-C12</f>
        <v>-1615.493333333332</v>
      </c>
      <c r="E12" s="25">
        <f t="shared" ref="E12:E15" si="1">D12/C12</f>
        <v>-6.0436436044980363E-2</v>
      </c>
    </row>
    <row r="13" spans="1:7" x14ac:dyDescent="0.3">
      <c r="A13" t="s">
        <v>15</v>
      </c>
      <c r="B13" s="5">
        <v>14253.81</v>
      </c>
      <c r="C13" s="5">
        <v>29597.393333333333</v>
      </c>
      <c r="D13" s="5">
        <f t="shared" si="0"/>
        <v>-15343.583333333334</v>
      </c>
      <c r="E13" s="25">
        <f t="shared" si="1"/>
        <v>-0.51840995457032368</v>
      </c>
    </row>
    <row r="14" spans="1:7" x14ac:dyDescent="0.3">
      <c r="A14" t="s">
        <v>16</v>
      </c>
      <c r="B14" s="5">
        <v>18701.169999999998</v>
      </c>
      <c r="C14" s="5">
        <v>26940.323333333334</v>
      </c>
      <c r="D14" s="5">
        <f t="shared" si="0"/>
        <v>-8239.1533333333355</v>
      </c>
      <c r="E14" s="25">
        <f t="shared" si="1"/>
        <v>-0.30582978650219128</v>
      </c>
    </row>
    <row r="15" spans="1:7" x14ac:dyDescent="0.3">
      <c r="A15" t="s">
        <v>52</v>
      </c>
      <c r="B15" s="9">
        <f t="shared" ref="B15:C15" si="2">SUM(B11:B14)</f>
        <v>83846.5</v>
      </c>
      <c r="C15" s="9">
        <f t="shared" si="2"/>
        <v>103014.51999999999</v>
      </c>
      <c r="D15" s="9">
        <f>SUM(D11:D14)</f>
        <v>-19168.019999999997</v>
      </c>
      <c r="E15" s="26">
        <f t="shared" si="1"/>
        <v>-0.18607105095475859</v>
      </c>
    </row>
    <row r="18" spans="1:5" x14ac:dyDescent="0.3">
      <c r="A18" t="s">
        <v>135</v>
      </c>
    </row>
    <row r="20" spans="1:5" x14ac:dyDescent="0.3">
      <c r="A20" t="s">
        <v>136</v>
      </c>
      <c r="E20" s="5">
        <v>5230.54</v>
      </c>
    </row>
    <row r="21" spans="1:5" x14ac:dyDescent="0.3">
      <c r="A21" t="s">
        <v>137</v>
      </c>
      <c r="E21" s="15">
        <v>3</v>
      </c>
    </row>
    <row r="22" spans="1:5" x14ac:dyDescent="0.3">
      <c r="A22" t="s">
        <v>138</v>
      </c>
      <c r="E22" s="9">
        <f>E20*E21</f>
        <v>15691.619999999999</v>
      </c>
    </row>
  </sheetData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Q3</vt:lpstr>
      <vt:lpstr>Q4</vt:lpstr>
      <vt:lpstr>Q5</vt:lpstr>
      <vt:lpstr>Q6</vt:lpstr>
      <vt:lpstr>Q7</vt:lpstr>
      <vt:lpstr>Q8</vt:lpstr>
      <vt:lpstr>Q9</vt:lpstr>
      <vt:lpstr>Q10.a</vt:lpstr>
      <vt:lpstr>Q10.b</vt:lpstr>
      <vt:lpstr>Q10.c</vt:lpstr>
      <vt:lpstr>Q11</vt:lpstr>
      <vt:lpstr>Q14</vt:lpstr>
      <vt:lpstr>Q15</vt:lpstr>
      <vt:lpstr>'Q3'!Print_Area</vt:lpstr>
      <vt:lpstr>'Q5'!Print_Area</vt:lpstr>
      <vt:lpstr>'Q6'!Print_Area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Kampsen</dc:creator>
  <cp:lastModifiedBy>Stacey Kampsen</cp:lastModifiedBy>
  <cp:lastPrinted>2020-07-21T14:34:55Z</cp:lastPrinted>
  <dcterms:created xsi:type="dcterms:W3CDTF">2020-07-13T13:29:26Z</dcterms:created>
  <dcterms:modified xsi:type="dcterms:W3CDTF">2020-07-21T14:35:09Z</dcterms:modified>
</cp:coreProperties>
</file>