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T:\PSC Case 2020-00085  COVID\PSC Initial Request for Information\Responses to Initial Request for Information\"/>
    </mc:Choice>
  </mc:AlternateContent>
  <xr:revisionPtr revIDLastSave="0" documentId="13_ncr:1_{0B93A14D-7680-4F31-9140-A60DF84673C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Avg Current and Total Bil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1" l="1"/>
  <c r="V50" i="1"/>
  <c r="V49" i="1"/>
  <c r="V48" i="1"/>
  <c r="V47" i="1"/>
  <c r="V45" i="1"/>
  <c r="V44" i="1"/>
  <c r="V43" i="1"/>
  <c r="V42" i="1"/>
  <c r="V41" i="1"/>
  <c r="V40" i="1"/>
  <c r="V39" i="1"/>
  <c r="V38" i="1"/>
  <c r="V37" i="1"/>
  <c r="V36" i="1"/>
  <c r="V35" i="1"/>
  <c r="V34" i="1"/>
  <c r="V32" i="1"/>
  <c r="V31" i="1"/>
  <c r="V30" i="1"/>
  <c r="V29" i="1"/>
  <c r="V28" i="1"/>
  <c r="V27" i="1"/>
  <c r="V26" i="1"/>
  <c r="V25" i="1"/>
  <c r="S51" i="1"/>
  <c r="S50" i="1"/>
  <c r="S49" i="1"/>
  <c r="S48" i="1"/>
  <c r="S47" i="1"/>
  <c r="S45" i="1"/>
  <c r="S44" i="1"/>
  <c r="S43" i="1"/>
  <c r="S42" i="1"/>
  <c r="S41" i="1"/>
  <c r="S40" i="1"/>
  <c r="S39" i="1"/>
  <c r="S38" i="1"/>
  <c r="S37" i="1"/>
  <c r="S36" i="1"/>
  <c r="S35" i="1"/>
  <c r="S34" i="1"/>
  <c r="S32" i="1"/>
  <c r="S31" i="1"/>
  <c r="S30" i="1"/>
  <c r="S29" i="1"/>
  <c r="S28" i="1"/>
  <c r="S27" i="1"/>
  <c r="S26" i="1"/>
  <c r="S25" i="1"/>
  <c r="U46" i="1" l="1"/>
  <c r="T46" i="1"/>
  <c r="R46" i="1"/>
  <c r="Q46" i="1"/>
  <c r="O46" i="1"/>
  <c r="N46" i="1"/>
  <c r="L46" i="1"/>
  <c r="K46" i="1"/>
  <c r="U33" i="1"/>
  <c r="T33" i="1"/>
  <c r="R33" i="1"/>
  <c r="Q33" i="1"/>
  <c r="O33" i="1"/>
  <c r="N33" i="1"/>
  <c r="L33" i="1"/>
  <c r="K33" i="1"/>
  <c r="U20" i="1"/>
  <c r="T20" i="1"/>
  <c r="R20" i="1"/>
  <c r="Q20" i="1"/>
  <c r="O20" i="1"/>
  <c r="N20" i="1"/>
  <c r="L20" i="1"/>
  <c r="K20" i="1"/>
  <c r="S46" i="1" l="1"/>
  <c r="V46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33" i="1"/>
  <c r="V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33" i="1"/>
  <c r="S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8" i="1"/>
  <c r="G46" i="1" l="1"/>
  <c r="H46" i="1"/>
  <c r="B46" i="1"/>
  <c r="C46" i="1"/>
  <c r="D46" i="1"/>
  <c r="G33" i="1"/>
  <c r="H33" i="1"/>
  <c r="B33" i="1"/>
  <c r="C33" i="1"/>
  <c r="D33" i="1"/>
  <c r="H20" i="1"/>
  <c r="G20" i="1"/>
  <c r="D20" i="1"/>
  <c r="C20" i="1"/>
  <c r="B20" i="1"/>
  <c r="E51" i="1"/>
  <c r="E50" i="1"/>
  <c r="E49" i="1"/>
  <c r="E48" i="1"/>
  <c r="E47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F11" i="1" l="1"/>
  <c r="F37" i="1"/>
  <c r="F18" i="1"/>
  <c r="F44" i="1"/>
  <c r="I10" i="1"/>
  <c r="J10" i="1" s="1"/>
  <c r="I16" i="1"/>
  <c r="J16" i="1" s="1"/>
  <c r="I23" i="1"/>
  <c r="J23" i="1" s="1"/>
  <c r="F29" i="1"/>
  <c r="F36" i="1"/>
  <c r="F42" i="1"/>
  <c r="F49" i="1"/>
  <c r="F17" i="1"/>
  <c r="F43" i="1"/>
  <c r="F25" i="1"/>
  <c r="F51" i="1"/>
  <c r="F32" i="1"/>
  <c r="F45" i="1"/>
  <c r="F24" i="1"/>
  <c r="F50" i="1"/>
  <c r="F38" i="1"/>
  <c r="F13" i="1"/>
  <c r="F26" i="1"/>
  <c r="F39" i="1"/>
  <c r="I8" i="1"/>
  <c r="J8" i="1" s="1"/>
  <c r="F14" i="1"/>
  <c r="I21" i="1"/>
  <c r="J21" i="1" s="1"/>
  <c r="F27" i="1"/>
  <c r="F34" i="1"/>
  <c r="F40" i="1"/>
  <c r="I47" i="1"/>
  <c r="J47" i="1" s="1"/>
  <c r="F30" i="1"/>
  <c r="F12" i="1"/>
  <c r="F31" i="1"/>
  <c r="F19" i="1"/>
  <c r="F9" i="1"/>
  <c r="F15" i="1"/>
  <c r="F22" i="1"/>
  <c r="F28" i="1"/>
  <c r="F35" i="1"/>
  <c r="F41" i="1"/>
  <c r="I48" i="1"/>
  <c r="J48" i="1" s="1"/>
  <c r="E20" i="1"/>
  <c r="I15" i="1"/>
  <c r="J15" i="1" s="1"/>
  <c r="E46" i="1"/>
  <c r="I11" i="1"/>
  <c r="J11" i="1" s="1"/>
  <c r="I31" i="1"/>
  <c r="J31" i="1" s="1"/>
  <c r="I27" i="1"/>
  <c r="J27" i="1" s="1"/>
  <c r="E33" i="1"/>
  <c r="I9" i="1"/>
  <c r="J9" i="1" s="1"/>
  <c r="I50" i="1"/>
  <c r="J50" i="1" s="1"/>
  <c r="I18" i="1"/>
  <c r="J18" i="1" s="1"/>
  <c r="I24" i="1"/>
  <c r="J24" i="1" s="1"/>
  <c r="F10" i="1"/>
  <c r="I41" i="1"/>
  <c r="J41" i="1" s="1"/>
  <c r="F8" i="1"/>
  <c r="I26" i="1"/>
  <c r="J26" i="1" s="1"/>
  <c r="I30" i="1"/>
  <c r="J30" i="1" s="1"/>
  <c r="I43" i="1"/>
  <c r="J43" i="1" s="1"/>
  <c r="F47" i="1"/>
  <c r="I14" i="1"/>
  <c r="J14" i="1" s="1"/>
  <c r="I17" i="1"/>
  <c r="J17" i="1" s="1"/>
  <c r="I36" i="1"/>
  <c r="J36" i="1" s="1"/>
  <c r="I44" i="1"/>
  <c r="J44" i="1" s="1"/>
  <c r="I37" i="1"/>
  <c r="J37" i="1" s="1"/>
  <c r="I12" i="1"/>
  <c r="J12" i="1" s="1"/>
  <c r="F16" i="1"/>
  <c r="F21" i="1"/>
  <c r="F23" i="1"/>
  <c r="I34" i="1"/>
  <c r="J34" i="1" s="1"/>
  <c r="I39" i="1"/>
  <c r="J39" i="1" s="1"/>
  <c r="I28" i="1"/>
  <c r="J28" i="1" s="1"/>
  <c r="I42" i="1"/>
  <c r="J42" i="1" s="1"/>
  <c r="I40" i="1"/>
  <c r="J40" i="1" s="1"/>
  <c r="F48" i="1"/>
  <c r="I19" i="1"/>
  <c r="J19" i="1" s="1"/>
  <c r="I32" i="1"/>
  <c r="J32" i="1" s="1"/>
  <c r="I38" i="1"/>
  <c r="J38" i="1" s="1"/>
  <c r="I13" i="1"/>
  <c r="J13" i="1" s="1"/>
  <c r="I45" i="1"/>
  <c r="J45" i="1" s="1"/>
  <c r="I51" i="1"/>
  <c r="J51" i="1" s="1"/>
  <c r="I22" i="1"/>
  <c r="J22" i="1" s="1"/>
  <c r="I25" i="1"/>
  <c r="J25" i="1" s="1"/>
  <c r="I29" i="1"/>
  <c r="J29" i="1" s="1"/>
  <c r="I35" i="1"/>
  <c r="J35" i="1" s="1"/>
  <c r="I49" i="1"/>
  <c r="J49" i="1" s="1"/>
  <c r="I46" i="1" l="1"/>
  <c r="J46" i="1" s="1"/>
  <c r="F33" i="1"/>
  <c r="F46" i="1"/>
  <c r="F20" i="1"/>
  <c r="I20" i="1"/>
  <c r="J20" i="1" s="1"/>
  <c r="I33" i="1"/>
  <c r="J33" i="1" s="1"/>
</calcChain>
</file>

<file path=xl/sharedStrings.xml><?xml version="1.0" encoding="utf-8"?>
<sst xmlns="http://schemas.openxmlformats.org/spreadsheetml/2006/main" count="31" uniqueCount="20">
  <si>
    <t>Commercial Less than 50 Kw</t>
  </si>
  <si>
    <t>Commercial 50 - 1000</t>
  </si>
  <si>
    <t>Large Power over 1000</t>
  </si>
  <si>
    <t>Customer Count</t>
  </si>
  <si>
    <t>Average</t>
  </si>
  <si>
    <t>Total</t>
  </si>
  <si>
    <t>Revenue</t>
  </si>
  <si>
    <t>Other Ch/cr</t>
  </si>
  <si>
    <t>Current Sub Tot</t>
  </si>
  <si>
    <t>Arrearages</t>
  </si>
  <si>
    <t>Active Count</t>
  </si>
  <si>
    <t>Total Bill</t>
  </si>
  <si>
    <t>Avg Current</t>
  </si>
  <si>
    <t>Billed Count</t>
  </si>
  <si>
    <t>Avg Total Bill</t>
  </si>
  <si>
    <t>Residential</t>
  </si>
  <si>
    <t>Current Bill</t>
  </si>
  <si>
    <t>Cumberland Valley Electric, Inc.</t>
  </si>
  <si>
    <t>Exhibit A</t>
  </si>
  <si>
    <t>Witness: Robert Tolliver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</si>
</sst>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4" fontId="2" fillId="0" borderId="0" xfId="0" applyNumberFormat="1" applyFont="1"/>
    <xf numFmtId="37" fontId="2" fillId="0" borderId="13" xfId="0" applyNumberFormat="1" applyFont="1" applyBorder="1"/>
    <xf numFmtId="44" fontId="2" fillId="0" borderId="8" xfId="0" applyNumberFormat="1" applyFont="1" applyBorder="1"/>
    <xf numFmtId="37" fontId="2" fillId="0" borderId="8" xfId="0" applyNumberFormat="1" applyFont="1" applyBorder="1"/>
    <xf numFmtId="165" fontId="2" fillId="0" borderId="13" xfId="1" applyNumberFormat="1" applyFont="1" applyBorder="1"/>
    <xf numFmtId="44" fontId="2" fillId="0" borderId="9" xfId="0" applyNumberFormat="1" applyFont="1" applyBorder="1"/>
    <xf numFmtId="166" fontId="2" fillId="0" borderId="9" xfId="0" applyNumberFormat="1" applyFont="1" applyBorder="1"/>
    <xf numFmtId="3" fontId="2" fillId="0" borderId="13" xfId="0" applyNumberFormat="1" applyFont="1" applyBorder="1"/>
    <xf numFmtId="37" fontId="2" fillId="0" borderId="3" xfId="0" applyNumberFormat="1" applyFont="1" applyBorder="1"/>
    <xf numFmtId="44" fontId="2" fillId="0" borderId="0" xfId="0" applyNumberFormat="1" applyFont="1" applyBorder="1"/>
    <xf numFmtId="3" fontId="2" fillId="0" borderId="0" xfId="0" applyNumberFormat="1" applyFont="1" applyBorder="1"/>
    <xf numFmtId="165" fontId="2" fillId="0" borderId="3" xfId="1" applyNumberFormat="1" applyFont="1" applyBorder="1"/>
    <xf numFmtId="44" fontId="2" fillId="0" borderId="4" xfId="0" applyNumberFormat="1" applyFont="1" applyBorder="1"/>
    <xf numFmtId="166" fontId="2" fillId="0" borderId="4" xfId="0" applyNumberFormat="1" applyFont="1" applyBorder="1"/>
    <xf numFmtId="3" fontId="2" fillId="0" borderId="3" xfId="0" applyNumberFormat="1" applyFont="1" applyBorder="1"/>
    <xf numFmtId="164" fontId="5" fillId="0" borderId="0" xfId="0" applyNumberFormat="1" applyFont="1"/>
    <xf numFmtId="37" fontId="5" fillId="0" borderId="3" xfId="0" applyNumberFormat="1" applyFont="1" applyBorder="1"/>
    <xf numFmtId="44" fontId="5" fillId="0" borderId="0" xfId="0" applyNumberFormat="1" applyFont="1" applyBorder="1"/>
    <xf numFmtId="3" fontId="5" fillId="0" borderId="0" xfId="0" applyNumberFormat="1" applyFont="1" applyBorder="1"/>
    <xf numFmtId="165" fontId="5" fillId="0" borderId="3" xfId="1" applyNumberFormat="1" applyFont="1" applyBorder="1" applyAlignment="1">
      <alignment horizontal="center"/>
    </xf>
    <xf numFmtId="44" fontId="5" fillId="0" borderId="4" xfId="0" applyNumberFormat="1" applyFont="1" applyBorder="1"/>
    <xf numFmtId="166" fontId="5" fillId="0" borderId="4" xfId="0" applyNumberFormat="1" applyFont="1" applyBorder="1"/>
    <xf numFmtId="3" fontId="5" fillId="0" borderId="3" xfId="0" applyNumberFormat="1" applyFont="1" applyBorder="1"/>
    <xf numFmtId="0" fontId="5" fillId="0" borderId="0" xfId="0" applyFont="1"/>
    <xf numFmtId="165" fontId="5" fillId="0" borderId="3" xfId="1" applyNumberFormat="1" applyFont="1" applyBorder="1"/>
    <xf numFmtId="44" fontId="2" fillId="0" borderId="0" xfId="0" applyNumberFormat="1" applyFont="1" applyFill="1" applyBorder="1"/>
    <xf numFmtId="0" fontId="2" fillId="0" borderId="3" xfId="0" applyFont="1" applyBorder="1"/>
    <xf numFmtId="37" fontId="2" fillId="0" borderId="5" xfId="0" applyNumberFormat="1" applyFont="1" applyBorder="1"/>
    <xf numFmtId="44" fontId="2" fillId="0" borderId="6" xfId="0" applyNumberFormat="1" applyFont="1" applyBorder="1"/>
    <xf numFmtId="44" fontId="2" fillId="0" borderId="6" xfId="0" applyNumberFormat="1" applyFont="1" applyFill="1" applyBorder="1"/>
    <xf numFmtId="3" fontId="2" fillId="0" borderId="6" xfId="0" applyNumberFormat="1" applyFont="1" applyBorder="1"/>
    <xf numFmtId="165" fontId="2" fillId="0" borderId="5" xfId="1" applyNumberFormat="1" applyFont="1" applyBorder="1"/>
    <xf numFmtId="44" fontId="2" fillId="0" borderId="7" xfId="0" applyNumberFormat="1" applyFont="1" applyBorder="1"/>
    <xf numFmtId="166" fontId="2" fillId="0" borderId="7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0" fontId="4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1"/>
  <sheetViews>
    <sheetView tabSelected="1" zoomScaleNormal="100" workbookViewId="0">
      <selection activeCell="AF8" sqref="AF8"/>
    </sheetView>
  </sheetViews>
  <sheetFormatPr defaultRowHeight="15.75" x14ac:dyDescent="0.25"/>
  <cols>
    <col min="1" max="1" width="8.140625" style="1" bestFit="1" customWidth="1"/>
    <col min="2" max="2" width="13.5703125" style="1" bestFit="1" customWidth="1"/>
    <col min="3" max="3" width="16.85546875" style="1" bestFit="1" customWidth="1"/>
    <col min="4" max="4" width="15.7109375" style="1" customWidth="1"/>
    <col min="5" max="5" width="16.85546875" style="1" bestFit="1" customWidth="1"/>
    <col min="6" max="7" width="12.85546875" style="1" bestFit="1" customWidth="1"/>
    <col min="8" max="8" width="15.7109375" style="1" customWidth="1"/>
    <col min="9" max="9" width="16.85546875" style="1" bestFit="1" customWidth="1"/>
    <col min="10" max="10" width="14.42578125" style="1" bestFit="1" customWidth="1"/>
    <col min="11" max="11" width="18.28515625" style="2" bestFit="1" customWidth="1"/>
    <col min="12" max="12" width="16.85546875" style="1" bestFit="1" customWidth="1"/>
    <col min="13" max="13" width="9.85546875" style="1" bestFit="1" customWidth="1"/>
    <col min="14" max="14" width="18.28515625" style="1" bestFit="1" customWidth="1"/>
    <col min="15" max="15" width="15.7109375" style="1" customWidth="1"/>
    <col min="16" max="16" width="9.140625" style="1" bestFit="1" customWidth="1"/>
    <col min="17" max="17" width="18.28515625" style="1" bestFit="1" customWidth="1"/>
    <col min="18" max="18" width="15.7109375" style="1" customWidth="1"/>
    <col min="19" max="19" width="10.140625" style="1" bestFit="1" customWidth="1"/>
    <col min="20" max="20" width="18.28515625" style="1" bestFit="1" customWidth="1"/>
    <col min="21" max="21" width="15.7109375" style="1" customWidth="1"/>
    <col min="22" max="22" width="12.7109375" style="1" bestFit="1" customWidth="1"/>
    <col min="23" max="16384" width="9.140625" style="1"/>
  </cols>
  <sheetData>
    <row r="2" spans="1:22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x14ac:dyDescent="0.25">
      <c r="B3" s="43" t="s">
        <v>18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x14ac:dyDescent="0.25">
      <c r="A4" s="3"/>
      <c r="B4" s="43" t="s">
        <v>19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6" spans="1:22" x14ac:dyDescent="0.25">
      <c r="B6" s="44"/>
      <c r="C6" s="45"/>
      <c r="D6" s="45"/>
      <c r="E6" s="45"/>
      <c r="F6" s="45"/>
      <c r="G6" s="45"/>
      <c r="H6" s="45"/>
      <c r="I6" s="45"/>
      <c r="J6" s="46"/>
      <c r="K6" s="44" t="s">
        <v>15</v>
      </c>
      <c r="L6" s="45"/>
      <c r="M6" s="46"/>
      <c r="N6" s="44" t="s">
        <v>0</v>
      </c>
      <c r="O6" s="45"/>
      <c r="P6" s="46"/>
      <c r="Q6" s="44" t="s">
        <v>1</v>
      </c>
      <c r="R6" s="45"/>
      <c r="S6" s="46"/>
      <c r="T6" s="44" t="s">
        <v>2</v>
      </c>
      <c r="U6" s="45"/>
      <c r="V6" s="46"/>
    </row>
    <row r="7" spans="1:22" x14ac:dyDescent="0.25">
      <c r="B7" s="4" t="s">
        <v>10</v>
      </c>
      <c r="C7" s="5" t="s">
        <v>6</v>
      </c>
      <c r="D7" s="5" t="s">
        <v>7</v>
      </c>
      <c r="E7" s="5" t="s">
        <v>8</v>
      </c>
      <c r="F7" s="5" t="s">
        <v>12</v>
      </c>
      <c r="G7" s="5" t="s">
        <v>13</v>
      </c>
      <c r="H7" s="5" t="s">
        <v>9</v>
      </c>
      <c r="I7" s="5" t="s">
        <v>11</v>
      </c>
      <c r="J7" s="5" t="s">
        <v>14</v>
      </c>
      <c r="K7" s="6" t="s">
        <v>3</v>
      </c>
      <c r="L7" s="4" t="s">
        <v>16</v>
      </c>
      <c r="M7" s="4" t="s">
        <v>4</v>
      </c>
      <c r="N7" s="6" t="s">
        <v>3</v>
      </c>
      <c r="O7" s="4" t="s">
        <v>16</v>
      </c>
      <c r="P7" s="4" t="s">
        <v>4</v>
      </c>
      <c r="Q7" s="6" t="s">
        <v>3</v>
      </c>
      <c r="R7" s="4" t="s">
        <v>16</v>
      </c>
      <c r="S7" s="4" t="s">
        <v>4</v>
      </c>
      <c r="T7" s="6" t="s">
        <v>3</v>
      </c>
      <c r="U7" s="4" t="s">
        <v>16</v>
      </c>
      <c r="V7" s="4" t="s">
        <v>4</v>
      </c>
    </row>
    <row r="8" spans="1:22" x14ac:dyDescent="0.25">
      <c r="A8" s="7">
        <v>42736</v>
      </c>
      <c r="B8" s="8">
        <v>23655</v>
      </c>
      <c r="C8" s="9">
        <v>3931639.44</v>
      </c>
      <c r="D8" s="9">
        <v>225910.05</v>
      </c>
      <c r="E8" s="9">
        <f t="shared" ref="E8:E20" si="0">C8+D8</f>
        <v>4157549.4899999998</v>
      </c>
      <c r="F8" s="9">
        <f t="shared" ref="F8:F20" si="1">E8/B8</f>
        <v>175.75774635383638</v>
      </c>
      <c r="G8" s="10">
        <v>23837</v>
      </c>
      <c r="H8" s="9">
        <v>485785.89</v>
      </c>
      <c r="I8" s="9">
        <f t="shared" ref="I8:I19" si="2">E8+H8</f>
        <v>4643335.38</v>
      </c>
      <c r="J8" s="9">
        <f t="shared" ref="J8:J19" si="3">I8/G8</f>
        <v>194.79529219280948</v>
      </c>
      <c r="K8" s="11">
        <v>22067</v>
      </c>
      <c r="L8" s="9">
        <v>3170364.85</v>
      </c>
      <c r="M8" s="12">
        <f>L8/K8</f>
        <v>143.66995287080255</v>
      </c>
      <c r="N8" s="8">
        <v>1501</v>
      </c>
      <c r="O8" s="9">
        <v>290172.38</v>
      </c>
      <c r="P8" s="13">
        <f>O8/N8</f>
        <v>193.31937375083277</v>
      </c>
      <c r="Q8" s="8">
        <v>77</v>
      </c>
      <c r="R8" s="9">
        <v>356240.61</v>
      </c>
      <c r="S8" s="13">
        <f>R8/Q8</f>
        <v>4626.5014285714287</v>
      </c>
      <c r="T8" s="14">
        <v>10</v>
      </c>
      <c r="U8" s="9">
        <v>340771.65</v>
      </c>
      <c r="V8" s="12">
        <f>U8/T8</f>
        <v>34077.165000000001</v>
      </c>
    </row>
    <row r="9" spans="1:22" x14ac:dyDescent="0.25">
      <c r="A9" s="7">
        <v>42767</v>
      </c>
      <c r="B9" s="15">
        <v>23682</v>
      </c>
      <c r="C9" s="16">
        <v>3792498.46</v>
      </c>
      <c r="D9" s="16">
        <v>222853.46</v>
      </c>
      <c r="E9" s="16">
        <f t="shared" si="0"/>
        <v>4015351.92</v>
      </c>
      <c r="F9" s="16">
        <f t="shared" si="1"/>
        <v>169.55290600456041</v>
      </c>
      <c r="G9" s="17">
        <v>23813</v>
      </c>
      <c r="H9" s="16">
        <v>600870.19999999995</v>
      </c>
      <c r="I9" s="16">
        <f t="shared" si="2"/>
        <v>4616222.12</v>
      </c>
      <c r="J9" s="16">
        <f t="shared" si="3"/>
        <v>193.85302649813127</v>
      </c>
      <c r="K9" s="18">
        <v>22096</v>
      </c>
      <c r="L9" s="16">
        <v>3023764.88</v>
      </c>
      <c r="M9" s="19">
        <f t="shared" ref="M9:M51" si="4">L9/K9</f>
        <v>136.84670890658941</v>
      </c>
      <c r="N9" s="15">
        <v>1500</v>
      </c>
      <c r="O9" s="16">
        <v>280701.31</v>
      </c>
      <c r="P9" s="20">
        <f t="shared" ref="P9:P51" si="5">O9/N9</f>
        <v>187.13420666666667</v>
      </c>
      <c r="Q9" s="15">
        <v>76</v>
      </c>
      <c r="R9" s="16">
        <v>356818.63</v>
      </c>
      <c r="S9" s="20">
        <f t="shared" ref="S9:S45" si="6">R9/Q9</f>
        <v>4694.981973684211</v>
      </c>
      <c r="T9" s="21">
        <v>10</v>
      </c>
      <c r="U9" s="16">
        <v>354067.1</v>
      </c>
      <c r="V9" s="19">
        <f t="shared" ref="V9:V45" si="7">U9/T9</f>
        <v>35406.71</v>
      </c>
    </row>
    <row r="10" spans="1:22" x14ac:dyDescent="0.25">
      <c r="A10" s="7">
        <v>42795</v>
      </c>
      <c r="B10" s="15">
        <v>23690</v>
      </c>
      <c r="C10" s="16">
        <v>3644766.74</v>
      </c>
      <c r="D10" s="16">
        <v>210140.46</v>
      </c>
      <c r="E10" s="16">
        <f t="shared" si="0"/>
        <v>3854907.2</v>
      </c>
      <c r="F10" s="16">
        <f t="shared" si="1"/>
        <v>162.7229717180245</v>
      </c>
      <c r="G10" s="17">
        <v>23874</v>
      </c>
      <c r="H10" s="16">
        <v>354530.76</v>
      </c>
      <c r="I10" s="16">
        <f t="shared" si="2"/>
        <v>4209437.96</v>
      </c>
      <c r="J10" s="16">
        <f t="shared" si="3"/>
        <v>176.31892267738962</v>
      </c>
      <c r="K10" s="18">
        <v>22104</v>
      </c>
      <c r="L10" s="16">
        <v>2947069.37</v>
      </c>
      <c r="M10" s="19">
        <f t="shared" si="4"/>
        <v>133.32742354325009</v>
      </c>
      <c r="N10" s="15">
        <v>1501</v>
      </c>
      <c r="O10" s="16">
        <v>268300.09000000003</v>
      </c>
      <c r="P10" s="20">
        <f t="shared" si="5"/>
        <v>178.74756162558296</v>
      </c>
      <c r="Q10" s="15">
        <v>74</v>
      </c>
      <c r="R10" s="16">
        <v>324867.15999999997</v>
      </c>
      <c r="S10" s="20">
        <f t="shared" si="6"/>
        <v>4390.0967567567568</v>
      </c>
      <c r="T10" s="21">
        <v>11</v>
      </c>
      <c r="U10" s="16">
        <v>314670.58</v>
      </c>
      <c r="V10" s="19">
        <f t="shared" si="7"/>
        <v>28606.416363636366</v>
      </c>
    </row>
    <row r="11" spans="1:22" x14ac:dyDescent="0.25">
      <c r="A11" s="7">
        <v>42826</v>
      </c>
      <c r="B11" s="15">
        <v>23610</v>
      </c>
      <c r="C11" s="16">
        <v>2663452.4500000002</v>
      </c>
      <c r="D11" s="16">
        <v>148190.72</v>
      </c>
      <c r="E11" s="16">
        <f t="shared" si="0"/>
        <v>2811643.1700000004</v>
      </c>
      <c r="F11" s="16">
        <f t="shared" si="1"/>
        <v>119.0869618805591</v>
      </c>
      <c r="G11" s="17">
        <v>23843</v>
      </c>
      <c r="H11" s="16">
        <v>391752.36</v>
      </c>
      <c r="I11" s="16">
        <f t="shared" si="2"/>
        <v>3203395.5300000003</v>
      </c>
      <c r="J11" s="16">
        <f t="shared" si="3"/>
        <v>134.35371094241498</v>
      </c>
      <c r="K11" s="18">
        <v>22030</v>
      </c>
      <c r="L11" s="16">
        <v>1959569.04</v>
      </c>
      <c r="M11" s="19">
        <f t="shared" si="4"/>
        <v>88.95002451202906</v>
      </c>
      <c r="N11" s="15">
        <v>1495</v>
      </c>
      <c r="O11" s="16">
        <v>240674.87</v>
      </c>
      <c r="P11" s="20">
        <f t="shared" si="5"/>
        <v>160.98653511705686</v>
      </c>
      <c r="Q11" s="15">
        <v>74</v>
      </c>
      <c r="R11" s="16">
        <v>303732.02</v>
      </c>
      <c r="S11" s="20">
        <f t="shared" si="6"/>
        <v>4104.4867567567571</v>
      </c>
      <c r="T11" s="21">
        <v>11</v>
      </c>
      <c r="U11" s="16">
        <v>307667.24</v>
      </c>
      <c r="V11" s="19">
        <f t="shared" si="7"/>
        <v>27969.749090909088</v>
      </c>
    </row>
    <row r="12" spans="1:22" x14ac:dyDescent="0.25">
      <c r="A12" s="7">
        <v>42856</v>
      </c>
      <c r="B12" s="15">
        <v>23648</v>
      </c>
      <c r="C12" s="16">
        <v>2912961.52</v>
      </c>
      <c r="D12" s="16">
        <v>168668.29</v>
      </c>
      <c r="E12" s="16">
        <f t="shared" si="0"/>
        <v>3081629.81</v>
      </c>
      <c r="F12" s="16">
        <f t="shared" si="1"/>
        <v>130.3124919654939</v>
      </c>
      <c r="G12" s="17">
        <v>23841</v>
      </c>
      <c r="H12" s="16">
        <v>270917.61</v>
      </c>
      <c r="I12" s="16">
        <f t="shared" si="2"/>
        <v>3352547.42</v>
      </c>
      <c r="J12" s="16">
        <f t="shared" si="3"/>
        <v>140.62109055828194</v>
      </c>
      <c r="K12" s="18">
        <v>22052</v>
      </c>
      <c r="L12" s="16">
        <v>2138406.06</v>
      </c>
      <c r="M12" s="19">
        <f t="shared" si="4"/>
        <v>96.971071104661718</v>
      </c>
      <c r="N12" s="15">
        <v>1511</v>
      </c>
      <c r="O12" s="16">
        <v>262962.98</v>
      </c>
      <c r="P12" s="20">
        <f t="shared" si="5"/>
        <v>174.03241561879548</v>
      </c>
      <c r="Q12" s="15">
        <v>74</v>
      </c>
      <c r="R12" s="16">
        <v>328749.28000000003</v>
      </c>
      <c r="S12" s="20">
        <f t="shared" si="6"/>
        <v>4442.5578378378386</v>
      </c>
      <c r="T12" s="21">
        <v>11</v>
      </c>
      <c r="U12" s="16">
        <v>351511.49</v>
      </c>
      <c r="V12" s="19">
        <f t="shared" si="7"/>
        <v>31955.59</v>
      </c>
    </row>
    <row r="13" spans="1:22" x14ac:dyDescent="0.25">
      <c r="A13" s="7">
        <v>42887</v>
      </c>
      <c r="B13" s="15">
        <v>23623</v>
      </c>
      <c r="C13" s="16">
        <v>3210484.95</v>
      </c>
      <c r="D13" s="16">
        <v>223971.47</v>
      </c>
      <c r="E13" s="16">
        <f t="shared" si="0"/>
        <v>3434456.4200000004</v>
      </c>
      <c r="F13" s="16">
        <f t="shared" si="1"/>
        <v>145.38612453964359</v>
      </c>
      <c r="G13" s="17">
        <v>23822</v>
      </c>
      <c r="H13" s="16">
        <v>245582.41</v>
      </c>
      <c r="I13" s="16">
        <f t="shared" si="2"/>
        <v>3680038.8300000005</v>
      </c>
      <c r="J13" s="16">
        <f t="shared" si="3"/>
        <v>154.4806829821174</v>
      </c>
      <c r="K13" s="18">
        <v>22024</v>
      </c>
      <c r="L13" s="16">
        <v>2445733.2999999998</v>
      </c>
      <c r="M13" s="19">
        <f t="shared" si="4"/>
        <v>111.04855158009444</v>
      </c>
      <c r="N13" s="15">
        <v>1514</v>
      </c>
      <c r="O13" s="16">
        <v>292705.65000000002</v>
      </c>
      <c r="P13" s="20">
        <f t="shared" si="5"/>
        <v>193.33266182298547</v>
      </c>
      <c r="Q13" s="15">
        <v>74</v>
      </c>
      <c r="R13" s="16">
        <v>351352.7</v>
      </c>
      <c r="S13" s="20">
        <f t="shared" si="6"/>
        <v>4748.0094594594593</v>
      </c>
      <c r="T13" s="21">
        <v>11</v>
      </c>
      <c r="U13" s="16">
        <v>344664.77</v>
      </c>
      <c r="V13" s="19">
        <f t="shared" si="7"/>
        <v>31333.160909090911</v>
      </c>
    </row>
    <row r="14" spans="1:22" x14ac:dyDescent="0.25">
      <c r="A14" s="7">
        <v>42917</v>
      </c>
      <c r="B14" s="15">
        <v>23598</v>
      </c>
      <c r="C14" s="16">
        <v>3597083.97</v>
      </c>
      <c r="D14" s="16">
        <v>188869.92</v>
      </c>
      <c r="E14" s="16">
        <f t="shared" si="0"/>
        <v>3785953.89</v>
      </c>
      <c r="F14" s="16">
        <f t="shared" si="1"/>
        <v>160.43537121789981</v>
      </c>
      <c r="G14" s="17">
        <v>23802</v>
      </c>
      <c r="H14" s="16">
        <v>233808.95</v>
      </c>
      <c r="I14" s="16">
        <f t="shared" si="2"/>
        <v>4019762.8400000003</v>
      </c>
      <c r="J14" s="16">
        <f t="shared" si="3"/>
        <v>168.88340643643392</v>
      </c>
      <c r="K14" s="18">
        <v>22005</v>
      </c>
      <c r="L14" s="16">
        <v>2781634.64</v>
      </c>
      <c r="M14" s="19">
        <f t="shared" si="4"/>
        <v>126.40920881617815</v>
      </c>
      <c r="N14" s="15">
        <v>1508</v>
      </c>
      <c r="O14" s="16">
        <v>309685.67</v>
      </c>
      <c r="P14" s="20">
        <f t="shared" si="5"/>
        <v>205.36185013262599</v>
      </c>
      <c r="Q14" s="15">
        <v>74</v>
      </c>
      <c r="R14" s="16">
        <v>356213.94</v>
      </c>
      <c r="S14" s="20">
        <f t="shared" si="6"/>
        <v>4813.701891891892</v>
      </c>
      <c r="T14" s="21">
        <v>11</v>
      </c>
      <c r="U14" s="16">
        <v>338419.64</v>
      </c>
      <c r="V14" s="19">
        <f t="shared" si="7"/>
        <v>30765.421818181818</v>
      </c>
    </row>
    <row r="15" spans="1:22" x14ac:dyDescent="0.25">
      <c r="A15" s="7">
        <v>42948</v>
      </c>
      <c r="B15" s="15">
        <v>23615</v>
      </c>
      <c r="C15" s="16">
        <v>3518798.84</v>
      </c>
      <c r="D15" s="16">
        <v>212024.71</v>
      </c>
      <c r="E15" s="16">
        <f t="shared" si="0"/>
        <v>3730823.55</v>
      </c>
      <c r="F15" s="16">
        <f t="shared" si="1"/>
        <v>157.98532923988989</v>
      </c>
      <c r="G15" s="17">
        <v>23821</v>
      </c>
      <c r="H15" s="16">
        <v>280442.92</v>
      </c>
      <c r="I15" s="16">
        <f t="shared" si="2"/>
        <v>4011266.4699999997</v>
      </c>
      <c r="J15" s="16">
        <f t="shared" si="3"/>
        <v>168.39202678309053</v>
      </c>
      <c r="K15" s="18">
        <v>22029</v>
      </c>
      <c r="L15" s="16">
        <v>2689976.3</v>
      </c>
      <c r="M15" s="19">
        <f t="shared" si="4"/>
        <v>122.11068591402241</v>
      </c>
      <c r="N15" s="15">
        <v>1502</v>
      </c>
      <c r="O15" s="16">
        <v>308865.23</v>
      </c>
      <c r="P15" s="20">
        <f t="shared" si="5"/>
        <v>205.63597203728361</v>
      </c>
      <c r="Q15" s="15">
        <v>73</v>
      </c>
      <c r="R15" s="16">
        <v>370747.42</v>
      </c>
      <c r="S15" s="20">
        <f t="shared" si="6"/>
        <v>5078.7317808219177</v>
      </c>
      <c r="T15" s="21">
        <v>11</v>
      </c>
      <c r="U15" s="16">
        <v>361234.6</v>
      </c>
      <c r="V15" s="19">
        <f t="shared" si="7"/>
        <v>32839.509090909087</v>
      </c>
    </row>
    <row r="16" spans="1:22" x14ac:dyDescent="0.25">
      <c r="A16" s="7">
        <v>42979</v>
      </c>
      <c r="B16" s="15">
        <v>23617</v>
      </c>
      <c r="C16" s="16">
        <v>2943151.51</v>
      </c>
      <c r="D16" s="16">
        <v>168985.61</v>
      </c>
      <c r="E16" s="16">
        <f t="shared" si="0"/>
        <v>3112137.1199999996</v>
      </c>
      <c r="F16" s="16">
        <f t="shared" si="1"/>
        <v>131.77529406783248</v>
      </c>
      <c r="G16" s="17">
        <v>23806</v>
      </c>
      <c r="H16" s="16">
        <v>259985.39</v>
      </c>
      <c r="I16" s="16">
        <f t="shared" si="2"/>
        <v>3372122.51</v>
      </c>
      <c r="J16" s="16">
        <f t="shared" si="3"/>
        <v>141.65010963622615</v>
      </c>
      <c r="K16" s="18">
        <v>22026</v>
      </c>
      <c r="L16" s="16">
        <v>2140308.7799999998</v>
      </c>
      <c r="M16" s="19">
        <f t="shared" si="4"/>
        <v>97.171923181694353</v>
      </c>
      <c r="N16" s="15">
        <v>1505</v>
      </c>
      <c r="O16" s="16">
        <v>279386.73</v>
      </c>
      <c r="P16" s="20">
        <f t="shared" si="5"/>
        <v>185.63902325581395</v>
      </c>
      <c r="Q16" s="15">
        <v>75</v>
      </c>
      <c r="R16" s="16">
        <v>344035.14</v>
      </c>
      <c r="S16" s="20">
        <f t="shared" si="6"/>
        <v>4587.1352000000006</v>
      </c>
      <c r="T16" s="21">
        <v>11</v>
      </c>
      <c r="U16" s="16">
        <v>348406.47</v>
      </c>
      <c r="V16" s="19">
        <f t="shared" si="7"/>
        <v>31673.315454545453</v>
      </c>
    </row>
    <row r="17" spans="1:22" x14ac:dyDescent="0.25">
      <c r="A17" s="7">
        <v>43009</v>
      </c>
      <c r="B17" s="15">
        <v>23622</v>
      </c>
      <c r="C17" s="16">
        <v>2578435.44</v>
      </c>
      <c r="D17" s="16">
        <v>136973.89000000001</v>
      </c>
      <c r="E17" s="16">
        <f t="shared" si="0"/>
        <v>2715409.33</v>
      </c>
      <c r="F17" s="16">
        <f t="shared" si="1"/>
        <v>114.95255820844976</v>
      </c>
      <c r="G17" s="17">
        <v>23828</v>
      </c>
      <c r="H17" s="16">
        <v>218537</v>
      </c>
      <c r="I17" s="16">
        <f t="shared" si="2"/>
        <v>2933946.33</v>
      </c>
      <c r="J17" s="16">
        <f t="shared" si="3"/>
        <v>123.13019682726205</v>
      </c>
      <c r="K17" s="18">
        <v>22032</v>
      </c>
      <c r="L17" s="16">
        <v>1875674.88</v>
      </c>
      <c r="M17" s="19">
        <f t="shared" si="4"/>
        <v>85.134117647058815</v>
      </c>
      <c r="N17" s="15">
        <v>1504</v>
      </c>
      <c r="O17" s="16">
        <v>239833.72</v>
      </c>
      <c r="P17" s="20">
        <f t="shared" si="5"/>
        <v>159.46390957446809</v>
      </c>
      <c r="Q17" s="15">
        <v>75</v>
      </c>
      <c r="R17" s="16">
        <v>300215.34999999998</v>
      </c>
      <c r="S17" s="20">
        <f t="shared" si="6"/>
        <v>4002.871333333333</v>
      </c>
      <c r="T17" s="21">
        <v>11</v>
      </c>
      <c r="U17" s="16">
        <v>299685.38</v>
      </c>
      <c r="V17" s="19">
        <f t="shared" si="7"/>
        <v>27244.125454545454</v>
      </c>
    </row>
    <row r="18" spans="1:22" x14ac:dyDescent="0.25">
      <c r="A18" s="7">
        <v>43040</v>
      </c>
      <c r="B18" s="15">
        <v>23643</v>
      </c>
      <c r="C18" s="16">
        <v>3597861.29</v>
      </c>
      <c r="D18" s="16">
        <v>203470</v>
      </c>
      <c r="E18" s="16">
        <f t="shared" si="0"/>
        <v>3801331.29</v>
      </c>
      <c r="F18" s="16">
        <f t="shared" si="1"/>
        <v>160.7804123842152</v>
      </c>
      <c r="G18" s="17">
        <v>23841</v>
      </c>
      <c r="H18" s="16">
        <v>252038.73</v>
      </c>
      <c r="I18" s="16">
        <f t="shared" si="2"/>
        <v>4053370.02</v>
      </c>
      <c r="J18" s="16">
        <f t="shared" si="3"/>
        <v>170.0167786586133</v>
      </c>
      <c r="K18" s="18">
        <v>22059</v>
      </c>
      <c r="L18" s="16">
        <v>2798537.39</v>
      </c>
      <c r="M18" s="19">
        <f t="shared" si="4"/>
        <v>126.86601341855932</v>
      </c>
      <c r="N18" s="15">
        <v>1499</v>
      </c>
      <c r="O18" s="16">
        <v>279135.37</v>
      </c>
      <c r="P18" s="20">
        <f t="shared" si="5"/>
        <v>186.21438959306204</v>
      </c>
      <c r="Q18" s="15">
        <v>74</v>
      </c>
      <c r="R18" s="16">
        <v>360422.47</v>
      </c>
      <c r="S18" s="20">
        <f t="shared" si="6"/>
        <v>4870.5739189189189</v>
      </c>
      <c r="T18" s="21">
        <v>11</v>
      </c>
      <c r="U18" s="16">
        <v>363236.06</v>
      </c>
      <c r="V18" s="19">
        <f t="shared" si="7"/>
        <v>33021.46</v>
      </c>
    </row>
    <row r="19" spans="1:22" x14ac:dyDescent="0.25">
      <c r="A19" s="7">
        <v>43070</v>
      </c>
      <c r="B19" s="15">
        <v>23630</v>
      </c>
      <c r="C19" s="16">
        <v>4591769.42</v>
      </c>
      <c r="D19" s="16">
        <v>228163.79</v>
      </c>
      <c r="E19" s="16">
        <f t="shared" si="0"/>
        <v>4819933.21</v>
      </c>
      <c r="F19" s="16">
        <f t="shared" si="1"/>
        <v>203.9751675835802</v>
      </c>
      <c r="G19" s="17">
        <v>23839</v>
      </c>
      <c r="H19" s="16">
        <v>375180.52</v>
      </c>
      <c r="I19" s="16">
        <f t="shared" si="2"/>
        <v>5195113.7300000004</v>
      </c>
      <c r="J19" s="16">
        <f t="shared" si="3"/>
        <v>217.92498552791645</v>
      </c>
      <c r="K19" s="18">
        <v>22045</v>
      </c>
      <c r="L19" s="16">
        <v>3806218.75</v>
      </c>
      <c r="M19" s="19">
        <f t="shared" si="4"/>
        <v>172.65678158312542</v>
      </c>
      <c r="N19" s="15">
        <v>1500</v>
      </c>
      <c r="O19" s="16">
        <v>298701.40000000002</v>
      </c>
      <c r="P19" s="20">
        <f t="shared" si="5"/>
        <v>199.13426666666669</v>
      </c>
      <c r="Q19" s="15">
        <v>74</v>
      </c>
      <c r="R19" s="16">
        <v>360408.96</v>
      </c>
      <c r="S19" s="20">
        <f t="shared" si="6"/>
        <v>4870.3913513513517</v>
      </c>
      <c r="T19" s="21">
        <v>11</v>
      </c>
      <c r="U19" s="16">
        <v>354604.1</v>
      </c>
      <c r="V19" s="19">
        <f t="shared" si="7"/>
        <v>32236.736363636363</v>
      </c>
    </row>
    <row r="20" spans="1:22" s="30" customFormat="1" x14ac:dyDescent="0.25">
      <c r="A20" s="22" t="s">
        <v>5</v>
      </c>
      <c r="B20" s="23">
        <f>SUM(B8:B19)</f>
        <v>283633</v>
      </c>
      <c r="C20" s="24">
        <f>SUM(C8:C19)</f>
        <v>40982904.030000001</v>
      </c>
      <c r="D20" s="24">
        <f>SUM(D8:D19)</f>
        <v>2338222.37</v>
      </c>
      <c r="E20" s="24">
        <f t="shared" si="0"/>
        <v>43321126.399999999</v>
      </c>
      <c r="F20" s="24">
        <f t="shared" si="1"/>
        <v>152.73655181167211</v>
      </c>
      <c r="G20" s="25">
        <f>SUM(G8:G19)</f>
        <v>285967</v>
      </c>
      <c r="H20" s="24">
        <f>SUM(H8:H19)</f>
        <v>3969432.74</v>
      </c>
      <c r="I20" s="24">
        <f t="shared" ref="I20:I51" si="8">E20+H20</f>
        <v>47290559.140000001</v>
      </c>
      <c r="J20" s="24">
        <f t="shared" ref="J20:J51" si="9">I20/G20</f>
        <v>165.37068661768666</v>
      </c>
      <c r="K20" s="26">
        <f>SUM(K8:K19)</f>
        <v>264569</v>
      </c>
      <c r="L20" s="24">
        <f>SUM(L8:L19)</f>
        <v>31777258.240000002</v>
      </c>
      <c r="M20" s="27">
        <f t="shared" si="4"/>
        <v>120.10952999028609</v>
      </c>
      <c r="N20" s="23">
        <f>SUM(N8:N19)</f>
        <v>18040</v>
      </c>
      <c r="O20" s="24">
        <f>SUM(O8:O19)</f>
        <v>3351125.4</v>
      </c>
      <c r="P20" s="28">
        <f t="shared" si="5"/>
        <v>185.76083148558757</v>
      </c>
      <c r="Q20" s="23">
        <f>SUM(Q8:Q19)</f>
        <v>894</v>
      </c>
      <c r="R20" s="24">
        <f>SUM(R8:R19)</f>
        <v>4113803.6799999997</v>
      </c>
      <c r="S20" s="28">
        <f t="shared" si="6"/>
        <v>4601.5701118568231</v>
      </c>
      <c r="T20" s="29">
        <f>SUM(T8:T19)</f>
        <v>130</v>
      </c>
      <c r="U20" s="24">
        <f>SUM(U8:U19)</f>
        <v>4078939.08</v>
      </c>
      <c r="V20" s="27">
        <f t="shared" si="7"/>
        <v>31376.454461538462</v>
      </c>
    </row>
    <row r="21" spans="1:22" x14ac:dyDescent="0.25">
      <c r="A21" s="7">
        <v>43101</v>
      </c>
      <c r="B21" s="15">
        <v>23636</v>
      </c>
      <c r="C21" s="16">
        <v>5252392.33</v>
      </c>
      <c r="D21" s="16">
        <v>265465.07</v>
      </c>
      <c r="E21" s="16">
        <f t="shared" ref="E21:E51" si="10">C21+D21</f>
        <v>5517857.4000000004</v>
      </c>
      <c r="F21" s="16">
        <f t="shared" ref="F21:F51" si="11">E21/B21</f>
        <v>233.45140463699443</v>
      </c>
      <c r="G21" s="17">
        <v>23780</v>
      </c>
      <c r="H21" s="16">
        <v>628816.18999999994</v>
      </c>
      <c r="I21" s="16">
        <f t="shared" si="8"/>
        <v>6146673.5899999999</v>
      </c>
      <c r="J21" s="16">
        <f t="shared" si="9"/>
        <v>258.48080698065598</v>
      </c>
      <c r="K21" s="18">
        <v>22053</v>
      </c>
      <c r="L21" s="16">
        <v>4422019.07</v>
      </c>
      <c r="M21" s="19">
        <f t="shared" si="4"/>
        <v>200.51780120618511</v>
      </c>
      <c r="N21" s="15">
        <v>1498</v>
      </c>
      <c r="O21" s="16">
        <v>338955.16</v>
      </c>
      <c r="P21" s="20">
        <f t="shared" si="5"/>
        <v>226.27180240320425</v>
      </c>
      <c r="Q21" s="15">
        <v>74</v>
      </c>
      <c r="R21" s="16">
        <v>405713.44</v>
      </c>
      <c r="S21" s="20">
        <f t="shared" si="6"/>
        <v>5482.6140540540537</v>
      </c>
      <c r="T21" s="21">
        <v>11</v>
      </c>
      <c r="U21" s="16">
        <v>351169.73</v>
      </c>
      <c r="V21" s="19">
        <f t="shared" si="7"/>
        <v>31924.520909090908</v>
      </c>
    </row>
    <row r="22" spans="1:22" x14ac:dyDescent="0.25">
      <c r="A22" s="7">
        <v>43132</v>
      </c>
      <c r="B22" s="15">
        <v>23610</v>
      </c>
      <c r="C22" s="16">
        <v>4169840.46</v>
      </c>
      <c r="D22" s="16">
        <v>230723.19</v>
      </c>
      <c r="E22" s="16">
        <f t="shared" si="10"/>
        <v>4400563.6500000004</v>
      </c>
      <c r="F22" s="16">
        <f t="shared" si="11"/>
        <v>186.38558449809403</v>
      </c>
      <c r="G22" s="17">
        <v>23770</v>
      </c>
      <c r="H22" s="16">
        <v>542823.13</v>
      </c>
      <c r="I22" s="16">
        <f t="shared" si="8"/>
        <v>4943386.78</v>
      </c>
      <c r="J22" s="16">
        <f t="shared" si="9"/>
        <v>207.96747076146403</v>
      </c>
      <c r="K22" s="18">
        <v>22028</v>
      </c>
      <c r="L22" s="16">
        <v>3344137.99</v>
      </c>
      <c r="M22" s="19">
        <f t="shared" si="4"/>
        <v>151.81305565643729</v>
      </c>
      <c r="N22" s="15">
        <v>1497</v>
      </c>
      <c r="O22" s="16">
        <v>303628.28999999998</v>
      </c>
      <c r="P22" s="20">
        <f t="shared" si="5"/>
        <v>202.82450901803605</v>
      </c>
      <c r="Q22" s="15">
        <v>74</v>
      </c>
      <c r="R22" s="16">
        <v>376028.74</v>
      </c>
      <c r="S22" s="20">
        <f t="shared" si="6"/>
        <v>5081.4694594594594</v>
      </c>
      <c r="T22" s="21">
        <v>11</v>
      </c>
      <c r="U22" s="16">
        <v>376768.63</v>
      </c>
      <c r="V22" s="19">
        <f t="shared" si="7"/>
        <v>34251.693636363634</v>
      </c>
    </row>
    <row r="23" spans="1:22" x14ac:dyDescent="0.25">
      <c r="A23" s="7">
        <v>43160</v>
      </c>
      <c r="B23" s="15">
        <v>23635</v>
      </c>
      <c r="C23" s="16">
        <v>3860662.49</v>
      </c>
      <c r="D23" s="16">
        <v>214477.1</v>
      </c>
      <c r="E23" s="16">
        <f t="shared" si="10"/>
        <v>4075139.5900000003</v>
      </c>
      <c r="F23" s="16">
        <f t="shared" si="11"/>
        <v>172.41969917495243</v>
      </c>
      <c r="G23" s="17">
        <v>23841</v>
      </c>
      <c r="H23" s="16">
        <v>433792.01</v>
      </c>
      <c r="I23" s="16">
        <f t="shared" si="8"/>
        <v>4508931.6000000006</v>
      </c>
      <c r="J23" s="16">
        <f t="shared" si="9"/>
        <v>189.12510381275956</v>
      </c>
      <c r="K23" s="18">
        <v>22051</v>
      </c>
      <c r="L23" s="16">
        <v>3092504.18</v>
      </c>
      <c r="M23" s="19">
        <f t="shared" si="4"/>
        <v>140.2432624370777</v>
      </c>
      <c r="N23" s="15">
        <v>1500</v>
      </c>
      <c r="O23" s="16">
        <v>280464.63</v>
      </c>
      <c r="P23" s="20">
        <f t="shared" si="5"/>
        <v>186.97641999999999</v>
      </c>
      <c r="Q23" s="15">
        <v>73</v>
      </c>
      <c r="R23" s="16">
        <v>339380.69</v>
      </c>
      <c r="S23" s="20">
        <f t="shared" si="6"/>
        <v>4649.0505479452058</v>
      </c>
      <c r="T23" s="21">
        <v>11</v>
      </c>
      <c r="U23" s="16">
        <v>362790.09</v>
      </c>
      <c r="V23" s="19">
        <f t="shared" si="7"/>
        <v>32980.917272727274</v>
      </c>
    </row>
    <row r="24" spans="1:22" x14ac:dyDescent="0.25">
      <c r="A24" s="7">
        <v>43191</v>
      </c>
      <c r="B24" s="15">
        <v>23634</v>
      </c>
      <c r="C24" s="16">
        <v>3102488.29</v>
      </c>
      <c r="D24" s="16">
        <v>168098.97</v>
      </c>
      <c r="E24" s="16">
        <f t="shared" si="10"/>
        <v>3270587.2600000002</v>
      </c>
      <c r="F24" s="16">
        <f t="shared" si="11"/>
        <v>138.384837945333</v>
      </c>
      <c r="G24" s="17">
        <v>23831</v>
      </c>
      <c r="H24" s="16">
        <v>462116.74</v>
      </c>
      <c r="I24" s="16">
        <f t="shared" si="8"/>
        <v>3732704</v>
      </c>
      <c r="J24" s="16">
        <f t="shared" si="9"/>
        <v>156.63228567831817</v>
      </c>
      <c r="K24" s="18">
        <v>22051</v>
      </c>
      <c r="L24" s="16">
        <v>2342843.36</v>
      </c>
      <c r="M24" s="19">
        <f t="shared" si="4"/>
        <v>106.24658110743276</v>
      </c>
      <c r="N24" s="15">
        <v>1503</v>
      </c>
      <c r="O24" s="16">
        <v>258780.34</v>
      </c>
      <c r="P24" s="20">
        <f t="shared" si="5"/>
        <v>172.17587491683301</v>
      </c>
      <c r="Q24" s="15">
        <v>69</v>
      </c>
      <c r="R24" s="16">
        <v>315117.58</v>
      </c>
      <c r="S24" s="20">
        <f t="shared" si="6"/>
        <v>4566.9214492753626</v>
      </c>
      <c r="T24" s="21">
        <v>11</v>
      </c>
      <c r="U24" s="16">
        <v>353845.98</v>
      </c>
      <c r="V24" s="19">
        <f t="shared" si="7"/>
        <v>32167.816363636361</v>
      </c>
    </row>
    <row r="25" spans="1:22" x14ac:dyDescent="0.25">
      <c r="A25" s="7">
        <v>43221</v>
      </c>
      <c r="B25" s="15">
        <v>23651</v>
      </c>
      <c r="C25" s="16">
        <v>3186177.24</v>
      </c>
      <c r="D25" s="16">
        <v>183216.63</v>
      </c>
      <c r="E25" s="16">
        <f t="shared" si="10"/>
        <v>3369393.87</v>
      </c>
      <c r="F25" s="16">
        <f t="shared" si="11"/>
        <v>142.46306160416052</v>
      </c>
      <c r="G25" s="17">
        <v>23839</v>
      </c>
      <c r="H25" s="16">
        <v>484039.77</v>
      </c>
      <c r="I25" s="16">
        <f t="shared" si="8"/>
        <v>3853433.64</v>
      </c>
      <c r="J25" s="16">
        <f t="shared" si="9"/>
        <v>161.64409748731072</v>
      </c>
      <c r="K25" s="18">
        <v>22068</v>
      </c>
      <c r="L25" s="16">
        <v>2364285.63</v>
      </c>
      <c r="M25" s="19">
        <f t="shared" si="4"/>
        <v>107.13637982599238</v>
      </c>
      <c r="N25" s="15">
        <v>1502</v>
      </c>
      <c r="O25" s="16">
        <v>289842.21999999997</v>
      </c>
      <c r="P25" s="20">
        <f t="shared" si="5"/>
        <v>192.97085219707054</v>
      </c>
      <c r="Q25" s="15">
        <v>70</v>
      </c>
      <c r="R25" s="16">
        <v>346079.37</v>
      </c>
      <c r="S25" s="20">
        <f t="shared" si="6"/>
        <v>4943.991</v>
      </c>
      <c r="T25" s="21">
        <v>11</v>
      </c>
      <c r="U25" s="16">
        <v>369186.65</v>
      </c>
      <c r="V25" s="19">
        <f t="shared" si="7"/>
        <v>33562.422727272729</v>
      </c>
    </row>
    <row r="26" spans="1:22" x14ac:dyDescent="0.25">
      <c r="A26" s="7">
        <v>43252</v>
      </c>
      <c r="B26" s="15">
        <v>23640</v>
      </c>
      <c r="C26" s="16">
        <v>3378325.82</v>
      </c>
      <c r="D26" s="16">
        <v>238134.16</v>
      </c>
      <c r="E26" s="16">
        <f t="shared" si="10"/>
        <v>3616459.98</v>
      </c>
      <c r="F26" s="16">
        <f t="shared" si="11"/>
        <v>152.98054060913705</v>
      </c>
      <c r="G26" s="17">
        <v>23817</v>
      </c>
      <c r="H26" s="16">
        <v>348145.86</v>
      </c>
      <c r="I26" s="16">
        <f t="shared" si="8"/>
        <v>3964605.84</v>
      </c>
      <c r="J26" s="16">
        <f t="shared" si="9"/>
        <v>166.46117647058824</v>
      </c>
      <c r="K26" s="18">
        <v>22055</v>
      </c>
      <c r="L26" s="16">
        <v>2548540.59</v>
      </c>
      <c r="M26" s="19">
        <f t="shared" si="4"/>
        <v>115.55386941736568</v>
      </c>
      <c r="N26" s="15">
        <v>1504</v>
      </c>
      <c r="O26" s="16">
        <v>307613.82</v>
      </c>
      <c r="P26" s="20">
        <f t="shared" si="5"/>
        <v>204.53046542553193</v>
      </c>
      <c r="Q26" s="15">
        <v>70</v>
      </c>
      <c r="R26" s="16">
        <v>373960.15</v>
      </c>
      <c r="S26" s="20">
        <f t="shared" si="6"/>
        <v>5342.2878571428573</v>
      </c>
      <c r="T26" s="21">
        <v>11</v>
      </c>
      <c r="U26" s="16">
        <v>386345.42</v>
      </c>
      <c r="V26" s="19">
        <f t="shared" si="7"/>
        <v>35122.310909090906</v>
      </c>
    </row>
    <row r="27" spans="1:22" x14ac:dyDescent="0.25">
      <c r="A27" s="7">
        <v>43282</v>
      </c>
      <c r="B27" s="15">
        <v>23632</v>
      </c>
      <c r="C27" s="16">
        <v>3729626.65</v>
      </c>
      <c r="D27" s="16">
        <v>144877.94</v>
      </c>
      <c r="E27" s="16">
        <f t="shared" si="10"/>
        <v>3874504.59</v>
      </c>
      <c r="F27" s="16">
        <f t="shared" si="11"/>
        <v>163.95161602911307</v>
      </c>
      <c r="G27" s="17">
        <v>23827</v>
      </c>
      <c r="H27" s="16">
        <v>248162.52</v>
      </c>
      <c r="I27" s="16">
        <f t="shared" si="8"/>
        <v>4122667.11</v>
      </c>
      <c r="J27" s="16">
        <f t="shared" si="9"/>
        <v>173.02501825659965</v>
      </c>
      <c r="K27" s="18">
        <v>22048</v>
      </c>
      <c r="L27" s="16">
        <v>2819044.44</v>
      </c>
      <c r="M27" s="19">
        <f t="shared" si="4"/>
        <v>127.85941763425254</v>
      </c>
      <c r="N27" s="15">
        <v>1504</v>
      </c>
      <c r="O27" s="16">
        <v>325546.67</v>
      </c>
      <c r="P27" s="20">
        <f t="shared" si="5"/>
        <v>216.45390292553191</v>
      </c>
      <c r="Q27" s="15">
        <v>70</v>
      </c>
      <c r="R27" s="16">
        <v>362822.66</v>
      </c>
      <c r="S27" s="20">
        <f t="shared" si="6"/>
        <v>5183.1808571428564</v>
      </c>
      <c r="T27" s="21">
        <v>10</v>
      </c>
      <c r="U27" s="16">
        <v>367090.82</v>
      </c>
      <c r="V27" s="19">
        <f t="shared" si="7"/>
        <v>36709.082000000002</v>
      </c>
    </row>
    <row r="28" spans="1:22" x14ac:dyDescent="0.25">
      <c r="A28" s="7">
        <v>43313</v>
      </c>
      <c r="B28" s="15">
        <v>23635</v>
      </c>
      <c r="C28" s="16">
        <v>3350934.41</v>
      </c>
      <c r="D28" s="16">
        <v>202302.35</v>
      </c>
      <c r="E28" s="16">
        <f t="shared" si="10"/>
        <v>3553236.7600000002</v>
      </c>
      <c r="F28" s="16">
        <f t="shared" si="11"/>
        <v>150.33792088005077</v>
      </c>
      <c r="G28" s="17">
        <v>23836</v>
      </c>
      <c r="H28" s="16">
        <v>219742.45</v>
      </c>
      <c r="I28" s="16">
        <f t="shared" si="8"/>
        <v>3772979.2100000004</v>
      </c>
      <c r="J28" s="16">
        <f t="shared" si="9"/>
        <v>158.28910933042459</v>
      </c>
      <c r="K28" s="18">
        <v>22045</v>
      </c>
      <c r="L28" s="16">
        <v>2551151.3199999998</v>
      </c>
      <c r="M28" s="19">
        <f t="shared" si="4"/>
        <v>115.72471399410297</v>
      </c>
      <c r="N28" s="15">
        <v>1511</v>
      </c>
      <c r="O28" s="16">
        <v>312641.90000000002</v>
      </c>
      <c r="P28" s="20">
        <f t="shared" si="5"/>
        <v>206.91058901389809</v>
      </c>
      <c r="Q28" s="15">
        <v>69</v>
      </c>
      <c r="R28" s="16">
        <v>355652.26</v>
      </c>
      <c r="S28" s="20">
        <f t="shared" si="6"/>
        <v>5154.380579710145</v>
      </c>
      <c r="T28" s="21">
        <v>10</v>
      </c>
      <c r="U28" s="16">
        <v>333791.28000000003</v>
      </c>
      <c r="V28" s="19">
        <f t="shared" si="7"/>
        <v>33379.128000000004</v>
      </c>
    </row>
    <row r="29" spans="1:22" x14ac:dyDescent="0.25">
      <c r="A29" s="7">
        <v>43344</v>
      </c>
      <c r="B29" s="15">
        <v>23630</v>
      </c>
      <c r="C29" s="16">
        <v>3300583.85</v>
      </c>
      <c r="D29" s="16">
        <v>183016.8</v>
      </c>
      <c r="E29" s="16">
        <f t="shared" si="10"/>
        <v>3483600.65</v>
      </c>
      <c r="F29" s="16">
        <f t="shared" si="11"/>
        <v>147.4227951756242</v>
      </c>
      <c r="G29" s="17">
        <v>23800</v>
      </c>
      <c r="H29" s="16">
        <v>366068.17</v>
      </c>
      <c r="I29" s="16">
        <f t="shared" si="8"/>
        <v>3849668.82</v>
      </c>
      <c r="J29" s="16">
        <f t="shared" si="9"/>
        <v>161.75079075630251</v>
      </c>
      <c r="K29" s="18">
        <v>22039</v>
      </c>
      <c r="L29" s="16">
        <v>2483891.92</v>
      </c>
      <c r="M29" s="19">
        <f t="shared" si="4"/>
        <v>112.70438404646309</v>
      </c>
      <c r="N29" s="15">
        <v>1512</v>
      </c>
      <c r="O29" s="16">
        <v>308365.84000000003</v>
      </c>
      <c r="P29" s="20">
        <f t="shared" si="5"/>
        <v>203.94566137566139</v>
      </c>
      <c r="Q29" s="15">
        <v>69</v>
      </c>
      <c r="R29" s="16">
        <v>354438.55</v>
      </c>
      <c r="S29" s="20">
        <f t="shared" si="6"/>
        <v>5136.7905797101448</v>
      </c>
      <c r="T29" s="21">
        <v>10</v>
      </c>
      <c r="U29" s="16">
        <v>336904.34</v>
      </c>
      <c r="V29" s="19">
        <f t="shared" si="7"/>
        <v>33690.434000000001</v>
      </c>
    </row>
    <row r="30" spans="1:22" x14ac:dyDescent="0.25">
      <c r="A30" s="7">
        <v>43374</v>
      </c>
      <c r="B30" s="15">
        <v>23616</v>
      </c>
      <c r="C30" s="16">
        <v>2824368.74</v>
      </c>
      <c r="D30" s="16">
        <v>142022.49</v>
      </c>
      <c r="E30" s="16">
        <f t="shared" si="10"/>
        <v>2966391.2300000004</v>
      </c>
      <c r="F30" s="16">
        <f t="shared" si="11"/>
        <v>125.60938473915991</v>
      </c>
      <c r="G30" s="17">
        <v>23804</v>
      </c>
      <c r="H30" s="16">
        <v>344097.03</v>
      </c>
      <c r="I30" s="16">
        <f t="shared" si="8"/>
        <v>3310488.2600000007</v>
      </c>
      <c r="J30" s="16">
        <f t="shared" si="9"/>
        <v>139.07277180305834</v>
      </c>
      <c r="K30" s="18">
        <v>22025</v>
      </c>
      <c r="L30" s="16">
        <v>2050866.64</v>
      </c>
      <c r="M30" s="19">
        <f t="shared" si="4"/>
        <v>93.115397956867199</v>
      </c>
      <c r="N30" s="15">
        <v>1510</v>
      </c>
      <c r="O30" s="16">
        <v>268604.77</v>
      </c>
      <c r="P30" s="20">
        <f t="shared" si="5"/>
        <v>177.88395364238411</v>
      </c>
      <c r="Q30" s="15">
        <v>71</v>
      </c>
      <c r="R30" s="16">
        <v>337768.34</v>
      </c>
      <c r="S30" s="20">
        <f t="shared" si="6"/>
        <v>4757.3005633802823</v>
      </c>
      <c r="T30" s="21">
        <v>10</v>
      </c>
      <c r="U30" s="16">
        <v>309151.48</v>
      </c>
      <c r="V30" s="19">
        <f t="shared" si="7"/>
        <v>30915.147999999997</v>
      </c>
    </row>
    <row r="31" spans="1:22" x14ac:dyDescent="0.25">
      <c r="A31" s="7">
        <v>43405</v>
      </c>
      <c r="B31" s="15">
        <v>23658</v>
      </c>
      <c r="C31" s="16">
        <v>3654469.58</v>
      </c>
      <c r="D31" s="16">
        <v>194377.29</v>
      </c>
      <c r="E31" s="16">
        <f t="shared" si="10"/>
        <v>3848846.87</v>
      </c>
      <c r="F31" s="16">
        <f t="shared" si="11"/>
        <v>162.68690802265618</v>
      </c>
      <c r="G31" s="17">
        <v>23807</v>
      </c>
      <c r="H31" s="16">
        <v>241790.87</v>
      </c>
      <c r="I31" s="16">
        <f t="shared" si="8"/>
        <v>4090637.74</v>
      </c>
      <c r="J31" s="16">
        <f t="shared" si="9"/>
        <v>171.82499852984418</v>
      </c>
      <c r="K31" s="18">
        <v>22067</v>
      </c>
      <c r="L31" s="16">
        <v>2902925.06</v>
      </c>
      <c r="M31" s="19">
        <f t="shared" si="4"/>
        <v>131.5505079983686</v>
      </c>
      <c r="N31" s="15">
        <v>1510</v>
      </c>
      <c r="O31" s="16">
        <v>280713.90000000002</v>
      </c>
      <c r="P31" s="20">
        <f t="shared" si="5"/>
        <v>185.9032450331126</v>
      </c>
      <c r="Q31" s="15">
        <v>71</v>
      </c>
      <c r="R31" s="16">
        <v>349348.45</v>
      </c>
      <c r="S31" s="20">
        <f t="shared" si="6"/>
        <v>4920.4007042253525</v>
      </c>
      <c r="T31" s="21">
        <v>10</v>
      </c>
      <c r="U31" s="16">
        <v>315859.46000000002</v>
      </c>
      <c r="V31" s="19">
        <f t="shared" si="7"/>
        <v>31585.946000000004</v>
      </c>
    </row>
    <row r="32" spans="1:22" x14ac:dyDescent="0.25">
      <c r="A32" s="7">
        <v>43435</v>
      </c>
      <c r="B32" s="15">
        <v>23648</v>
      </c>
      <c r="C32" s="16">
        <v>4267869.8</v>
      </c>
      <c r="D32" s="16">
        <v>204338.05</v>
      </c>
      <c r="E32" s="16">
        <f t="shared" si="10"/>
        <v>4472207.8499999996</v>
      </c>
      <c r="F32" s="16">
        <f t="shared" si="11"/>
        <v>189.11569054465491</v>
      </c>
      <c r="G32" s="17">
        <v>23806</v>
      </c>
      <c r="H32" s="16">
        <v>369862.03</v>
      </c>
      <c r="I32" s="16">
        <f t="shared" si="8"/>
        <v>4842069.88</v>
      </c>
      <c r="J32" s="16">
        <f t="shared" si="9"/>
        <v>203.39703772158279</v>
      </c>
      <c r="K32" s="18">
        <v>22060</v>
      </c>
      <c r="L32" s="16">
        <v>3486926.11</v>
      </c>
      <c r="M32" s="19">
        <f t="shared" si="4"/>
        <v>158.06555349048051</v>
      </c>
      <c r="N32" s="15">
        <v>1507</v>
      </c>
      <c r="O32" s="16">
        <v>299331.98</v>
      </c>
      <c r="P32" s="20">
        <f t="shared" si="5"/>
        <v>198.62772395487724</v>
      </c>
      <c r="Q32" s="15">
        <v>71</v>
      </c>
      <c r="R32" s="16">
        <v>368001.8</v>
      </c>
      <c r="S32" s="20">
        <f t="shared" si="6"/>
        <v>5183.1239436619717</v>
      </c>
      <c r="T32" s="21">
        <v>10</v>
      </c>
      <c r="U32" s="16">
        <v>317947.96000000002</v>
      </c>
      <c r="V32" s="19">
        <f t="shared" si="7"/>
        <v>31794.796000000002</v>
      </c>
    </row>
    <row r="33" spans="1:22" s="30" customFormat="1" x14ac:dyDescent="0.25">
      <c r="A33" s="22" t="s">
        <v>5</v>
      </c>
      <c r="B33" s="23">
        <f t="shared" ref="B33:D33" si="12">SUM(B21:B32)</f>
        <v>283625</v>
      </c>
      <c r="C33" s="24">
        <f t="shared" si="12"/>
        <v>44077739.659999996</v>
      </c>
      <c r="D33" s="24">
        <f t="shared" si="12"/>
        <v>2371050.0399999996</v>
      </c>
      <c r="E33" s="24">
        <f t="shared" si="10"/>
        <v>46448789.699999996</v>
      </c>
      <c r="F33" s="24">
        <f t="shared" si="11"/>
        <v>163.76831978845306</v>
      </c>
      <c r="G33" s="25">
        <f t="shared" ref="G33:H33" si="13">SUM(G21:G32)</f>
        <v>285758</v>
      </c>
      <c r="H33" s="24">
        <f t="shared" si="13"/>
        <v>4689456.7700000005</v>
      </c>
      <c r="I33" s="24">
        <f t="shared" si="8"/>
        <v>51138246.469999999</v>
      </c>
      <c r="J33" s="24">
        <f t="shared" si="9"/>
        <v>178.95648230320759</v>
      </c>
      <c r="K33" s="31">
        <f>SUM(K21:K32)</f>
        <v>264590</v>
      </c>
      <c r="L33" s="24">
        <f>SUM(L21:L32)</f>
        <v>34409136.310000002</v>
      </c>
      <c r="M33" s="27">
        <f t="shared" si="4"/>
        <v>130.04700219207075</v>
      </c>
      <c r="N33" s="23">
        <f>SUM(N21:N32)</f>
        <v>18058</v>
      </c>
      <c r="O33" s="24">
        <f>SUM(O21:O32)</f>
        <v>3574489.5199999996</v>
      </c>
      <c r="P33" s="28">
        <f t="shared" si="5"/>
        <v>197.94492856351752</v>
      </c>
      <c r="Q33" s="23">
        <f>SUM(Q21:Q32)</f>
        <v>851</v>
      </c>
      <c r="R33" s="24">
        <f>SUM(R21:R32)</f>
        <v>4284312.0299999993</v>
      </c>
      <c r="S33" s="28">
        <f t="shared" si="6"/>
        <v>5034.444218566392</v>
      </c>
      <c r="T33" s="29">
        <f>SUM(T21:T32)</f>
        <v>126</v>
      </c>
      <c r="U33" s="24">
        <f>SUM(U21:U32)</f>
        <v>4180851.8399999994</v>
      </c>
      <c r="V33" s="27">
        <f t="shared" si="7"/>
        <v>33181.363809523806</v>
      </c>
    </row>
    <row r="34" spans="1:22" x14ac:dyDescent="0.25">
      <c r="A34" s="7">
        <v>43466</v>
      </c>
      <c r="B34" s="15">
        <v>23651</v>
      </c>
      <c r="C34" s="16">
        <v>4467676.0599999996</v>
      </c>
      <c r="D34" s="16">
        <v>230696.75</v>
      </c>
      <c r="E34" s="16">
        <f t="shared" si="10"/>
        <v>4698372.8099999996</v>
      </c>
      <c r="F34" s="16">
        <f t="shared" si="11"/>
        <v>198.65429833833662</v>
      </c>
      <c r="G34" s="17">
        <v>23814</v>
      </c>
      <c r="H34" s="16">
        <v>535733.65</v>
      </c>
      <c r="I34" s="16">
        <f t="shared" si="8"/>
        <v>5234106.46</v>
      </c>
      <c r="J34" s="16">
        <f t="shared" si="9"/>
        <v>219.79115058369027</v>
      </c>
      <c r="K34" s="18">
        <v>22062</v>
      </c>
      <c r="L34" s="16">
        <v>3688352.76</v>
      </c>
      <c r="M34" s="19">
        <f t="shared" si="4"/>
        <v>167.18125101985314</v>
      </c>
      <c r="N34" s="15">
        <v>1507</v>
      </c>
      <c r="O34" s="16">
        <v>323917.84999999998</v>
      </c>
      <c r="P34" s="20">
        <f t="shared" si="5"/>
        <v>214.94216987392167</v>
      </c>
      <c r="Q34" s="15">
        <v>72</v>
      </c>
      <c r="R34" s="16">
        <v>394924.13</v>
      </c>
      <c r="S34" s="20">
        <f t="shared" si="6"/>
        <v>5485.0573611111113</v>
      </c>
      <c r="T34" s="21">
        <v>10</v>
      </c>
      <c r="U34" s="16">
        <v>291178.07</v>
      </c>
      <c r="V34" s="19">
        <f t="shared" si="7"/>
        <v>29117.807000000001</v>
      </c>
    </row>
    <row r="35" spans="1:22" x14ac:dyDescent="0.25">
      <c r="A35" s="7">
        <v>43497</v>
      </c>
      <c r="B35" s="15">
        <v>23615</v>
      </c>
      <c r="C35" s="16">
        <v>3949147.86</v>
      </c>
      <c r="D35" s="16">
        <v>230350.28</v>
      </c>
      <c r="E35" s="16">
        <f t="shared" si="10"/>
        <v>4179498.1399999997</v>
      </c>
      <c r="F35" s="16">
        <f t="shared" si="11"/>
        <v>176.98488841837815</v>
      </c>
      <c r="G35" s="17">
        <v>23795</v>
      </c>
      <c r="H35" s="16">
        <v>642896.02</v>
      </c>
      <c r="I35" s="16">
        <f t="shared" si="8"/>
        <v>4822394.16</v>
      </c>
      <c r="J35" s="16">
        <f t="shared" si="9"/>
        <v>202.66417986972053</v>
      </c>
      <c r="K35" s="18">
        <v>22026</v>
      </c>
      <c r="L35" s="16">
        <v>3213011.67</v>
      </c>
      <c r="M35" s="19">
        <f t="shared" si="4"/>
        <v>145.87358894034324</v>
      </c>
      <c r="N35" s="15">
        <v>1507</v>
      </c>
      <c r="O35" s="16">
        <v>295856.06</v>
      </c>
      <c r="P35" s="20">
        <f t="shared" si="5"/>
        <v>196.32120769741206</v>
      </c>
      <c r="Q35" s="15">
        <v>72</v>
      </c>
      <c r="R35" s="16">
        <v>379866.35</v>
      </c>
      <c r="S35" s="20">
        <f t="shared" si="6"/>
        <v>5275.9215277777776</v>
      </c>
      <c r="T35" s="21">
        <v>10</v>
      </c>
      <c r="U35" s="16">
        <v>290764.06</v>
      </c>
      <c r="V35" s="19">
        <f t="shared" si="7"/>
        <v>29076.405999999999</v>
      </c>
    </row>
    <row r="36" spans="1:22" x14ac:dyDescent="0.25">
      <c r="A36" s="7">
        <v>43525</v>
      </c>
      <c r="B36" s="15">
        <v>23624</v>
      </c>
      <c r="C36" s="16">
        <v>3578589.06</v>
      </c>
      <c r="D36" s="16">
        <v>198736.75</v>
      </c>
      <c r="E36" s="16">
        <f t="shared" si="10"/>
        <v>3777325.81</v>
      </c>
      <c r="F36" s="16">
        <f t="shared" si="11"/>
        <v>159.89357475448696</v>
      </c>
      <c r="G36" s="17">
        <v>23813</v>
      </c>
      <c r="H36" s="16">
        <v>546460.15</v>
      </c>
      <c r="I36" s="16">
        <f t="shared" si="8"/>
        <v>4323785.96</v>
      </c>
      <c r="J36" s="16">
        <f t="shared" si="9"/>
        <v>181.57250073489271</v>
      </c>
      <c r="K36" s="18">
        <v>22032</v>
      </c>
      <c r="L36" s="16">
        <v>2909601.48</v>
      </c>
      <c r="M36" s="19">
        <f t="shared" si="4"/>
        <v>132.06252178649237</v>
      </c>
      <c r="N36" s="15">
        <v>1511</v>
      </c>
      <c r="O36" s="16">
        <v>271362.44</v>
      </c>
      <c r="P36" s="20">
        <f t="shared" si="5"/>
        <v>179.59129053606884</v>
      </c>
      <c r="Q36" s="15">
        <v>71</v>
      </c>
      <c r="R36" s="16">
        <v>333020.39</v>
      </c>
      <c r="S36" s="20">
        <f t="shared" si="6"/>
        <v>4690.4280281690144</v>
      </c>
      <c r="T36" s="21">
        <v>10</v>
      </c>
      <c r="U36" s="16">
        <v>263341.5</v>
      </c>
      <c r="V36" s="19">
        <f t="shared" si="7"/>
        <v>26334.15</v>
      </c>
    </row>
    <row r="37" spans="1:22" x14ac:dyDescent="0.25">
      <c r="A37" s="7">
        <v>43556</v>
      </c>
      <c r="B37" s="15">
        <v>23641</v>
      </c>
      <c r="C37" s="16">
        <v>2756658</v>
      </c>
      <c r="D37" s="16">
        <v>181348.87</v>
      </c>
      <c r="E37" s="16">
        <f t="shared" si="10"/>
        <v>2938006.87</v>
      </c>
      <c r="F37" s="16">
        <f t="shared" si="11"/>
        <v>124.27591345543759</v>
      </c>
      <c r="G37" s="17">
        <v>23780</v>
      </c>
      <c r="H37" s="16">
        <v>448801.52</v>
      </c>
      <c r="I37" s="16">
        <f t="shared" si="8"/>
        <v>3386808.39</v>
      </c>
      <c r="J37" s="16">
        <f t="shared" si="9"/>
        <v>142.42255634987384</v>
      </c>
      <c r="K37" s="18">
        <v>22030</v>
      </c>
      <c r="L37" s="16">
        <v>2059826.05</v>
      </c>
      <c r="M37" s="19">
        <f t="shared" si="4"/>
        <v>93.500955515206542</v>
      </c>
      <c r="N37" s="15">
        <v>1530</v>
      </c>
      <c r="O37" s="16">
        <v>254894.57</v>
      </c>
      <c r="P37" s="20">
        <f t="shared" si="5"/>
        <v>166.59775816993465</v>
      </c>
      <c r="Q37" s="15">
        <v>71</v>
      </c>
      <c r="R37" s="16">
        <v>351440.47</v>
      </c>
      <c r="S37" s="20">
        <f t="shared" si="6"/>
        <v>4949.8657746478866</v>
      </c>
      <c r="T37" s="21">
        <v>10</v>
      </c>
      <c r="U37" s="16">
        <v>271845.78000000003</v>
      </c>
      <c r="V37" s="19">
        <f t="shared" si="7"/>
        <v>27184.578000000001</v>
      </c>
    </row>
    <row r="38" spans="1:22" x14ac:dyDescent="0.25">
      <c r="A38" s="7">
        <v>43586</v>
      </c>
      <c r="B38" s="15">
        <v>23642</v>
      </c>
      <c r="C38" s="16">
        <v>2951126.49</v>
      </c>
      <c r="D38" s="16">
        <v>145343.31</v>
      </c>
      <c r="E38" s="16">
        <f t="shared" si="10"/>
        <v>3096469.8000000003</v>
      </c>
      <c r="F38" s="16">
        <f t="shared" si="11"/>
        <v>130.97325945351494</v>
      </c>
      <c r="G38" s="17">
        <v>23821</v>
      </c>
      <c r="H38" s="16">
        <v>326466.08</v>
      </c>
      <c r="I38" s="16">
        <f t="shared" si="8"/>
        <v>3422935.8800000004</v>
      </c>
      <c r="J38" s="16">
        <f t="shared" si="9"/>
        <v>143.69404642962093</v>
      </c>
      <c r="K38" s="18">
        <v>22022</v>
      </c>
      <c r="L38" s="16">
        <v>2166386.5299999998</v>
      </c>
      <c r="M38" s="19">
        <f t="shared" si="4"/>
        <v>98.373741258741248</v>
      </c>
      <c r="N38" s="15">
        <v>1541</v>
      </c>
      <c r="O38" s="16">
        <v>281144.86</v>
      </c>
      <c r="P38" s="20">
        <f t="shared" si="5"/>
        <v>182.44312783906554</v>
      </c>
      <c r="Q38" s="15">
        <v>69</v>
      </c>
      <c r="R38" s="16">
        <v>368164.73</v>
      </c>
      <c r="S38" s="20">
        <f t="shared" si="6"/>
        <v>5335.7207246376811</v>
      </c>
      <c r="T38" s="21">
        <v>10</v>
      </c>
      <c r="U38" s="16">
        <v>280773.68</v>
      </c>
      <c r="V38" s="19">
        <f t="shared" si="7"/>
        <v>28077.367999999999</v>
      </c>
    </row>
    <row r="39" spans="1:22" x14ac:dyDescent="0.25">
      <c r="A39" s="7">
        <v>43617</v>
      </c>
      <c r="B39" s="15">
        <v>23661</v>
      </c>
      <c r="C39" s="16">
        <v>3078458</v>
      </c>
      <c r="D39" s="16">
        <v>222573.74</v>
      </c>
      <c r="E39" s="16">
        <f t="shared" si="10"/>
        <v>3301031.74</v>
      </c>
      <c r="F39" s="16">
        <f t="shared" si="11"/>
        <v>139.51361903554374</v>
      </c>
      <c r="G39" s="17">
        <v>23852</v>
      </c>
      <c r="H39" s="16">
        <v>300677.28999999998</v>
      </c>
      <c r="I39" s="16">
        <f t="shared" si="8"/>
        <v>3601709.0300000003</v>
      </c>
      <c r="J39" s="16">
        <f t="shared" si="9"/>
        <v>151.00239099446588</v>
      </c>
      <c r="K39" s="18">
        <v>22039</v>
      </c>
      <c r="L39" s="16">
        <v>2364831.33</v>
      </c>
      <c r="M39" s="19">
        <f t="shared" si="4"/>
        <v>107.30211579472753</v>
      </c>
      <c r="N39" s="15">
        <v>1543</v>
      </c>
      <c r="O39" s="16">
        <v>294334.77</v>
      </c>
      <c r="P39" s="20">
        <f t="shared" si="5"/>
        <v>190.75487362281271</v>
      </c>
      <c r="Q39" s="15">
        <v>69</v>
      </c>
      <c r="R39" s="16">
        <v>375059.64</v>
      </c>
      <c r="S39" s="20">
        <f t="shared" si="6"/>
        <v>5435.6469565217394</v>
      </c>
      <c r="T39" s="21">
        <v>10</v>
      </c>
      <c r="U39" s="16">
        <v>266806</v>
      </c>
      <c r="V39" s="19">
        <f t="shared" si="7"/>
        <v>26680.6</v>
      </c>
    </row>
    <row r="40" spans="1:22" x14ac:dyDescent="0.25">
      <c r="A40" s="7">
        <v>43647</v>
      </c>
      <c r="B40" s="15">
        <v>23671</v>
      </c>
      <c r="C40" s="16">
        <v>3559493.64</v>
      </c>
      <c r="D40" s="16">
        <v>221786.69</v>
      </c>
      <c r="E40" s="16">
        <f t="shared" si="10"/>
        <v>3781280.33</v>
      </c>
      <c r="F40" s="16">
        <f t="shared" si="11"/>
        <v>159.74315956233366</v>
      </c>
      <c r="G40" s="17">
        <v>23843</v>
      </c>
      <c r="H40" s="16">
        <v>355114.35</v>
      </c>
      <c r="I40" s="16">
        <f t="shared" si="8"/>
        <v>4136394.68</v>
      </c>
      <c r="J40" s="16">
        <f t="shared" si="9"/>
        <v>173.4846571320723</v>
      </c>
      <c r="K40" s="18">
        <v>22045</v>
      </c>
      <c r="L40" s="16">
        <v>2750545.52</v>
      </c>
      <c r="M40" s="19">
        <f t="shared" si="4"/>
        <v>124.76958584713087</v>
      </c>
      <c r="N40" s="15">
        <v>1546</v>
      </c>
      <c r="O40" s="16">
        <v>323763.17</v>
      </c>
      <c r="P40" s="20">
        <f t="shared" si="5"/>
        <v>209.41990297542043</v>
      </c>
      <c r="Q40" s="15">
        <v>70</v>
      </c>
      <c r="R40" s="16">
        <v>401390.39</v>
      </c>
      <c r="S40" s="20">
        <f t="shared" si="6"/>
        <v>5734.1484285714287</v>
      </c>
      <c r="T40" s="21">
        <v>10</v>
      </c>
      <c r="U40" s="16">
        <v>305581.25</v>
      </c>
      <c r="V40" s="19">
        <f t="shared" si="7"/>
        <v>30558.125</v>
      </c>
    </row>
    <row r="41" spans="1:22" x14ac:dyDescent="0.25">
      <c r="A41" s="7">
        <v>43678</v>
      </c>
      <c r="B41" s="15">
        <v>23693</v>
      </c>
      <c r="C41" s="16">
        <v>3673551.34</v>
      </c>
      <c r="D41" s="16">
        <v>208412.32</v>
      </c>
      <c r="E41" s="16">
        <f t="shared" si="10"/>
        <v>3881963.6599999997</v>
      </c>
      <c r="F41" s="16">
        <f t="shared" si="11"/>
        <v>163.84432786054953</v>
      </c>
      <c r="G41" s="17">
        <v>23856</v>
      </c>
      <c r="H41" s="16">
        <v>414830.36</v>
      </c>
      <c r="I41" s="16">
        <f t="shared" si="8"/>
        <v>4296794.0199999996</v>
      </c>
      <c r="J41" s="16">
        <f t="shared" si="9"/>
        <v>180.11376676727028</v>
      </c>
      <c r="K41" s="18">
        <v>22072</v>
      </c>
      <c r="L41" s="16">
        <v>2896653.12</v>
      </c>
      <c r="M41" s="19">
        <f t="shared" si="4"/>
        <v>131.23654947444726</v>
      </c>
      <c r="N41" s="15">
        <v>1541</v>
      </c>
      <c r="O41" s="16">
        <v>320920.23</v>
      </c>
      <c r="P41" s="20">
        <f t="shared" si="5"/>
        <v>208.25452952628163</v>
      </c>
      <c r="Q41" s="15">
        <v>70</v>
      </c>
      <c r="R41" s="16">
        <v>409849.06</v>
      </c>
      <c r="S41" s="20">
        <f t="shared" si="6"/>
        <v>5854.9865714285716</v>
      </c>
      <c r="T41" s="21">
        <v>10</v>
      </c>
      <c r="U41" s="16">
        <v>254541.25</v>
      </c>
      <c r="V41" s="19">
        <f t="shared" si="7"/>
        <v>25454.125</v>
      </c>
    </row>
    <row r="42" spans="1:22" x14ac:dyDescent="0.25">
      <c r="A42" s="7">
        <v>43709</v>
      </c>
      <c r="B42" s="15">
        <v>23686</v>
      </c>
      <c r="C42" s="16">
        <v>3252455.92</v>
      </c>
      <c r="D42" s="16">
        <v>186921.94</v>
      </c>
      <c r="E42" s="16">
        <f t="shared" si="10"/>
        <v>3439377.86</v>
      </c>
      <c r="F42" s="16">
        <f t="shared" si="11"/>
        <v>145.2072051000591</v>
      </c>
      <c r="G42" s="17">
        <v>23889</v>
      </c>
      <c r="H42" s="16">
        <v>487728.98</v>
      </c>
      <c r="I42" s="16">
        <f t="shared" si="8"/>
        <v>3927106.84</v>
      </c>
      <c r="J42" s="16">
        <f t="shared" si="9"/>
        <v>164.38975428021266</v>
      </c>
      <c r="K42" s="18">
        <v>22062</v>
      </c>
      <c r="L42" s="16">
        <v>2494225.25</v>
      </c>
      <c r="M42" s="19">
        <f t="shared" si="4"/>
        <v>113.05526470854863</v>
      </c>
      <c r="N42" s="15">
        <v>1543</v>
      </c>
      <c r="O42" s="16">
        <v>306317.99</v>
      </c>
      <c r="P42" s="20">
        <f t="shared" si="5"/>
        <v>198.52105638366817</v>
      </c>
      <c r="Q42" s="15">
        <v>71</v>
      </c>
      <c r="R42" s="16">
        <v>387523.21</v>
      </c>
      <c r="S42" s="20">
        <f t="shared" si="6"/>
        <v>5458.0733802816903</v>
      </c>
      <c r="T42" s="21">
        <v>10</v>
      </c>
      <c r="U42" s="16">
        <v>251311.41</v>
      </c>
      <c r="V42" s="19">
        <f t="shared" si="7"/>
        <v>25131.141</v>
      </c>
    </row>
    <row r="43" spans="1:22" x14ac:dyDescent="0.25">
      <c r="A43" s="7">
        <v>43739</v>
      </c>
      <c r="B43" s="15">
        <v>23693</v>
      </c>
      <c r="C43" s="16">
        <v>2863553.11</v>
      </c>
      <c r="D43" s="16">
        <v>157307.29999999999</v>
      </c>
      <c r="E43" s="16">
        <f t="shared" si="10"/>
        <v>3020860.4099999997</v>
      </c>
      <c r="F43" s="16">
        <f t="shared" si="11"/>
        <v>127.50012282108638</v>
      </c>
      <c r="G43" s="17">
        <v>23899</v>
      </c>
      <c r="H43" s="16">
        <v>457142.03</v>
      </c>
      <c r="I43" s="16">
        <f t="shared" si="8"/>
        <v>3478002.4399999995</v>
      </c>
      <c r="J43" s="16">
        <f t="shared" si="9"/>
        <v>145.52920373237373</v>
      </c>
      <c r="K43" s="18">
        <v>22068</v>
      </c>
      <c r="L43" s="16">
        <v>2182111.71</v>
      </c>
      <c r="M43" s="19">
        <f t="shared" si="4"/>
        <v>98.881262914627513</v>
      </c>
      <c r="N43" s="15">
        <v>1542</v>
      </c>
      <c r="O43" s="16">
        <v>257610.72</v>
      </c>
      <c r="P43" s="20">
        <f t="shared" si="5"/>
        <v>167.06272373540855</v>
      </c>
      <c r="Q43" s="15">
        <v>72</v>
      </c>
      <c r="R43" s="16">
        <v>310936.88</v>
      </c>
      <c r="S43" s="20">
        <f t="shared" si="6"/>
        <v>4318.5677777777782</v>
      </c>
      <c r="T43" s="21">
        <v>11</v>
      </c>
      <c r="U43" s="16">
        <v>270201.09999999998</v>
      </c>
      <c r="V43" s="19">
        <f t="shared" si="7"/>
        <v>24563.736363636363</v>
      </c>
    </row>
    <row r="44" spans="1:22" x14ac:dyDescent="0.25">
      <c r="A44" s="7">
        <v>43770</v>
      </c>
      <c r="B44" s="15">
        <v>23702</v>
      </c>
      <c r="C44" s="16">
        <v>3461230.56</v>
      </c>
      <c r="D44" s="16">
        <v>178245.25</v>
      </c>
      <c r="E44" s="16">
        <f t="shared" si="10"/>
        <v>3639475.81</v>
      </c>
      <c r="F44" s="16">
        <f t="shared" si="11"/>
        <v>153.5514222428487</v>
      </c>
      <c r="G44" s="17">
        <v>23901</v>
      </c>
      <c r="H44" s="16">
        <v>346397.32</v>
      </c>
      <c r="I44" s="16">
        <f t="shared" si="8"/>
        <v>3985873.13</v>
      </c>
      <c r="J44" s="16">
        <f t="shared" si="9"/>
        <v>166.76595665453328</v>
      </c>
      <c r="K44" s="18">
        <v>22083</v>
      </c>
      <c r="L44" s="16">
        <v>2810873.22</v>
      </c>
      <c r="M44" s="19">
        <f t="shared" si="4"/>
        <v>127.28674636598289</v>
      </c>
      <c r="N44" s="15">
        <v>1536</v>
      </c>
      <c r="O44" s="16">
        <v>255143.24</v>
      </c>
      <c r="P44" s="20">
        <f t="shared" si="5"/>
        <v>166.10888020833332</v>
      </c>
      <c r="Q44" s="15">
        <v>72</v>
      </c>
      <c r="R44" s="16">
        <v>327226.40999999997</v>
      </c>
      <c r="S44" s="20">
        <f t="shared" si="6"/>
        <v>4544.8112499999997</v>
      </c>
      <c r="T44" s="21">
        <v>11</v>
      </c>
      <c r="U44" s="16">
        <v>246232.94</v>
      </c>
      <c r="V44" s="19">
        <f t="shared" si="7"/>
        <v>22384.812727272729</v>
      </c>
    </row>
    <row r="45" spans="1:22" x14ac:dyDescent="0.25">
      <c r="A45" s="7">
        <v>43800</v>
      </c>
      <c r="B45" s="15">
        <v>23682</v>
      </c>
      <c r="C45" s="16">
        <v>4095146.22</v>
      </c>
      <c r="D45" s="16">
        <v>286966.51</v>
      </c>
      <c r="E45" s="16">
        <f t="shared" si="10"/>
        <v>4382112.7300000004</v>
      </c>
      <c r="F45" s="16">
        <f t="shared" si="11"/>
        <v>185.03980787095688</v>
      </c>
      <c r="G45" s="17">
        <v>23764</v>
      </c>
      <c r="H45" s="16">
        <v>389501.49</v>
      </c>
      <c r="I45" s="16">
        <f t="shared" si="8"/>
        <v>4771614.2200000007</v>
      </c>
      <c r="J45" s="16">
        <f t="shared" si="9"/>
        <v>200.79171099141561</v>
      </c>
      <c r="K45" s="18">
        <v>22064</v>
      </c>
      <c r="L45" s="16">
        <v>3435037.82</v>
      </c>
      <c r="M45" s="19">
        <f t="shared" si="4"/>
        <v>155.68518038433646</v>
      </c>
      <c r="N45" s="15">
        <v>1536</v>
      </c>
      <c r="O45" s="16">
        <v>274729.2</v>
      </c>
      <c r="P45" s="20">
        <f t="shared" si="5"/>
        <v>178.86015625000002</v>
      </c>
      <c r="Q45" s="15">
        <v>71</v>
      </c>
      <c r="R45" s="16">
        <v>315226.17</v>
      </c>
      <c r="S45" s="20">
        <f t="shared" si="6"/>
        <v>4439.805211267605</v>
      </c>
      <c r="T45" s="21">
        <v>11</v>
      </c>
      <c r="U45" s="16">
        <v>357119.54</v>
      </c>
      <c r="V45" s="19">
        <f t="shared" si="7"/>
        <v>32465.412727272724</v>
      </c>
    </row>
    <row r="46" spans="1:22" s="30" customFormat="1" x14ac:dyDescent="0.25">
      <c r="A46" s="22" t="s">
        <v>5</v>
      </c>
      <c r="B46" s="23">
        <f t="shared" ref="B46:D46" si="14">SUM(B34:B45)</f>
        <v>283961</v>
      </c>
      <c r="C46" s="24">
        <f t="shared" si="14"/>
        <v>41687086.259999998</v>
      </c>
      <c r="D46" s="24">
        <f t="shared" si="14"/>
        <v>2448689.71</v>
      </c>
      <c r="E46" s="24">
        <f t="shared" si="10"/>
        <v>44135775.969999999</v>
      </c>
      <c r="F46" s="24">
        <f t="shared" si="11"/>
        <v>155.42900599025921</v>
      </c>
      <c r="G46" s="25">
        <f t="shared" ref="G46:H46" si="15">SUM(G34:G45)</f>
        <v>286027</v>
      </c>
      <c r="H46" s="24">
        <f t="shared" si="15"/>
        <v>5251749.24</v>
      </c>
      <c r="I46" s="24">
        <f t="shared" si="8"/>
        <v>49387525.210000001</v>
      </c>
      <c r="J46" s="24">
        <f t="shared" si="9"/>
        <v>172.66735381624812</v>
      </c>
      <c r="K46" s="31">
        <f>SUM(K34:K45)</f>
        <v>264605</v>
      </c>
      <c r="L46" s="24">
        <f>SUM(L34:L45)</f>
        <v>32971456.460000001</v>
      </c>
      <c r="M46" s="27">
        <f t="shared" si="4"/>
        <v>124.60632437028779</v>
      </c>
      <c r="N46" s="23">
        <f>SUM(N34:N45)</f>
        <v>18383</v>
      </c>
      <c r="O46" s="24">
        <f>SUM(O34:O45)</f>
        <v>3459995.0999999996</v>
      </c>
      <c r="P46" s="28">
        <f t="shared" si="5"/>
        <v>188.21710819779142</v>
      </c>
      <c r="Q46" s="23">
        <f>SUM(Q34:Q45)</f>
        <v>850</v>
      </c>
      <c r="R46" s="24">
        <f>SUM(R34:R45)</f>
        <v>4354627.83</v>
      </c>
      <c r="S46" s="28">
        <f>R46/Q46</f>
        <v>5123.0915647058828</v>
      </c>
      <c r="T46" s="29">
        <f>SUM(T34:T45)</f>
        <v>123</v>
      </c>
      <c r="U46" s="24">
        <f>SUM(U34:U45)</f>
        <v>3349696.58</v>
      </c>
      <c r="V46" s="27">
        <f>U46/T46</f>
        <v>27233.305528455287</v>
      </c>
    </row>
    <row r="47" spans="1:22" x14ac:dyDescent="0.25">
      <c r="A47" s="7">
        <v>43831</v>
      </c>
      <c r="B47" s="15">
        <v>23691</v>
      </c>
      <c r="C47" s="16">
        <v>3938099.1</v>
      </c>
      <c r="D47" s="16">
        <v>188560.07</v>
      </c>
      <c r="E47" s="16">
        <f t="shared" si="10"/>
        <v>4126659.17</v>
      </c>
      <c r="F47" s="16">
        <f t="shared" si="11"/>
        <v>174.18678696551433</v>
      </c>
      <c r="G47" s="17">
        <v>23761</v>
      </c>
      <c r="H47" s="32">
        <v>469621.2</v>
      </c>
      <c r="I47" s="16">
        <f t="shared" si="8"/>
        <v>4596280.37</v>
      </c>
      <c r="J47" s="16">
        <f t="shared" si="9"/>
        <v>193.43800218846008</v>
      </c>
      <c r="K47" s="18">
        <v>22074</v>
      </c>
      <c r="L47" s="16">
        <v>3267922.01</v>
      </c>
      <c r="M47" s="19">
        <f t="shared" si="4"/>
        <v>148.04394355350183</v>
      </c>
      <c r="N47" s="15">
        <v>1535</v>
      </c>
      <c r="O47" s="32">
        <v>284859.2</v>
      </c>
      <c r="P47" s="20">
        <f t="shared" si="5"/>
        <v>185.57602605863192</v>
      </c>
      <c r="Q47" s="33">
        <v>71</v>
      </c>
      <c r="R47" s="32">
        <v>328091.48</v>
      </c>
      <c r="S47" s="20">
        <f t="shared" ref="S47:S51" si="16">R47/Q47</f>
        <v>4621.0067605633803</v>
      </c>
      <c r="T47" s="21">
        <v>11</v>
      </c>
      <c r="U47" s="32">
        <v>245786.48</v>
      </c>
      <c r="V47" s="19">
        <f t="shared" ref="V47:V51" si="17">U47/T47</f>
        <v>22344.225454545456</v>
      </c>
    </row>
    <row r="48" spans="1:22" x14ac:dyDescent="0.25">
      <c r="A48" s="7">
        <v>43862</v>
      </c>
      <c r="B48" s="15">
        <v>23697</v>
      </c>
      <c r="C48" s="16">
        <v>3649846.38</v>
      </c>
      <c r="D48" s="16">
        <v>203724.79999999999</v>
      </c>
      <c r="E48" s="16">
        <f t="shared" si="10"/>
        <v>3853571.1799999997</v>
      </c>
      <c r="F48" s="32">
        <f t="shared" si="11"/>
        <v>162.6185247077689</v>
      </c>
      <c r="G48" s="17">
        <v>23840</v>
      </c>
      <c r="H48" s="32">
        <v>505653.88</v>
      </c>
      <c r="I48" s="32">
        <f t="shared" si="8"/>
        <v>4359225.0599999996</v>
      </c>
      <c r="J48" s="16">
        <f t="shared" si="9"/>
        <v>182.85340016778522</v>
      </c>
      <c r="K48" s="18">
        <v>22077</v>
      </c>
      <c r="L48" s="16">
        <v>3032894.53</v>
      </c>
      <c r="M48" s="19">
        <f t="shared" si="4"/>
        <v>137.378019205508</v>
      </c>
      <c r="N48" s="15">
        <v>1538</v>
      </c>
      <c r="O48" s="32">
        <v>268497.56</v>
      </c>
      <c r="P48" s="20">
        <f t="shared" si="5"/>
        <v>174.5757867360208</v>
      </c>
      <c r="Q48" s="33">
        <v>71</v>
      </c>
      <c r="R48" s="32">
        <v>315387.06</v>
      </c>
      <c r="S48" s="20">
        <f t="shared" si="16"/>
        <v>4442.0712676056337</v>
      </c>
      <c r="T48" s="21">
        <v>11</v>
      </c>
      <c r="U48" s="32">
        <v>236792.03</v>
      </c>
      <c r="V48" s="19">
        <f t="shared" si="17"/>
        <v>21526.548181818183</v>
      </c>
    </row>
    <row r="49" spans="1:22" x14ac:dyDescent="0.25">
      <c r="A49" s="7">
        <v>43891</v>
      </c>
      <c r="B49" s="15">
        <v>23698</v>
      </c>
      <c r="C49" s="16">
        <v>3106464.43</v>
      </c>
      <c r="D49" s="16">
        <v>188795.13</v>
      </c>
      <c r="E49" s="16">
        <f t="shared" si="10"/>
        <v>3295259.56</v>
      </c>
      <c r="F49" s="32">
        <f t="shared" si="11"/>
        <v>139.05222212844967</v>
      </c>
      <c r="G49" s="17">
        <v>23868</v>
      </c>
      <c r="H49" s="32">
        <v>534450.62</v>
      </c>
      <c r="I49" s="32">
        <f t="shared" si="8"/>
        <v>3829710.18</v>
      </c>
      <c r="J49" s="16">
        <f t="shared" si="9"/>
        <v>160.45375314228255</v>
      </c>
      <c r="K49" s="18">
        <v>22069</v>
      </c>
      <c r="L49" s="16">
        <v>2556089.46</v>
      </c>
      <c r="M49" s="19">
        <f t="shared" si="4"/>
        <v>115.82262268340206</v>
      </c>
      <c r="N49" s="15">
        <v>1547</v>
      </c>
      <c r="O49" s="32">
        <v>237577.93</v>
      </c>
      <c r="P49" s="20">
        <f t="shared" si="5"/>
        <v>153.57332255979316</v>
      </c>
      <c r="Q49" s="33">
        <v>71</v>
      </c>
      <c r="R49" s="32">
        <v>282349.88</v>
      </c>
      <c r="S49" s="20">
        <f t="shared" si="16"/>
        <v>3976.7588732394365</v>
      </c>
      <c r="T49" s="21">
        <v>11</v>
      </c>
      <c r="U49" s="32">
        <v>219242.29</v>
      </c>
      <c r="V49" s="19">
        <f t="shared" si="17"/>
        <v>19931.117272727275</v>
      </c>
    </row>
    <row r="50" spans="1:22" x14ac:dyDescent="0.25">
      <c r="A50" s="7">
        <v>43922</v>
      </c>
      <c r="B50" s="15">
        <v>23739</v>
      </c>
      <c r="C50" s="16">
        <v>2713302.18</v>
      </c>
      <c r="D50" s="16">
        <v>87115.17</v>
      </c>
      <c r="E50" s="16">
        <f t="shared" si="10"/>
        <v>2800417.35</v>
      </c>
      <c r="F50" s="32">
        <f t="shared" si="11"/>
        <v>117.96694679641098</v>
      </c>
      <c r="G50" s="17">
        <v>23826</v>
      </c>
      <c r="H50" s="32">
        <v>541286.68000000005</v>
      </c>
      <c r="I50" s="32">
        <f t="shared" si="8"/>
        <v>3341704.0300000003</v>
      </c>
      <c r="J50" s="16">
        <f t="shared" si="9"/>
        <v>140.25451313690928</v>
      </c>
      <c r="K50" s="18">
        <v>22113</v>
      </c>
      <c r="L50" s="16">
        <v>2152546.56</v>
      </c>
      <c r="M50" s="19">
        <f t="shared" si="4"/>
        <v>97.343036223036222</v>
      </c>
      <c r="N50" s="15">
        <v>1551</v>
      </c>
      <c r="O50" s="32">
        <v>213479.25</v>
      </c>
      <c r="P50" s="20">
        <f t="shared" si="5"/>
        <v>137.63974854932303</v>
      </c>
      <c r="Q50" s="33">
        <v>64</v>
      </c>
      <c r="R50" s="32">
        <v>225316.11</v>
      </c>
      <c r="S50" s="20">
        <f t="shared" si="16"/>
        <v>3520.5642187499998</v>
      </c>
      <c r="T50" s="21">
        <v>11</v>
      </c>
      <c r="U50" s="32">
        <v>209075.43</v>
      </c>
      <c r="V50" s="19">
        <f t="shared" si="17"/>
        <v>19006.857272727273</v>
      </c>
    </row>
    <row r="51" spans="1:22" x14ac:dyDescent="0.25">
      <c r="A51" s="7">
        <v>43952</v>
      </c>
      <c r="B51" s="34">
        <v>23792</v>
      </c>
      <c r="C51" s="35">
        <v>2562379.91</v>
      </c>
      <c r="D51" s="35">
        <v>108147.32</v>
      </c>
      <c r="E51" s="35">
        <f t="shared" si="10"/>
        <v>2670527.23</v>
      </c>
      <c r="F51" s="36">
        <f t="shared" si="11"/>
        <v>112.24475580026899</v>
      </c>
      <c r="G51" s="37">
        <v>23902</v>
      </c>
      <c r="H51" s="36">
        <v>523990.82</v>
      </c>
      <c r="I51" s="36">
        <f t="shared" si="8"/>
        <v>3194518.05</v>
      </c>
      <c r="J51" s="35">
        <f t="shared" si="9"/>
        <v>133.65065894067442</v>
      </c>
      <c r="K51" s="38">
        <v>22169</v>
      </c>
      <c r="L51" s="35">
        <v>2037399.03</v>
      </c>
      <c r="M51" s="39">
        <f t="shared" si="4"/>
        <v>91.903064188732017</v>
      </c>
      <c r="N51" s="34">
        <v>1548</v>
      </c>
      <c r="O51" s="36">
        <v>217614.03</v>
      </c>
      <c r="P51" s="40">
        <f t="shared" si="5"/>
        <v>140.57753875968993</v>
      </c>
      <c r="Q51" s="41">
        <v>64</v>
      </c>
      <c r="R51" s="36">
        <v>208164.76</v>
      </c>
      <c r="S51" s="40">
        <f t="shared" si="16"/>
        <v>3252.5743750000001</v>
      </c>
      <c r="T51" s="42">
        <v>11</v>
      </c>
      <c r="U51" s="36">
        <v>207349.41</v>
      </c>
      <c r="V51" s="39">
        <f t="shared" si="17"/>
        <v>18849.946363636365</v>
      </c>
    </row>
  </sheetData>
  <mergeCells count="8">
    <mergeCell ref="B2:V2"/>
    <mergeCell ref="B3:V3"/>
    <mergeCell ref="B4:V4"/>
    <mergeCell ref="T6:V6"/>
    <mergeCell ref="N6:P6"/>
    <mergeCell ref="Q6:S6"/>
    <mergeCell ref="B6:J6"/>
    <mergeCell ref="K6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Current and Total Bill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D. Tolliver</dc:creator>
  <cp:lastModifiedBy>Brian Chaney</cp:lastModifiedBy>
  <dcterms:created xsi:type="dcterms:W3CDTF">2020-06-29T17:15:05Z</dcterms:created>
  <dcterms:modified xsi:type="dcterms:W3CDTF">2020-07-09T12:52:05Z</dcterms:modified>
</cp:coreProperties>
</file>