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2020-00085 (2020 KY Covid-19 Docket)\Staff Attachments\"/>
    </mc:Choice>
  </mc:AlternateContent>
  <xr:revisionPtr revIDLastSave="0" documentId="13_ncr:1_{DA9086BE-6771-4218-A7B6-CC18B02E4354}" xr6:coauthVersionLast="45" xr6:coauthVersionMax="45" xr10:uidLastSave="{00000000-0000-0000-0000-000000000000}"/>
  <bookViews>
    <workbookView xWindow="-28920" yWindow="-360" windowWidth="29040" windowHeight="15840" xr2:uid="{B42E1FF4-3E48-4DB6-953C-BF469B5C0371}"/>
  </bookViews>
  <sheets>
    <sheet name="1-09" sheetId="2" r:id="rId1"/>
    <sheet name="Summary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6" i="1" l="1"/>
  <c r="M27" i="1"/>
  <c r="M25" i="1"/>
  <c r="M24" i="1"/>
  <c r="M23" i="1"/>
  <c r="M17" i="1"/>
  <c r="M16" i="1"/>
  <c r="M15" i="1"/>
  <c r="M14" i="1"/>
  <c r="M13" i="1"/>
  <c r="M4" i="1"/>
  <c r="M5" i="1"/>
  <c r="M6" i="1"/>
  <c r="M7" i="1"/>
  <c r="M3" i="1"/>
  <c r="M102" i="1"/>
  <c r="M101" i="1"/>
  <c r="M100" i="1"/>
  <c r="M99" i="1"/>
  <c r="M98" i="1"/>
  <c r="M93" i="1"/>
  <c r="M92" i="1"/>
  <c r="M91" i="1"/>
  <c r="M90" i="1"/>
  <c r="M89" i="1"/>
  <c r="M84" i="1"/>
  <c r="M83" i="1"/>
  <c r="M82" i="1"/>
  <c r="M81" i="1"/>
  <c r="M80" i="1"/>
  <c r="M75" i="1"/>
  <c r="M74" i="1"/>
  <c r="M73" i="1"/>
  <c r="M72" i="1"/>
  <c r="M71" i="1"/>
  <c r="M66" i="1"/>
  <c r="M65" i="1"/>
  <c r="M64" i="1"/>
  <c r="M63" i="1"/>
  <c r="M62" i="1"/>
  <c r="M57" i="1"/>
  <c r="M56" i="1"/>
  <c r="M55" i="1"/>
  <c r="M54" i="1"/>
  <c r="M53" i="1"/>
  <c r="M47" i="1"/>
  <c r="M46" i="1"/>
  <c r="M45" i="1"/>
  <c r="M44" i="1"/>
  <c r="M43" i="1"/>
  <c r="M37" i="1"/>
  <c r="M36" i="1"/>
  <c r="M35" i="1"/>
  <c r="M34" i="1"/>
  <c r="M33" i="1"/>
  <c r="L27" i="1"/>
  <c r="L26" i="1"/>
  <c r="L25" i="1"/>
  <c r="L24" i="1"/>
  <c r="L23" i="1"/>
  <c r="L17" i="1"/>
  <c r="L16" i="1"/>
  <c r="L15" i="1"/>
  <c r="L14" i="1"/>
  <c r="L13" i="1"/>
  <c r="L4" i="1"/>
  <c r="L5" i="1"/>
  <c r="L6" i="1"/>
  <c r="L7" i="1"/>
  <c r="L3" i="1"/>
  <c r="H8" i="1"/>
  <c r="I8" i="1"/>
  <c r="D8" i="1"/>
  <c r="F18" i="1"/>
  <c r="E8" i="1"/>
  <c r="F8" i="1"/>
  <c r="I113" i="1"/>
  <c r="H113" i="1"/>
  <c r="G113" i="1"/>
  <c r="F113" i="1"/>
  <c r="E113" i="1"/>
  <c r="D113" i="1"/>
  <c r="I103" i="1"/>
  <c r="H103" i="1"/>
  <c r="G103" i="1"/>
  <c r="F103" i="1"/>
  <c r="E103" i="1"/>
  <c r="D103" i="1"/>
  <c r="I94" i="1"/>
  <c r="H94" i="1"/>
  <c r="G94" i="1"/>
  <c r="F94" i="1"/>
  <c r="E94" i="1"/>
  <c r="D94" i="1"/>
  <c r="I85" i="1"/>
  <c r="H85" i="1"/>
  <c r="G85" i="1"/>
  <c r="F85" i="1"/>
  <c r="E85" i="1"/>
  <c r="D85" i="1"/>
  <c r="I76" i="1"/>
  <c r="H76" i="1"/>
  <c r="G76" i="1"/>
  <c r="F76" i="1"/>
  <c r="E76" i="1"/>
  <c r="D76" i="1"/>
  <c r="I67" i="1"/>
  <c r="H67" i="1"/>
  <c r="G67" i="1"/>
  <c r="F67" i="1"/>
  <c r="E67" i="1"/>
  <c r="D67" i="1"/>
  <c r="I58" i="1"/>
  <c r="H58" i="1"/>
  <c r="G58" i="1"/>
  <c r="F58" i="1"/>
  <c r="E58" i="1"/>
  <c r="D58" i="1"/>
  <c r="I48" i="1"/>
  <c r="H48" i="1"/>
  <c r="G48" i="1"/>
  <c r="F48" i="1"/>
  <c r="E48" i="1"/>
  <c r="D48" i="1"/>
  <c r="I38" i="1"/>
  <c r="H38" i="1"/>
  <c r="G38" i="1"/>
  <c r="F38" i="1"/>
  <c r="E38" i="1"/>
  <c r="D38" i="1"/>
  <c r="I28" i="1"/>
  <c r="H28" i="1"/>
  <c r="G28" i="1"/>
  <c r="F28" i="1"/>
  <c r="E28" i="1"/>
  <c r="D28" i="1"/>
  <c r="I18" i="1"/>
  <c r="H18" i="1"/>
  <c r="G18" i="1"/>
  <c r="E18" i="1"/>
  <c r="D18" i="1"/>
  <c r="G8" i="1"/>
</calcChain>
</file>

<file path=xl/sharedStrings.xml><?xml version="1.0" encoding="utf-8"?>
<sst xmlns="http://schemas.openxmlformats.org/spreadsheetml/2006/main" count="250" uniqueCount="46">
  <si>
    <t/>
  </si>
  <si>
    <t>FY 2017</t>
  </si>
  <si>
    <t>Kentucky</t>
  </si>
  <si>
    <t>Account Status</t>
  </si>
  <si>
    <t>ADID</t>
  </si>
  <si>
    <t>A/R Current</t>
  </si>
  <si>
    <t>A/R 0-30 Days</t>
  </si>
  <si>
    <t>A/R 31-60 Days</t>
  </si>
  <si>
    <t>A/R 61-90 Days</t>
  </si>
  <si>
    <t>A/R 91+ Days</t>
  </si>
  <si>
    <t>Overdue Count 31+ Days</t>
  </si>
  <si>
    <t>ACTIVE</t>
  </si>
  <si>
    <t>Commercial Sales</t>
  </si>
  <si>
    <t>Industrial Sales</t>
  </si>
  <si>
    <t>Public Authority Sales</t>
  </si>
  <si>
    <t>Residential</t>
  </si>
  <si>
    <t>Transportation</t>
  </si>
  <si>
    <t>Total</t>
  </si>
  <si>
    <t>FY 2018</t>
  </si>
  <si>
    <t>FY 2019</t>
  </si>
  <si>
    <t>OCT FY20</t>
  </si>
  <si>
    <t>NOV FY20</t>
  </si>
  <si>
    <t>DEC FY20</t>
  </si>
  <si>
    <t>JAN FY20</t>
  </si>
  <si>
    <t>FEB FY20</t>
  </si>
  <si>
    <t>MAR FY20</t>
  </si>
  <si>
    <t>APR FY20</t>
  </si>
  <si>
    <t>MAY FY20</t>
  </si>
  <si>
    <t xml:space="preserve">JUNE FY20 as of June 25th </t>
  </si>
  <si>
    <t>Base Charge Count</t>
  </si>
  <si>
    <t>Total FY 2017</t>
  </si>
  <si>
    <t>Fy 2017</t>
  </si>
  <si>
    <t>Avg Customers</t>
  </si>
  <si>
    <t>CY 2017</t>
  </si>
  <si>
    <t>CY 2018</t>
  </si>
  <si>
    <t>CY 2019</t>
  </si>
  <si>
    <t>All Classes</t>
  </si>
  <si>
    <t>Residential Sales</t>
  </si>
  <si>
    <t>Atmos Energy Corporation, Kentucky</t>
  </si>
  <si>
    <t>Percentage of Customers Payment on Time</t>
  </si>
  <si>
    <t>CY 2017 - May 2020</t>
  </si>
  <si>
    <t>Jan 2020</t>
  </si>
  <si>
    <t>Feb 2020</t>
  </si>
  <si>
    <t>Mar 2020</t>
  </si>
  <si>
    <t>Apr 2020</t>
  </si>
  <si>
    <t>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</si>
</sst>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###,000"/>
    <numFmt numFmtId="166" formatCode="#,##0;\-#,##0;#,##0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1F497D"/>
      <name val="Verdana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BE5F1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3" fillId="0" borderId="9" applyNumberFormat="0" applyProtection="0">
      <alignment horizontal="right" vertical="center"/>
    </xf>
    <xf numFmtId="165" fontId="3" fillId="2" borderId="11" applyNumberFormat="0" applyAlignment="0" applyProtection="0">
      <alignment horizontal="left" vertical="center" indent="1"/>
    </xf>
  </cellStyleXfs>
  <cellXfs count="25">
    <xf numFmtId="0" fontId="0" fillId="0" borderId="0" xfId="0"/>
    <xf numFmtId="164" fontId="0" fillId="0" borderId="1" xfId="0" applyNumberFormat="1" applyBorder="1"/>
    <xf numFmtId="164" fontId="0" fillId="0" borderId="2" xfId="0" applyNumberFormat="1" applyBorder="1"/>
    <xf numFmtId="3" fontId="0" fillId="0" borderId="3" xfId="0" applyNumberFormat="1" applyBorder="1"/>
    <xf numFmtId="164" fontId="0" fillId="0" borderId="4" xfId="0" applyNumberFormat="1" applyBorder="1"/>
    <xf numFmtId="164" fontId="0" fillId="0" borderId="0" xfId="0" applyNumberFormat="1"/>
    <xf numFmtId="3" fontId="0" fillId="0" borderId="0" xfId="0" applyNumberFormat="1"/>
    <xf numFmtId="3" fontId="0" fillId="0" borderId="5" xfId="0" applyNumberFormat="1" applyBorder="1"/>
    <xf numFmtId="0" fontId="2" fillId="0" borderId="0" xfId="0" applyFont="1"/>
    <xf numFmtId="164" fontId="2" fillId="0" borderId="6" xfId="0" applyNumberFormat="1" applyFont="1" applyBorder="1"/>
    <xf numFmtId="164" fontId="2" fillId="0" borderId="7" xfId="0" applyNumberFormat="1" applyFont="1" applyBorder="1"/>
    <xf numFmtId="3" fontId="2" fillId="0" borderId="8" xfId="0" applyNumberFormat="1" applyFont="1" applyBorder="1"/>
    <xf numFmtId="166" fontId="3" fillId="0" borderId="10" xfId="2" applyNumberFormat="1" applyBorder="1">
      <alignment horizontal="right" vertical="center"/>
    </xf>
    <xf numFmtId="167" fontId="0" fillId="0" borderId="0" xfId="1" applyNumberFormat="1" applyFont="1"/>
    <xf numFmtId="0" fontId="3" fillId="2" borderId="11" xfId="3" quotePrefix="1" applyNumberFormat="1" applyAlignment="1"/>
    <xf numFmtId="3" fontId="4" fillId="0" borderId="12" xfId="0" applyNumberFormat="1" applyFont="1" applyBorder="1" applyAlignment="1">
      <alignment vertical="top"/>
    </xf>
    <xf numFmtId="0" fontId="0" fillId="3" borderId="0" xfId="0" applyFill="1"/>
    <xf numFmtId="10" fontId="0" fillId="3" borderId="0" xfId="1" applyNumberFormat="1" applyFont="1" applyFill="1"/>
    <xf numFmtId="0" fontId="2" fillId="3" borderId="0" xfId="0" applyFont="1" applyFill="1"/>
    <xf numFmtId="0" fontId="0" fillId="3" borderId="13" xfId="0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3" xfId="0" quotePrefix="1" applyFont="1" applyFill="1" applyBorder="1" applyAlignment="1">
      <alignment horizontal="center"/>
    </xf>
    <xf numFmtId="10" fontId="2" fillId="3" borderId="14" xfId="1" applyNumberFormat="1" applyFont="1" applyFill="1" applyBorder="1"/>
    <xf numFmtId="0" fontId="2" fillId="3" borderId="14" xfId="0" applyFont="1" applyFill="1" applyBorder="1"/>
    <xf numFmtId="0" fontId="0" fillId="0" borderId="0" xfId="0" applyAlignment="1">
      <alignment horizontal="center"/>
    </xf>
  </cellXfs>
  <cellStyles count="4">
    <cellStyle name="Normal" xfId="0" builtinId="0"/>
    <cellStyle name="Percent" xfId="1" builtinId="5"/>
    <cellStyle name="SAPDataCell" xfId="2" xr:uid="{2E5BCCCF-43D4-4CE0-9446-2FA04E158FDC}"/>
    <cellStyle name="SAPMemberCell" xfId="3" xr:uid="{A63741F3-BD70-4B23-A8BD-A43B61369C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5C491-B566-4307-9D56-B02E812C5C31}">
  <dimension ref="A1:J12"/>
  <sheetViews>
    <sheetView tabSelected="1" workbookViewId="0"/>
  </sheetViews>
  <sheetFormatPr defaultRowHeight="15" x14ac:dyDescent="0.25"/>
  <cols>
    <col min="1" max="1" width="20.5703125" style="16" bestFit="1" customWidth="1"/>
    <col min="2" max="4" width="11.42578125" style="16" customWidth="1"/>
    <col min="5" max="5" width="3.28515625" style="16" customWidth="1"/>
    <col min="6" max="10" width="11.42578125" style="16" customWidth="1"/>
    <col min="11" max="16384" width="9.140625" style="16"/>
  </cols>
  <sheetData>
    <row r="1" spans="1:10" x14ac:dyDescent="0.25">
      <c r="A1" s="16" t="s">
        <v>38</v>
      </c>
    </row>
    <row r="2" spans="1:10" x14ac:dyDescent="0.25">
      <c r="A2" s="16" t="s">
        <v>39</v>
      </c>
    </row>
    <row r="3" spans="1:10" x14ac:dyDescent="0.25">
      <c r="A3" s="16" t="s">
        <v>40</v>
      </c>
    </row>
    <row r="5" spans="1:10" x14ac:dyDescent="0.25">
      <c r="A5" s="19"/>
      <c r="B5" s="20" t="s">
        <v>33</v>
      </c>
      <c r="C5" s="20" t="s">
        <v>34</v>
      </c>
      <c r="D5" s="20" t="s">
        <v>35</v>
      </c>
      <c r="E5" s="20"/>
      <c r="F5" s="21" t="s">
        <v>41</v>
      </c>
      <c r="G5" s="21" t="s">
        <v>42</v>
      </c>
      <c r="H5" s="21" t="s">
        <v>43</v>
      </c>
      <c r="I5" s="21" t="s">
        <v>44</v>
      </c>
      <c r="J5" s="21" t="s">
        <v>45</v>
      </c>
    </row>
    <row r="6" spans="1:10" x14ac:dyDescent="0.25">
      <c r="A6" s="16" t="s">
        <v>12</v>
      </c>
      <c r="B6" s="17">
        <v>0.86430798362725225</v>
      </c>
      <c r="C6" s="17">
        <v>0.87516659685465137</v>
      </c>
      <c r="D6" s="17">
        <v>0.90051550755858256</v>
      </c>
      <c r="E6" s="17"/>
      <c r="F6" s="17">
        <v>0.89016753198094523</v>
      </c>
      <c r="G6" s="17">
        <v>0.87622043827294427</v>
      </c>
      <c r="H6" s="17">
        <v>0.89399559210879964</v>
      </c>
      <c r="I6" s="17">
        <v>0.94306186074495435</v>
      </c>
      <c r="J6" s="17">
        <v>0.98377214770657395</v>
      </c>
    </row>
    <row r="7" spans="1:10" x14ac:dyDescent="0.25">
      <c r="A7" s="16" t="s">
        <v>13</v>
      </c>
      <c r="B7" s="17">
        <v>0.82345971563981046</v>
      </c>
      <c r="C7" s="17">
        <v>0.86903831118060981</v>
      </c>
      <c r="D7" s="17">
        <v>0.90112781954887222</v>
      </c>
      <c r="E7" s="17"/>
      <c r="F7" s="17">
        <v>0.88789237668161436</v>
      </c>
      <c r="G7" s="17">
        <v>0.8085106382978724</v>
      </c>
      <c r="H7" s="17">
        <v>0.8441558441558441</v>
      </c>
      <c r="I7" s="17">
        <v>0.94392523364485981</v>
      </c>
      <c r="J7" s="17">
        <v>0.99115044247787609</v>
      </c>
    </row>
    <row r="8" spans="1:10" x14ac:dyDescent="0.25">
      <c r="A8" s="16" t="s">
        <v>14</v>
      </c>
      <c r="B8" s="17">
        <v>0.87153625074562113</v>
      </c>
      <c r="C8" s="17">
        <v>0.88902102816368456</v>
      </c>
      <c r="D8" s="17">
        <v>0.91756602852649272</v>
      </c>
      <c r="E8" s="17"/>
      <c r="F8" s="17">
        <v>0.89768339768339767</v>
      </c>
      <c r="G8" s="17">
        <v>0.88658457550226832</v>
      </c>
      <c r="H8" s="17">
        <v>0.91569390402075224</v>
      </c>
      <c r="I8" s="17">
        <v>0.95463510848126232</v>
      </c>
      <c r="J8" s="17">
        <v>0.99675113710201435</v>
      </c>
    </row>
    <row r="9" spans="1:10" x14ac:dyDescent="0.25">
      <c r="A9" s="16" t="s">
        <v>37</v>
      </c>
      <c r="B9" s="17">
        <v>0.79292512740935206</v>
      </c>
      <c r="C9" s="17">
        <v>0.80231991355173782</v>
      </c>
      <c r="D9" s="17">
        <v>0.82343829685795034</v>
      </c>
      <c r="E9" s="17"/>
      <c r="F9" s="17">
        <v>0.81680785162518199</v>
      </c>
      <c r="G9" s="17">
        <v>0.78851147163531021</v>
      </c>
      <c r="H9" s="17">
        <v>0.82420272923864679</v>
      </c>
      <c r="I9" s="17">
        <v>0.8862502507019655</v>
      </c>
      <c r="J9" s="17">
        <v>0.95204696004122835</v>
      </c>
    </row>
    <row r="10" spans="1:10" x14ac:dyDescent="0.25">
      <c r="A10" s="16" t="s">
        <v>16</v>
      </c>
      <c r="B10" s="17">
        <v>1</v>
      </c>
      <c r="C10" s="17">
        <v>1</v>
      </c>
      <c r="D10" s="17">
        <v>0.99883810999225409</v>
      </c>
      <c r="E10" s="17"/>
      <c r="F10" s="17">
        <v>1</v>
      </c>
      <c r="G10" s="17">
        <v>1</v>
      </c>
      <c r="H10" s="17">
        <v>1</v>
      </c>
      <c r="I10" s="17">
        <v>1</v>
      </c>
      <c r="J10" s="17">
        <v>1</v>
      </c>
    </row>
    <row r="11" spans="1:10" s="18" customFormat="1" ht="15.75" thickBot="1" x14ac:dyDescent="0.3">
      <c r="A11" s="18" t="s">
        <v>36</v>
      </c>
      <c r="B11" s="22">
        <v>0.80096036110258495</v>
      </c>
      <c r="C11" s="22">
        <v>0.81059454321737023</v>
      </c>
      <c r="D11" s="22">
        <v>0.83224629831279784</v>
      </c>
      <c r="E11" s="23"/>
      <c r="F11" s="22">
        <v>0.82535999867738719</v>
      </c>
      <c r="G11" s="22">
        <v>0.79859866745812924</v>
      </c>
      <c r="H11" s="22">
        <v>0.83236831811896406</v>
      </c>
      <c r="I11" s="22">
        <v>0.89281145361707814</v>
      </c>
      <c r="J11" s="22">
        <v>0.95574490405164858</v>
      </c>
    </row>
    <row r="12" spans="1:10" ht="15.75" thickTop="1" x14ac:dyDescent="0.25"/>
  </sheetData>
  <phoneticPr fontId="5" type="noConversion"/>
  <printOptions horizontalCentered="1"/>
  <pageMargins left="0.7" right="0.7" top="0.75" bottom="0.75" header="0.3" footer="0.3"/>
  <pageSetup scale="85" orientation="landscape" r:id="rId1"/>
  <headerFooter>
    <oddHeader>&amp;R&amp;9CASE NO. 2020-00085
ATTACHMENT 1
TO STAFF DR NO. 1-09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D4C1C-1B66-4D7B-A163-6D72349257F8}">
  <dimension ref="A1:M113"/>
  <sheetViews>
    <sheetView topLeftCell="A20" zoomScale="90" zoomScaleNormal="90" workbookViewId="0">
      <selection activeCell="M27" sqref="M27"/>
    </sheetView>
  </sheetViews>
  <sheetFormatPr defaultRowHeight="15" x14ac:dyDescent="0.25"/>
  <cols>
    <col min="1" max="1" width="9.140625" bestFit="1" customWidth="1"/>
    <col min="2" max="2" width="14.140625" bestFit="1" customWidth="1"/>
    <col min="3" max="3" width="39.85546875" bestFit="1" customWidth="1"/>
    <col min="4" max="4" width="14.85546875" style="5" bestFit="1" customWidth="1"/>
    <col min="5" max="5" width="13.28515625" style="5" bestFit="1" customWidth="1"/>
    <col min="6" max="7" width="14.5703125" style="5" bestFit="1" customWidth="1"/>
    <col min="8" max="8" width="13.5703125" style="5" bestFit="1" customWidth="1"/>
    <col min="9" max="9" width="22.85546875" style="6" bestFit="1" customWidth="1"/>
    <col min="11" max="11" width="17.28515625" bestFit="1" customWidth="1"/>
  </cols>
  <sheetData>
    <row r="1" spans="1:13" ht="15.75" thickBot="1" x14ac:dyDescent="0.3">
      <c r="A1" t="s">
        <v>0</v>
      </c>
      <c r="B1" t="s">
        <v>0</v>
      </c>
      <c r="C1" t="s">
        <v>0</v>
      </c>
      <c r="D1" s="24" t="s">
        <v>1</v>
      </c>
      <c r="E1" s="24"/>
      <c r="F1" s="24"/>
      <c r="G1" s="24"/>
      <c r="H1" s="24"/>
      <c r="I1" s="24"/>
      <c r="K1" t="s">
        <v>30</v>
      </c>
      <c r="L1" t="s">
        <v>31</v>
      </c>
    </row>
    <row r="2" spans="1:13" x14ac:dyDescent="0.25">
      <c r="A2" t="s">
        <v>2</v>
      </c>
      <c r="B2" t="s">
        <v>3</v>
      </c>
      <c r="C2" t="s">
        <v>4</v>
      </c>
      <c r="D2" s="1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K2" s="14" t="s">
        <v>29</v>
      </c>
      <c r="L2" t="s">
        <v>32</v>
      </c>
    </row>
    <row r="3" spans="1:13" x14ac:dyDescent="0.25">
      <c r="B3" t="s">
        <v>11</v>
      </c>
      <c r="C3" t="s">
        <v>12</v>
      </c>
      <c r="D3" s="4">
        <v>1607049.48</v>
      </c>
      <c r="E3" s="5">
        <v>32902.75</v>
      </c>
      <c r="F3" s="5">
        <v>5191.78</v>
      </c>
      <c r="G3" s="5">
        <v>-1158.54</v>
      </c>
      <c r="H3" s="5">
        <v>-100022.93</v>
      </c>
      <c r="I3" s="15">
        <v>28377</v>
      </c>
      <c r="K3" s="12">
        <v>208794</v>
      </c>
      <c r="L3">
        <f>K3/12</f>
        <v>17399.5</v>
      </c>
      <c r="M3" s="13">
        <f>1-I3/K3</f>
        <v>0.86409092215293537</v>
      </c>
    </row>
    <row r="4" spans="1:13" x14ac:dyDescent="0.25">
      <c r="C4" t="s">
        <v>13</v>
      </c>
      <c r="D4" s="4">
        <v>118036.82</v>
      </c>
      <c r="E4" s="5">
        <v>81578.92</v>
      </c>
      <c r="F4" s="5">
        <v>-4102.63</v>
      </c>
      <c r="G4" s="5">
        <v>-2034.43</v>
      </c>
      <c r="H4" s="5">
        <v>-2797.35</v>
      </c>
      <c r="I4" s="15">
        <v>447</v>
      </c>
      <c r="K4" s="12">
        <v>2511</v>
      </c>
      <c r="L4">
        <f t="shared" ref="L4:L7" si="0">K4/12</f>
        <v>209.25</v>
      </c>
      <c r="M4" s="13">
        <f>1-I4/K4</f>
        <v>0.82198327359617684</v>
      </c>
    </row>
    <row r="5" spans="1:13" x14ac:dyDescent="0.25">
      <c r="C5" t="s">
        <v>14</v>
      </c>
      <c r="D5" s="4">
        <v>141812.13</v>
      </c>
      <c r="E5" s="5">
        <v>-4616.76</v>
      </c>
      <c r="F5" s="5">
        <v>-224.94</v>
      </c>
      <c r="G5" s="5">
        <v>-31.79</v>
      </c>
      <c r="H5" s="5">
        <v>-4960.26</v>
      </c>
      <c r="I5" s="15">
        <v>2369</v>
      </c>
      <c r="K5" s="12">
        <v>18472</v>
      </c>
      <c r="L5">
        <f t="shared" si="0"/>
        <v>1539.3333333333333</v>
      </c>
      <c r="M5" s="13">
        <f t="shared" ref="M5:M7" si="1">1-I5/K5</f>
        <v>0.87175184062364663</v>
      </c>
    </row>
    <row r="6" spans="1:13" x14ac:dyDescent="0.25">
      <c r="C6" t="s">
        <v>15</v>
      </c>
      <c r="D6" s="4">
        <v>2970957.29</v>
      </c>
      <c r="E6" s="5">
        <v>338874.76</v>
      </c>
      <c r="F6" s="5">
        <v>225924.26</v>
      </c>
      <c r="G6" s="5">
        <v>72286.560000000012</v>
      </c>
      <c r="H6" s="5">
        <v>-104781.05</v>
      </c>
      <c r="I6" s="15">
        <v>389659</v>
      </c>
      <c r="K6" s="12">
        <v>1879374</v>
      </c>
      <c r="L6">
        <f t="shared" si="0"/>
        <v>156614.5</v>
      </c>
      <c r="M6" s="13">
        <f t="shared" si="1"/>
        <v>0.79266553650311222</v>
      </c>
    </row>
    <row r="7" spans="1:13" ht="15.75" thickBot="1" x14ac:dyDescent="0.3">
      <c r="C7" t="s">
        <v>16</v>
      </c>
      <c r="D7" s="4">
        <v>1304547.6100000001</v>
      </c>
      <c r="E7" s="5">
        <v>157297.69</v>
      </c>
      <c r="F7" s="5">
        <v>85821.51</v>
      </c>
      <c r="G7" s="5">
        <v>29326.63</v>
      </c>
      <c r="H7" s="5">
        <v>-88016.09</v>
      </c>
      <c r="I7" s="7">
        <v>0</v>
      </c>
      <c r="K7" s="12">
        <v>2580</v>
      </c>
      <c r="L7">
        <f t="shared" si="0"/>
        <v>215</v>
      </c>
      <c r="M7" s="13">
        <f t="shared" si="1"/>
        <v>1</v>
      </c>
    </row>
    <row r="8" spans="1:13" s="8" customFormat="1" ht="15.75" thickBot="1" x14ac:dyDescent="0.3">
      <c r="C8" s="8" t="s">
        <v>17</v>
      </c>
      <c r="D8" s="9">
        <f t="shared" ref="D8:I8" si="2">SUM(D3:D7)</f>
        <v>6142403.330000001</v>
      </c>
      <c r="E8" s="10">
        <f t="shared" si="2"/>
        <v>606037.3600000001</v>
      </c>
      <c r="F8" s="10">
        <f t="shared" si="2"/>
        <v>312609.98</v>
      </c>
      <c r="G8" s="10">
        <f t="shared" si="2"/>
        <v>98388.430000000022</v>
      </c>
      <c r="H8" s="10">
        <f t="shared" si="2"/>
        <v>-300577.68</v>
      </c>
      <c r="I8" s="11">
        <f t="shared" si="2"/>
        <v>420852</v>
      </c>
    </row>
    <row r="11" spans="1:13" ht="15.75" thickBot="1" x14ac:dyDescent="0.3">
      <c r="B11" t="s">
        <v>0</v>
      </c>
      <c r="C11" t="s">
        <v>0</v>
      </c>
      <c r="D11" s="24" t="s">
        <v>18</v>
      </c>
      <c r="E11" s="24"/>
      <c r="F11" s="24"/>
      <c r="G11" s="24"/>
      <c r="H11" s="24"/>
      <c r="I11" s="24"/>
    </row>
    <row r="12" spans="1:13" x14ac:dyDescent="0.25">
      <c r="A12" t="s">
        <v>2</v>
      </c>
      <c r="B12" t="s">
        <v>3</v>
      </c>
      <c r="C12" t="s">
        <v>4</v>
      </c>
      <c r="D12" s="1" t="s">
        <v>5</v>
      </c>
      <c r="E12" s="2" t="s">
        <v>6</v>
      </c>
      <c r="F12" s="2" t="s">
        <v>7</v>
      </c>
      <c r="G12" s="2" t="s">
        <v>8</v>
      </c>
      <c r="H12" s="2" t="s">
        <v>9</v>
      </c>
      <c r="I12" s="3" t="s">
        <v>10</v>
      </c>
    </row>
    <row r="13" spans="1:13" x14ac:dyDescent="0.25">
      <c r="B13" t="s">
        <v>11</v>
      </c>
      <c r="C13" t="s">
        <v>12</v>
      </c>
      <c r="D13" s="4">
        <v>1594101.05</v>
      </c>
      <c r="E13" s="5">
        <v>107494.01</v>
      </c>
      <c r="F13" s="5">
        <v>55141.79</v>
      </c>
      <c r="G13" s="5">
        <v>-16162.98</v>
      </c>
      <c r="H13" s="5">
        <v>-27260.31</v>
      </c>
      <c r="I13" s="15">
        <v>26226</v>
      </c>
      <c r="K13" s="12">
        <v>209831</v>
      </c>
      <c r="L13">
        <f>K13/12</f>
        <v>17485.916666666668</v>
      </c>
      <c r="M13" s="13">
        <f>1-I13/K13</f>
        <v>0.8750137015026378</v>
      </c>
    </row>
    <row r="14" spans="1:13" x14ac:dyDescent="0.25">
      <c r="C14" t="s">
        <v>13</v>
      </c>
      <c r="D14" s="4">
        <v>79611.69</v>
      </c>
      <c r="E14" s="5">
        <v>42379.72</v>
      </c>
      <c r="F14" s="5">
        <v>-328.29</v>
      </c>
      <c r="G14" s="5">
        <v>-4584.2</v>
      </c>
      <c r="H14" s="5">
        <v>-9118.14</v>
      </c>
      <c r="I14" s="15">
        <v>335</v>
      </c>
      <c r="K14" s="12">
        <v>2533</v>
      </c>
      <c r="L14">
        <f t="shared" ref="L14:L17" si="3">K14/12</f>
        <v>211.08333333333334</v>
      </c>
      <c r="M14" s="13">
        <f>1-I14/K14</f>
        <v>0.86774575602052906</v>
      </c>
    </row>
    <row r="15" spans="1:13" x14ac:dyDescent="0.25">
      <c r="C15" t="s">
        <v>14</v>
      </c>
      <c r="D15" s="4">
        <v>120224.57</v>
      </c>
      <c r="E15" s="5">
        <v>3809.03</v>
      </c>
      <c r="F15" s="5">
        <v>-241.51</v>
      </c>
      <c r="G15" s="5">
        <v>-591.20000000000005</v>
      </c>
      <c r="H15" s="5">
        <v>-8875.0300000000007</v>
      </c>
      <c r="I15" s="15">
        <v>2053</v>
      </c>
      <c r="K15" s="12">
        <v>18507</v>
      </c>
      <c r="L15">
        <f t="shared" si="3"/>
        <v>1542.25</v>
      </c>
      <c r="M15" s="13">
        <f t="shared" ref="M15:M17" si="4">1-I15/K15</f>
        <v>0.88906900091857133</v>
      </c>
    </row>
    <row r="16" spans="1:13" x14ac:dyDescent="0.25">
      <c r="C16" t="s">
        <v>15</v>
      </c>
      <c r="D16" s="4">
        <v>2822658.73</v>
      </c>
      <c r="E16" s="5">
        <v>361627.45999999996</v>
      </c>
      <c r="F16" s="5">
        <v>189752.43</v>
      </c>
      <c r="G16" s="5">
        <v>97697.799999999988</v>
      </c>
      <c r="H16" s="5">
        <v>-17826.830000000002</v>
      </c>
      <c r="I16" s="15">
        <v>373919</v>
      </c>
      <c r="K16" s="12">
        <v>1889012</v>
      </c>
      <c r="L16">
        <f t="shared" si="3"/>
        <v>157417.66666666666</v>
      </c>
      <c r="M16" s="13">
        <f t="shared" si="4"/>
        <v>0.80205578365833574</v>
      </c>
    </row>
    <row r="17" spans="1:13" ht="15.75" thickBot="1" x14ac:dyDescent="0.3">
      <c r="C17" t="s">
        <v>16</v>
      </c>
      <c r="D17" s="4">
        <v>1182039.52</v>
      </c>
      <c r="E17" s="5">
        <v>-50792.6</v>
      </c>
      <c r="F17" s="5">
        <v>-2664.44</v>
      </c>
      <c r="G17" s="5">
        <v>835.09</v>
      </c>
      <c r="H17" s="5">
        <v>-7241.14</v>
      </c>
      <c r="I17" s="7">
        <v>0</v>
      </c>
      <c r="K17" s="12">
        <v>2584</v>
      </c>
      <c r="L17">
        <f t="shared" si="3"/>
        <v>215.33333333333334</v>
      </c>
      <c r="M17" s="13">
        <f t="shared" si="4"/>
        <v>1</v>
      </c>
    </row>
    <row r="18" spans="1:13" s="8" customFormat="1" ht="15.75" thickBot="1" x14ac:dyDescent="0.3">
      <c r="C18" s="8" t="s">
        <v>17</v>
      </c>
      <c r="D18" s="9">
        <f t="shared" ref="D18:I18" si="5">SUM(D13:D17)</f>
        <v>5798635.5600000005</v>
      </c>
      <c r="E18" s="10">
        <f t="shared" si="5"/>
        <v>464517.62</v>
      </c>
      <c r="F18" s="10">
        <f t="shared" si="5"/>
        <v>241659.97999999998</v>
      </c>
      <c r="G18" s="10">
        <f t="shared" si="5"/>
        <v>77194.50999999998</v>
      </c>
      <c r="H18" s="10">
        <f t="shared" si="5"/>
        <v>-70321.45</v>
      </c>
      <c r="I18" s="11">
        <f t="shared" si="5"/>
        <v>402533</v>
      </c>
    </row>
    <row r="21" spans="1:13" ht="15.75" thickBot="1" x14ac:dyDescent="0.3">
      <c r="B21" t="s">
        <v>0</v>
      </c>
      <c r="C21" t="s">
        <v>0</v>
      </c>
      <c r="D21" s="24" t="s">
        <v>19</v>
      </c>
      <c r="E21" s="24"/>
      <c r="F21" s="24"/>
      <c r="G21" s="24"/>
      <c r="H21" s="24"/>
      <c r="I21" s="24"/>
    </row>
    <row r="22" spans="1:13" x14ac:dyDescent="0.25">
      <c r="A22" t="s">
        <v>2</v>
      </c>
      <c r="B22" t="s">
        <v>3</v>
      </c>
      <c r="C22" t="s">
        <v>4</v>
      </c>
      <c r="D22" s="1" t="s">
        <v>5</v>
      </c>
      <c r="E22" s="2" t="s">
        <v>6</v>
      </c>
      <c r="F22" s="2" t="s">
        <v>7</v>
      </c>
      <c r="G22" s="2" t="s">
        <v>8</v>
      </c>
      <c r="H22" s="2" t="s">
        <v>9</v>
      </c>
      <c r="I22" s="3" t="s">
        <v>10</v>
      </c>
    </row>
    <row r="23" spans="1:13" x14ac:dyDescent="0.25">
      <c r="B23" t="s">
        <v>11</v>
      </c>
      <c r="C23" t="s">
        <v>12</v>
      </c>
      <c r="D23" s="4">
        <v>1309768.03</v>
      </c>
      <c r="E23" s="5">
        <v>57163.5</v>
      </c>
      <c r="F23" s="5">
        <v>5567.45</v>
      </c>
      <c r="G23" s="5">
        <v>-8301.76</v>
      </c>
      <c r="H23" s="5">
        <v>-45446.01</v>
      </c>
      <c r="I23" s="15">
        <v>21151</v>
      </c>
      <c r="K23" s="12">
        <v>210796</v>
      </c>
      <c r="L23">
        <f>K23/12</f>
        <v>17566.333333333332</v>
      </c>
      <c r="M23" s="13">
        <f>1-I23/K23</f>
        <v>0.89966128389533007</v>
      </c>
    </row>
    <row r="24" spans="1:13" x14ac:dyDescent="0.25">
      <c r="C24" t="s">
        <v>13</v>
      </c>
      <c r="D24" s="4">
        <v>527859.69999999995</v>
      </c>
      <c r="E24" s="5">
        <v>5521.78</v>
      </c>
      <c r="F24" s="5">
        <v>3578.7</v>
      </c>
      <c r="G24" s="5">
        <v>-147.19</v>
      </c>
      <c r="H24" s="5">
        <v>-5968.38</v>
      </c>
      <c r="I24" s="15">
        <v>263</v>
      </c>
      <c r="K24" s="12">
        <v>2631</v>
      </c>
      <c r="L24">
        <f t="shared" ref="L24:L27" si="6">K24/12</f>
        <v>219.25</v>
      </c>
      <c r="M24" s="13">
        <f>1-I24/K24</f>
        <v>0.90003800836183956</v>
      </c>
    </row>
    <row r="25" spans="1:13" x14ac:dyDescent="0.25">
      <c r="C25" t="s">
        <v>14</v>
      </c>
      <c r="D25" s="4">
        <v>138965.06</v>
      </c>
      <c r="E25" s="5">
        <v>6214.42</v>
      </c>
      <c r="F25" s="5">
        <v>2996.61</v>
      </c>
      <c r="G25" s="5">
        <v>4941.9399999999996</v>
      </c>
      <c r="H25" s="5">
        <v>-23.66</v>
      </c>
      <c r="I25" s="15">
        <v>1520</v>
      </c>
      <c r="K25" s="12">
        <v>18451</v>
      </c>
      <c r="L25">
        <f t="shared" si="6"/>
        <v>1537.5833333333333</v>
      </c>
      <c r="M25" s="13">
        <f t="shared" ref="M25:M27" si="7">1-I25/K25</f>
        <v>0.91761964121185846</v>
      </c>
    </row>
    <row r="26" spans="1:13" x14ac:dyDescent="0.25">
      <c r="C26" t="s">
        <v>15</v>
      </c>
      <c r="D26" s="4">
        <v>2639039.0500000003</v>
      </c>
      <c r="E26" s="5">
        <v>389222</v>
      </c>
      <c r="F26" s="5">
        <v>211026.37</v>
      </c>
      <c r="G26" s="5">
        <v>115122.32</v>
      </c>
      <c r="H26" s="5">
        <v>427389.93000000005</v>
      </c>
      <c r="I26" s="7">
        <v>334782</v>
      </c>
      <c r="K26" s="12">
        <v>1895037</v>
      </c>
      <c r="L26">
        <f t="shared" si="6"/>
        <v>157919.75</v>
      </c>
      <c r="M26" s="13">
        <f>1-I26/K26</f>
        <v>0.82333748628654746</v>
      </c>
    </row>
    <row r="27" spans="1:13" ht="15.75" thickBot="1" x14ac:dyDescent="0.3">
      <c r="C27" t="s">
        <v>16</v>
      </c>
      <c r="D27" s="4">
        <v>1227626.4099999999</v>
      </c>
      <c r="E27" s="5">
        <v>-19414.57</v>
      </c>
      <c r="F27" s="5">
        <v>4103.93</v>
      </c>
      <c r="G27" s="5">
        <v>-15584.56</v>
      </c>
      <c r="H27" s="5">
        <v>-61752.47</v>
      </c>
      <c r="I27" s="7">
        <v>3</v>
      </c>
      <c r="K27" s="12">
        <v>2568</v>
      </c>
      <c r="L27">
        <f t="shared" si="6"/>
        <v>214</v>
      </c>
      <c r="M27" s="13">
        <f t="shared" si="7"/>
        <v>0.99883177570093462</v>
      </c>
    </row>
    <row r="28" spans="1:13" s="8" customFormat="1" ht="15.75" thickBot="1" x14ac:dyDescent="0.3">
      <c r="C28" s="8" t="s">
        <v>17</v>
      </c>
      <c r="D28" s="9">
        <f t="shared" ref="D28:I28" si="8">SUM(D23:D27)</f>
        <v>5843258.25</v>
      </c>
      <c r="E28" s="10">
        <f t="shared" si="8"/>
        <v>438707.13</v>
      </c>
      <c r="F28" s="10">
        <f t="shared" si="8"/>
        <v>227273.06</v>
      </c>
      <c r="G28" s="10">
        <f t="shared" si="8"/>
        <v>96030.750000000015</v>
      </c>
      <c r="H28" s="10">
        <f t="shared" si="8"/>
        <v>314199.41000000003</v>
      </c>
      <c r="I28" s="11">
        <f t="shared" si="8"/>
        <v>357719</v>
      </c>
    </row>
    <row r="31" spans="1:13" ht="15.75" thickBot="1" x14ac:dyDescent="0.3">
      <c r="B31" t="s">
        <v>0</v>
      </c>
      <c r="C31" t="s">
        <v>0</v>
      </c>
      <c r="D31" s="24" t="s">
        <v>20</v>
      </c>
      <c r="E31" s="24"/>
      <c r="F31" s="24"/>
      <c r="G31" s="24"/>
      <c r="H31" s="24"/>
      <c r="I31" s="24"/>
    </row>
    <row r="32" spans="1:13" x14ac:dyDescent="0.25">
      <c r="A32" t="s">
        <v>2</v>
      </c>
      <c r="B32" t="s">
        <v>3</v>
      </c>
      <c r="C32" t="s">
        <v>4</v>
      </c>
      <c r="D32" s="1" t="s">
        <v>5</v>
      </c>
      <c r="E32" s="2" t="s">
        <v>6</v>
      </c>
      <c r="F32" s="2" t="s">
        <v>7</v>
      </c>
      <c r="G32" s="2" t="s">
        <v>8</v>
      </c>
      <c r="H32" s="2" t="s">
        <v>9</v>
      </c>
      <c r="I32" s="3" t="s">
        <v>10</v>
      </c>
    </row>
    <row r="33" spans="1:13" x14ac:dyDescent="0.25">
      <c r="B33" t="s">
        <v>11</v>
      </c>
      <c r="C33" t="s">
        <v>12</v>
      </c>
      <c r="D33" s="4">
        <v>1005445.34</v>
      </c>
      <c r="E33" s="5">
        <v>85268.97</v>
      </c>
      <c r="F33" s="5">
        <v>7860.06</v>
      </c>
      <c r="G33" s="5">
        <v>-7879.58</v>
      </c>
      <c r="H33" s="5">
        <v>-53077.8</v>
      </c>
      <c r="I33" s="7">
        <v>245</v>
      </c>
      <c r="L33" s="12">
        <v>17689</v>
      </c>
      <c r="M33" s="13">
        <f>1-I33/L33</f>
        <v>0.98614958448753465</v>
      </c>
    </row>
    <row r="34" spans="1:13" x14ac:dyDescent="0.25">
      <c r="C34" t="s">
        <v>13</v>
      </c>
      <c r="D34" s="4">
        <v>303733.44</v>
      </c>
      <c r="E34" s="5">
        <v>4440.95</v>
      </c>
      <c r="F34" s="5">
        <v>-610.55999999999995</v>
      </c>
      <c r="G34" s="5">
        <v>-1171.71</v>
      </c>
      <c r="H34" s="5">
        <v>-2084.1</v>
      </c>
      <c r="I34" s="7">
        <v>0</v>
      </c>
      <c r="L34" s="12">
        <v>227</v>
      </c>
      <c r="M34" s="13">
        <f t="shared" ref="M34:M37" si="9">1-I34/L34</f>
        <v>1</v>
      </c>
    </row>
    <row r="35" spans="1:13" x14ac:dyDescent="0.25">
      <c r="C35" t="s">
        <v>14</v>
      </c>
      <c r="D35" s="4">
        <v>97418.25</v>
      </c>
      <c r="E35" s="5">
        <v>39190.769999999997</v>
      </c>
      <c r="F35" s="5">
        <v>3100.56</v>
      </c>
      <c r="G35" s="5">
        <v>3488.55</v>
      </c>
      <c r="H35" s="5">
        <v>-1275.96</v>
      </c>
      <c r="I35" s="7">
        <v>43</v>
      </c>
      <c r="L35" s="12">
        <v>1542</v>
      </c>
      <c r="M35" s="13">
        <f t="shared" si="9"/>
        <v>0.97211413748378728</v>
      </c>
    </row>
    <row r="36" spans="1:13" x14ac:dyDescent="0.25">
      <c r="C36" t="s">
        <v>15</v>
      </c>
      <c r="D36" s="4">
        <v>2196438.7599999998</v>
      </c>
      <c r="E36" s="5">
        <v>595882.46</v>
      </c>
      <c r="F36" s="5">
        <v>189508.07</v>
      </c>
      <c r="G36" s="5">
        <v>91387.459999999992</v>
      </c>
      <c r="H36" s="5">
        <v>248426.98</v>
      </c>
      <c r="I36" s="7">
        <v>10219</v>
      </c>
      <c r="L36" s="12">
        <v>155712</v>
      </c>
      <c r="M36" s="13">
        <f t="shared" si="9"/>
        <v>0.93437243115495272</v>
      </c>
    </row>
    <row r="37" spans="1:13" ht="15.75" thickBot="1" x14ac:dyDescent="0.3">
      <c r="C37" t="s">
        <v>16</v>
      </c>
      <c r="D37" s="4">
        <v>1331696.5900000001</v>
      </c>
      <c r="E37" s="5">
        <v>14236.44</v>
      </c>
      <c r="F37" s="5">
        <v>3261.41</v>
      </c>
      <c r="G37" s="5">
        <v>3205.85</v>
      </c>
      <c r="H37" s="5">
        <v>1034.9100000000001</v>
      </c>
      <c r="I37" s="7">
        <v>7</v>
      </c>
      <c r="L37" s="12">
        <v>217</v>
      </c>
      <c r="M37" s="13">
        <f t="shared" si="9"/>
        <v>0.967741935483871</v>
      </c>
    </row>
    <row r="38" spans="1:13" s="8" customFormat="1" ht="15.75" thickBot="1" x14ac:dyDescent="0.3">
      <c r="C38" s="8" t="s">
        <v>17</v>
      </c>
      <c r="D38" s="9">
        <f t="shared" ref="D38:I38" si="10">SUM(D33:D37)</f>
        <v>4934732.38</v>
      </c>
      <c r="E38" s="10">
        <f t="shared" si="10"/>
        <v>739019.58999999985</v>
      </c>
      <c r="F38" s="10">
        <f t="shared" si="10"/>
        <v>203119.54</v>
      </c>
      <c r="G38" s="10">
        <f t="shared" si="10"/>
        <v>89030.569999999992</v>
      </c>
      <c r="H38" s="10">
        <f t="shared" si="10"/>
        <v>193024.03</v>
      </c>
      <c r="I38" s="11">
        <f t="shared" si="10"/>
        <v>10514</v>
      </c>
    </row>
    <row r="41" spans="1:13" ht="15.75" thickBot="1" x14ac:dyDescent="0.3">
      <c r="B41" t="s">
        <v>0</v>
      </c>
      <c r="C41" t="s">
        <v>0</v>
      </c>
      <c r="D41" s="24" t="s">
        <v>21</v>
      </c>
      <c r="E41" s="24"/>
      <c r="F41" s="24"/>
      <c r="G41" s="24"/>
      <c r="H41" s="24"/>
      <c r="I41" s="24"/>
    </row>
    <row r="42" spans="1:13" x14ac:dyDescent="0.25">
      <c r="A42" t="s">
        <v>2</v>
      </c>
      <c r="B42" t="s">
        <v>3</v>
      </c>
      <c r="C42" t="s">
        <v>4</v>
      </c>
      <c r="D42" s="1" t="s">
        <v>5</v>
      </c>
      <c r="E42" s="2" t="s">
        <v>6</v>
      </c>
      <c r="F42" s="2" t="s">
        <v>7</v>
      </c>
      <c r="G42" s="2" t="s">
        <v>8</v>
      </c>
      <c r="H42" s="2" t="s">
        <v>9</v>
      </c>
      <c r="I42" s="3" t="s">
        <v>10</v>
      </c>
    </row>
    <row r="43" spans="1:13" x14ac:dyDescent="0.25">
      <c r="B43" t="s">
        <v>11</v>
      </c>
      <c r="C43" t="s">
        <v>12</v>
      </c>
      <c r="D43" s="4">
        <v>2171320.7999999998</v>
      </c>
      <c r="E43" s="5">
        <v>86223.63</v>
      </c>
      <c r="F43" s="5">
        <v>8930.4</v>
      </c>
      <c r="G43" s="5">
        <v>2474.19</v>
      </c>
      <c r="H43" s="5">
        <v>-65089.93</v>
      </c>
      <c r="I43" s="7">
        <v>246</v>
      </c>
      <c r="L43" s="12">
        <v>17889</v>
      </c>
      <c r="M43" s="13">
        <f>1-I43/L43</f>
        <v>0.98624853261780987</v>
      </c>
    </row>
    <row r="44" spans="1:13" x14ac:dyDescent="0.25">
      <c r="C44" t="s">
        <v>13</v>
      </c>
      <c r="D44" s="4">
        <v>332264.21999999997</v>
      </c>
      <c r="E44" s="5">
        <v>18032.55</v>
      </c>
      <c r="F44" s="5">
        <v>-3822.77</v>
      </c>
      <c r="G44" s="5">
        <v>0</v>
      </c>
      <c r="H44" s="5">
        <v>-537.41</v>
      </c>
      <c r="I44" s="15">
        <v>263</v>
      </c>
      <c r="L44" s="12">
        <v>222</v>
      </c>
      <c r="M44" s="13">
        <f t="shared" ref="M44:M47" si="11">1-I44/L44</f>
        <v>-0.18468468468468457</v>
      </c>
    </row>
    <row r="45" spans="1:13" x14ac:dyDescent="0.25">
      <c r="C45" t="s">
        <v>14</v>
      </c>
      <c r="D45" s="4">
        <v>291174.56</v>
      </c>
      <c r="E45" s="5">
        <v>30595.91</v>
      </c>
      <c r="F45" s="5">
        <v>2303.13</v>
      </c>
      <c r="G45" s="5">
        <v>2959.54</v>
      </c>
      <c r="H45" s="5">
        <v>4672.13</v>
      </c>
      <c r="I45" s="15">
        <v>1520</v>
      </c>
      <c r="L45" s="12">
        <v>1528</v>
      </c>
      <c r="M45" s="13">
        <f t="shared" si="11"/>
        <v>5.2356020942407877E-3</v>
      </c>
    </row>
    <row r="46" spans="1:13" x14ac:dyDescent="0.25">
      <c r="C46" t="s">
        <v>15</v>
      </c>
      <c r="D46" s="4">
        <v>4624480.8599999994</v>
      </c>
      <c r="E46" s="5">
        <v>568536.46</v>
      </c>
      <c r="F46" s="5">
        <v>193385.21000000002</v>
      </c>
      <c r="G46" s="5">
        <v>87177.55</v>
      </c>
      <c r="H46" s="5">
        <v>207860.18</v>
      </c>
      <c r="I46" s="15">
        <v>334776</v>
      </c>
      <c r="L46" s="12">
        <v>156575</v>
      </c>
      <c r="M46" s="13">
        <f t="shared" si="11"/>
        <v>-1.1381191122465273</v>
      </c>
    </row>
    <row r="47" spans="1:13" ht="15.75" thickBot="1" x14ac:dyDescent="0.3">
      <c r="C47" t="s">
        <v>16</v>
      </c>
      <c r="D47" s="4">
        <v>1597031.73</v>
      </c>
      <c r="E47" s="5">
        <v>134585.96</v>
      </c>
      <c r="F47" s="5">
        <v>5192.41</v>
      </c>
      <c r="G47" s="5">
        <v>8230.94</v>
      </c>
      <c r="H47" s="5">
        <v>8011.38</v>
      </c>
      <c r="I47" s="7">
        <v>8</v>
      </c>
      <c r="L47" s="12">
        <v>217</v>
      </c>
      <c r="M47" s="13">
        <f t="shared" si="11"/>
        <v>0.96313364055299544</v>
      </c>
    </row>
    <row r="48" spans="1:13" s="8" customFormat="1" ht="15.75" thickBot="1" x14ac:dyDescent="0.3">
      <c r="C48" s="8" t="s">
        <v>17</v>
      </c>
      <c r="D48" s="9">
        <f t="shared" ref="D48:I48" si="12">SUM(D43:D47)</f>
        <v>9016272.1699999999</v>
      </c>
      <c r="E48" s="10">
        <f t="shared" si="12"/>
        <v>837974.50999999989</v>
      </c>
      <c r="F48" s="10">
        <f t="shared" si="12"/>
        <v>205988.38000000003</v>
      </c>
      <c r="G48" s="10">
        <f t="shared" si="12"/>
        <v>100842.22</v>
      </c>
      <c r="H48" s="10">
        <f t="shared" si="12"/>
        <v>154916.35</v>
      </c>
      <c r="I48" s="11">
        <f t="shared" si="12"/>
        <v>336813</v>
      </c>
    </row>
    <row r="51" spans="1:13" ht="15.75" thickBot="1" x14ac:dyDescent="0.3">
      <c r="B51" t="s">
        <v>0</v>
      </c>
      <c r="C51" t="s">
        <v>0</v>
      </c>
      <c r="D51" s="24" t="s">
        <v>22</v>
      </c>
      <c r="E51" s="24"/>
      <c r="F51" s="24"/>
      <c r="G51" s="24"/>
      <c r="H51" s="24"/>
      <c r="I51" s="24"/>
    </row>
    <row r="52" spans="1:13" x14ac:dyDescent="0.25">
      <c r="A52" t="s">
        <v>2</v>
      </c>
      <c r="B52" t="s">
        <v>3</v>
      </c>
      <c r="C52" t="s">
        <v>4</v>
      </c>
      <c r="D52" s="1" t="s">
        <v>5</v>
      </c>
      <c r="E52" s="2" t="s">
        <v>6</v>
      </c>
      <c r="F52" s="2" t="s">
        <v>7</v>
      </c>
      <c r="G52" s="2" t="s">
        <v>8</v>
      </c>
      <c r="H52" s="2" t="s">
        <v>9</v>
      </c>
      <c r="I52" s="3" t="s">
        <v>10</v>
      </c>
    </row>
    <row r="53" spans="1:13" x14ac:dyDescent="0.25">
      <c r="B53" t="s">
        <v>11</v>
      </c>
      <c r="C53" t="s">
        <v>12</v>
      </c>
      <c r="D53" s="4">
        <v>2416918.7999999998</v>
      </c>
      <c r="E53" s="5">
        <v>281361.63</v>
      </c>
      <c r="F53" s="5">
        <v>4326.79</v>
      </c>
      <c r="G53" s="5">
        <v>-166</v>
      </c>
      <c r="H53" s="5">
        <v>-57205.84</v>
      </c>
      <c r="I53" s="7">
        <v>210</v>
      </c>
      <c r="L53" s="12">
        <v>18359</v>
      </c>
      <c r="M53" s="13">
        <f>1-I53/L53</f>
        <v>0.98856146848956916</v>
      </c>
    </row>
    <row r="54" spans="1:13" x14ac:dyDescent="0.25">
      <c r="C54" t="s">
        <v>13</v>
      </c>
      <c r="D54" s="4">
        <v>347025.09</v>
      </c>
      <c r="E54" s="5">
        <v>42609.15</v>
      </c>
      <c r="F54" s="5">
        <v>0</v>
      </c>
      <c r="G54" s="5">
        <v>0</v>
      </c>
      <c r="H54" s="5">
        <v>-49.08</v>
      </c>
      <c r="I54" s="7">
        <v>0</v>
      </c>
      <c r="L54" s="12">
        <v>224</v>
      </c>
      <c r="M54" s="13">
        <f t="shared" ref="M54:M57" si="13">1-I54/L54</f>
        <v>1</v>
      </c>
    </row>
    <row r="55" spans="1:13" x14ac:dyDescent="0.25">
      <c r="C55" t="s">
        <v>14</v>
      </c>
      <c r="D55" s="4">
        <v>367570.64</v>
      </c>
      <c r="E55" s="5">
        <v>96295</v>
      </c>
      <c r="F55" s="5">
        <v>3997.4</v>
      </c>
      <c r="G55" s="5">
        <v>2935.3</v>
      </c>
      <c r="H55" s="5">
        <v>9556.84</v>
      </c>
      <c r="I55" s="7">
        <v>46</v>
      </c>
      <c r="L55" s="12">
        <v>1540</v>
      </c>
      <c r="M55" s="13">
        <f t="shared" si="13"/>
        <v>0.97012987012987018</v>
      </c>
    </row>
    <row r="56" spans="1:13" x14ac:dyDescent="0.25">
      <c r="C56" t="s">
        <v>15</v>
      </c>
      <c r="D56" s="4">
        <v>4903343.2300000004</v>
      </c>
      <c r="E56" s="5">
        <v>1555281.2999999998</v>
      </c>
      <c r="F56" s="5">
        <v>169840.09</v>
      </c>
      <c r="G56" s="5">
        <v>76742.079999999987</v>
      </c>
      <c r="H56" s="5">
        <v>181241.24000000002</v>
      </c>
      <c r="I56" s="7">
        <v>8984</v>
      </c>
      <c r="L56" s="12">
        <v>159288</v>
      </c>
      <c r="M56" s="13">
        <f t="shared" si="13"/>
        <v>0.94359901561950676</v>
      </c>
    </row>
    <row r="57" spans="1:13" ht="15.75" thickBot="1" x14ac:dyDescent="0.3">
      <c r="C57" t="s">
        <v>16</v>
      </c>
      <c r="D57" s="4">
        <v>1942942.67</v>
      </c>
      <c r="E57" s="5">
        <v>126085.13</v>
      </c>
      <c r="F57" s="5">
        <v>3153.58</v>
      </c>
      <c r="G57" s="5">
        <v>181.02</v>
      </c>
      <c r="H57" s="5">
        <v>-8138.49</v>
      </c>
      <c r="I57" s="7">
        <v>7</v>
      </c>
      <c r="L57" s="12">
        <v>217</v>
      </c>
      <c r="M57" s="13">
        <f t="shared" si="13"/>
        <v>0.967741935483871</v>
      </c>
    </row>
    <row r="58" spans="1:13" s="8" customFormat="1" ht="15.75" thickBot="1" x14ac:dyDescent="0.3">
      <c r="C58" s="8" t="s">
        <v>17</v>
      </c>
      <c r="D58" s="9">
        <f t="shared" ref="D58:I58" si="14">SUM(D53:D57)</f>
        <v>9977800.4299999997</v>
      </c>
      <c r="E58" s="10">
        <f t="shared" si="14"/>
        <v>2101632.21</v>
      </c>
      <c r="F58" s="10">
        <f t="shared" si="14"/>
        <v>181317.86</v>
      </c>
      <c r="G58" s="10">
        <f t="shared" si="14"/>
        <v>79692.399999999994</v>
      </c>
      <c r="H58" s="10">
        <f t="shared" si="14"/>
        <v>125404.67000000003</v>
      </c>
      <c r="I58" s="11">
        <f t="shared" si="14"/>
        <v>9247</v>
      </c>
    </row>
    <row r="60" spans="1:13" ht="15.75" thickBot="1" x14ac:dyDescent="0.3">
      <c r="B60" t="s">
        <v>0</v>
      </c>
      <c r="C60" t="s">
        <v>0</v>
      </c>
      <c r="D60" s="24" t="s">
        <v>23</v>
      </c>
      <c r="E60" s="24"/>
      <c r="F60" s="24"/>
      <c r="G60" s="24"/>
      <c r="H60" s="24"/>
      <c r="I60" s="24"/>
    </row>
    <row r="61" spans="1:13" x14ac:dyDescent="0.25">
      <c r="A61" t="s">
        <v>2</v>
      </c>
      <c r="B61" t="s">
        <v>3</v>
      </c>
      <c r="C61" t="s">
        <v>4</v>
      </c>
      <c r="D61" s="1" t="s">
        <v>5</v>
      </c>
      <c r="E61" s="2" t="s">
        <v>6</v>
      </c>
      <c r="F61" s="2" t="s">
        <v>7</v>
      </c>
      <c r="G61" s="2" t="s">
        <v>8</v>
      </c>
      <c r="H61" s="2" t="s">
        <v>9</v>
      </c>
      <c r="I61" s="3" t="s">
        <v>10</v>
      </c>
    </row>
    <row r="62" spans="1:13" x14ac:dyDescent="0.25">
      <c r="B62" t="s">
        <v>11</v>
      </c>
      <c r="C62" t="s">
        <v>12</v>
      </c>
      <c r="D62" s="4">
        <v>3334973.55</v>
      </c>
      <c r="E62" s="5">
        <v>157776.97</v>
      </c>
      <c r="F62" s="5">
        <v>10922.63</v>
      </c>
      <c r="G62" s="5">
        <v>-1894.72</v>
      </c>
      <c r="H62" s="5">
        <v>-54952.89</v>
      </c>
      <c r="I62" s="7">
        <v>196</v>
      </c>
      <c r="L62" s="12">
        <v>18683</v>
      </c>
      <c r="M62" s="13">
        <f>1-I62/L62</f>
        <v>0.98950917946796557</v>
      </c>
    </row>
    <row r="63" spans="1:13" x14ac:dyDescent="0.25">
      <c r="C63" t="s">
        <v>13</v>
      </c>
      <c r="D63" s="4">
        <v>700263.36</v>
      </c>
      <c r="E63" s="5">
        <v>40807.51</v>
      </c>
      <c r="F63" s="5">
        <v>12429.21</v>
      </c>
      <c r="G63" s="5">
        <v>0</v>
      </c>
      <c r="H63" s="5">
        <v>-49.08</v>
      </c>
      <c r="I63" s="7">
        <v>4</v>
      </c>
      <c r="L63" s="12">
        <v>223</v>
      </c>
      <c r="M63" s="13">
        <f t="shared" ref="M63:M66" si="15">1-I63/L63</f>
        <v>0.98206278026905824</v>
      </c>
    </row>
    <row r="64" spans="1:13" x14ac:dyDescent="0.25">
      <c r="C64" t="s">
        <v>14</v>
      </c>
      <c r="D64" s="4">
        <v>448781.99</v>
      </c>
      <c r="E64" s="5">
        <v>66593</v>
      </c>
      <c r="F64" s="5">
        <v>14249.89</v>
      </c>
      <c r="G64" s="5">
        <v>3583.73</v>
      </c>
      <c r="H64" s="5">
        <v>13458.26</v>
      </c>
      <c r="I64" s="7">
        <v>54</v>
      </c>
      <c r="L64" s="12">
        <v>1554</v>
      </c>
      <c r="M64" s="13">
        <f t="shared" si="15"/>
        <v>0.96525096525096521</v>
      </c>
    </row>
    <row r="65" spans="1:13" x14ac:dyDescent="0.25">
      <c r="C65" t="s">
        <v>15</v>
      </c>
      <c r="D65" s="4">
        <v>6413539.1000000006</v>
      </c>
      <c r="E65" s="5">
        <v>1272608.08</v>
      </c>
      <c r="F65" s="5">
        <v>452161.01</v>
      </c>
      <c r="G65" s="5">
        <v>54969.120000000003</v>
      </c>
      <c r="H65" s="5">
        <v>132359.21</v>
      </c>
      <c r="I65" s="7">
        <v>9682</v>
      </c>
      <c r="L65" s="12">
        <v>160782</v>
      </c>
      <c r="M65" s="13">
        <f t="shared" si="15"/>
        <v>0.93978181637247948</v>
      </c>
    </row>
    <row r="66" spans="1:13" ht="15.75" thickBot="1" x14ac:dyDescent="0.3">
      <c r="C66" t="s">
        <v>16</v>
      </c>
      <c r="D66" s="4">
        <v>1528918.77</v>
      </c>
      <c r="E66" s="5">
        <v>70794.95</v>
      </c>
      <c r="F66" s="5">
        <v>-8900.3700000000008</v>
      </c>
      <c r="G66" s="5">
        <v>-4418.58</v>
      </c>
      <c r="H66" s="5">
        <v>-8711.7999999999993</v>
      </c>
      <c r="I66" s="7">
        <v>10</v>
      </c>
      <c r="L66" s="12">
        <v>217</v>
      </c>
      <c r="M66" s="13">
        <f t="shared" si="15"/>
        <v>0.95391705069124422</v>
      </c>
    </row>
    <row r="67" spans="1:13" s="8" customFormat="1" ht="15.75" thickBot="1" x14ac:dyDescent="0.3">
      <c r="C67" s="8" t="s">
        <v>17</v>
      </c>
      <c r="D67" s="9">
        <f t="shared" ref="D67:I67" si="16">SUM(D62:D66)</f>
        <v>12426476.77</v>
      </c>
      <c r="E67" s="10">
        <f t="shared" si="16"/>
        <v>1608580.51</v>
      </c>
      <c r="F67" s="10">
        <f t="shared" si="16"/>
        <v>480862.37</v>
      </c>
      <c r="G67" s="10">
        <f t="shared" si="16"/>
        <v>52239.55</v>
      </c>
      <c r="H67" s="10">
        <f t="shared" si="16"/>
        <v>82103.7</v>
      </c>
      <c r="I67" s="11">
        <f t="shared" si="16"/>
        <v>9946</v>
      </c>
    </row>
    <row r="69" spans="1:13" ht="15.75" thickBot="1" x14ac:dyDescent="0.3">
      <c r="B69" t="s">
        <v>0</v>
      </c>
      <c r="C69" t="s">
        <v>0</v>
      </c>
      <c r="D69" s="24" t="s">
        <v>24</v>
      </c>
      <c r="E69" s="24"/>
      <c r="F69" s="24"/>
      <c r="G69" s="24"/>
      <c r="H69" s="24"/>
      <c r="I69" s="24"/>
    </row>
    <row r="70" spans="1:13" x14ac:dyDescent="0.25">
      <c r="A70" t="s">
        <v>2</v>
      </c>
      <c r="B70" t="s">
        <v>3</v>
      </c>
      <c r="C70" t="s">
        <v>4</v>
      </c>
      <c r="D70" s="1" t="s">
        <v>5</v>
      </c>
      <c r="E70" s="2" t="s">
        <v>6</v>
      </c>
      <c r="F70" s="2" t="s">
        <v>7</v>
      </c>
      <c r="G70" s="2" t="s">
        <v>8</v>
      </c>
      <c r="H70" s="2" t="s">
        <v>9</v>
      </c>
      <c r="I70" s="3" t="s">
        <v>10</v>
      </c>
    </row>
    <row r="71" spans="1:13" x14ac:dyDescent="0.25">
      <c r="B71" t="s">
        <v>11</v>
      </c>
      <c r="C71" t="s">
        <v>12</v>
      </c>
      <c r="D71" s="4">
        <v>3618079.66</v>
      </c>
      <c r="E71" s="5">
        <v>238704.13</v>
      </c>
      <c r="F71" s="5">
        <v>12079.05</v>
      </c>
      <c r="G71" s="5">
        <v>-692.97</v>
      </c>
      <c r="H71" s="5">
        <v>-65469.01</v>
      </c>
      <c r="I71" s="7">
        <v>189</v>
      </c>
      <c r="L71" s="12">
        <v>18436</v>
      </c>
      <c r="M71" s="13">
        <f>1-I71/L71</f>
        <v>0.98974831850726841</v>
      </c>
    </row>
    <row r="72" spans="1:13" x14ac:dyDescent="0.25">
      <c r="C72" t="s">
        <v>13</v>
      </c>
      <c r="D72" s="4">
        <v>649365.42000000004</v>
      </c>
      <c r="E72" s="5">
        <v>170470.16</v>
      </c>
      <c r="F72" s="5">
        <v>8678.23</v>
      </c>
      <c r="G72" s="5">
        <v>3200.18</v>
      </c>
      <c r="H72" s="5">
        <v>3185.4</v>
      </c>
      <c r="I72" s="7">
        <v>4</v>
      </c>
      <c r="L72" s="12">
        <v>235</v>
      </c>
      <c r="M72" s="13">
        <f t="shared" ref="M72:M75" si="17">1-I72/L72</f>
        <v>0.98297872340425529</v>
      </c>
    </row>
    <row r="73" spans="1:13" x14ac:dyDescent="0.25">
      <c r="C73" t="s">
        <v>14</v>
      </c>
      <c r="D73" s="4">
        <v>495537.24</v>
      </c>
      <c r="E73" s="5">
        <v>76846.52</v>
      </c>
      <c r="F73" s="5">
        <v>8995.1</v>
      </c>
      <c r="G73" s="5">
        <v>404.54</v>
      </c>
      <c r="H73" s="5">
        <v>-10715.9</v>
      </c>
      <c r="I73" s="7">
        <v>27</v>
      </c>
      <c r="L73" s="12">
        <v>1543</v>
      </c>
      <c r="M73" s="13">
        <f t="shared" si="17"/>
        <v>0.98250162022034992</v>
      </c>
    </row>
    <row r="74" spans="1:13" x14ac:dyDescent="0.25">
      <c r="C74" t="s">
        <v>15</v>
      </c>
      <c r="D74" s="4">
        <v>6894314.8900000006</v>
      </c>
      <c r="E74" s="5">
        <v>1438630.82</v>
      </c>
      <c r="F74" s="5">
        <v>390907.65</v>
      </c>
      <c r="G74" s="5">
        <v>178491.54</v>
      </c>
      <c r="H74" s="5">
        <v>102679.35</v>
      </c>
      <c r="I74" s="7">
        <v>8573</v>
      </c>
      <c r="L74" s="12">
        <v>159829</v>
      </c>
      <c r="M74" s="13">
        <f t="shared" si="17"/>
        <v>0.946361423771656</v>
      </c>
    </row>
    <row r="75" spans="1:13" ht="15.75" thickBot="1" x14ac:dyDescent="0.3">
      <c r="C75" t="s">
        <v>16</v>
      </c>
      <c r="D75" s="4">
        <v>1764574.06</v>
      </c>
      <c r="E75" s="5">
        <v>194394.05</v>
      </c>
      <c r="F75" s="5">
        <v>16350.2</v>
      </c>
      <c r="G75" s="5">
        <v>-11779.32</v>
      </c>
      <c r="H75" s="5">
        <v>-14019.49</v>
      </c>
      <c r="I75" s="7">
        <v>10</v>
      </c>
      <c r="L75" s="12">
        <v>214</v>
      </c>
      <c r="M75" s="13">
        <f t="shared" si="17"/>
        <v>0.95327102803738317</v>
      </c>
    </row>
    <row r="76" spans="1:13" s="8" customFormat="1" ht="15.75" thickBot="1" x14ac:dyDescent="0.3">
      <c r="C76" s="8" t="s">
        <v>17</v>
      </c>
      <c r="D76" s="9">
        <f t="shared" ref="D76:I76" si="18">SUM(D71:D75)</f>
        <v>13421871.270000001</v>
      </c>
      <c r="E76" s="10">
        <f t="shared" si="18"/>
        <v>2119045.6800000002</v>
      </c>
      <c r="F76" s="10">
        <f t="shared" si="18"/>
        <v>437010.23000000004</v>
      </c>
      <c r="G76" s="10">
        <f t="shared" si="18"/>
        <v>169623.97</v>
      </c>
      <c r="H76" s="10">
        <f t="shared" si="18"/>
        <v>15660.350000000011</v>
      </c>
      <c r="I76" s="11">
        <f t="shared" si="18"/>
        <v>8803</v>
      </c>
    </row>
    <row r="78" spans="1:13" ht="15.75" thickBot="1" x14ac:dyDescent="0.3">
      <c r="B78" t="s">
        <v>0</v>
      </c>
      <c r="C78" t="s">
        <v>0</v>
      </c>
      <c r="D78" s="24" t="s">
        <v>25</v>
      </c>
      <c r="E78" s="24"/>
      <c r="F78" s="24"/>
      <c r="G78" s="24"/>
      <c r="H78" s="24"/>
      <c r="I78" s="24"/>
    </row>
    <row r="79" spans="1:13" x14ac:dyDescent="0.25">
      <c r="A79" t="s">
        <v>2</v>
      </c>
      <c r="B79" t="s">
        <v>3</v>
      </c>
      <c r="C79" t="s">
        <v>4</v>
      </c>
      <c r="D79" s="1" t="s">
        <v>5</v>
      </c>
      <c r="E79" s="2" t="s">
        <v>6</v>
      </c>
      <c r="F79" s="2" t="s">
        <v>7</v>
      </c>
      <c r="G79" s="2" t="s">
        <v>8</v>
      </c>
      <c r="H79" s="2" t="s">
        <v>9</v>
      </c>
      <c r="I79" s="3" t="s">
        <v>10</v>
      </c>
    </row>
    <row r="80" spans="1:13" x14ac:dyDescent="0.25">
      <c r="B80" t="s">
        <v>11</v>
      </c>
      <c r="C80" t="s">
        <v>12</v>
      </c>
      <c r="D80" s="4">
        <v>2515130.2200000002</v>
      </c>
      <c r="E80" s="5">
        <v>310951.06</v>
      </c>
      <c r="F80" s="5">
        <v>36000.410000000003</v>
      </c>
      <c r="G80" s="5">
        <v>1593.15</v>
      </c>
      <c r="H80" s="5">
        <v>-62432.5</v>
      </c>
      <c r="I80" s="7">
        <v>252</v>
      </c>
      <c r="L80" s="12">
        <v>18603</v>
      </c>
      <c r="M80" s="13">
        <f>1-I80/L80</f>
        <v>0.98645379777455244</v>
      </c>
    </row>
    <row r="81" spans="1:13" x14ac:dyDescent="0.25">
      <c r="C81" t="s">
        <v>13</v>
      </c>
      <c r="D81" s="4">
        <v>577823.99</v>
      </c>
      <c r="E81" s="5">
        <v>31829.18</v>
      </c>
      <c r="F81" s="5">
        <v>129023.38</v>
      </c>
      <c r="G81" s="5">
        <v>3693.12</v>
      </c>
      <c r="H81" s="5">
        <v>-49.08</v>
      </c>
      <c r="I81" s="7">
        <v>3</v>
      </c>
      <c r="L81" s="12">
        <v>231</v>
      </c>
      <c r="M81" s="13">
        <f t="shared" ref="M81:M84" si="19">1-I81/L81</f>
        <v>0.98701298701298701</v>
      </c>
    </row>
    <row r="82" spans="1:13" x14ac:dyDescent="0.25">
      <c r="C82" t="s">
        <v>14</v>
      </c>
      <c r="D82" s="4">
        <v>337711.96</v>
      </c>
      <c r="E82" s="5">
        <v>27765.78</v>
      </c>
      <c r="F82" s="5">
        <v>4153.79</v>
      </c>
      <c r="G82" s="5">
        <v>-23.15</v>
      </c>
      <c r="H82" s="5">
        <v>-6767.76</v>
      </c>
      <c r="I82" s="7">
        <v>8</v>
      </c>
      <c r="L82" s="12">
        <v>1542</v>
      </c>
      <c r="M82" s="13">
        <f t="shared" si="19"/>
        <v>0.99481193255512324</v>
      </c>
    </row>
    <row r="83" spans="1:13" x14ac:dyDescent="0.25">
      <c r="C83" t="s">
        <v>15</v>
      </c>
      <c r="D83" s="4">
        <v>4655683.5699999994</v>
      </c>
      <c r="E83" s="5">
        <v>1871566.0899999999</v>
      </c>
      <c r="F83" s="5">
        <v>503080.7</v>
      </c>
      <c r="G83" s="5">
        <v>166483.21</v>
      </c>
      <c r="H83" s="5">
        <v>151767.56999999998</v>
      </c>
      <c r="I83" s="7">
        <v>9406</v>
      </c>
      <c r="L83" s="12">
        <v>160924</v>
      </c>
      <c r="M83" s="13">
        <f t="shared" si="19"/>
        <v>0.94155004847008528</v>
      </c>
    </row>
    <row r="84" spans="1:13" ht="15.75" thickBot="1" x14ac:dyDescent="0.3">
      <c r="C84" t="s">
        <v>16</v>
      </c>
      <c r="D84" s="4">
        <v>1763748.28</v>
      </c>
      <c r="E84" s="5">
        <v>104566.75</v>
      </c>
      <c r="F84" s="5">
        <v>28419.84</v>
      </c>
      <c r="G84" s="5">
        <v>-1479.41</v>
      </c>
      <c r="H84" s="5">
        <v>-19753.95</v>
      </c>
      <c r="I84" s="7">
        <v>9</v>
      </c>
      <c r="L84" s="12">
        <v>217</v>
      </c>
      <c r="M84" s="13">
        <f t="shared" si="19"/>
        <v>0.95852534562211977</v>
      </c>
    </row>
    <row r="85" spans="1:13" s="8" customFormat="1" ht="15.75" thickBot="1" x14ac:dyDescent="0.3">
      <c r="C85" s="8" t="s">
        <v>17</v>
      </c>
      <c r="D85" s="9">
        <f t="shared" ref="D85:I85" si="20">SUM(D80:D84)</f>
        <v>9850098.0199999996</v>
      </c>
      <c r="E85" s="10">
        <f t="shared" si="20"/>
        <v>2346678.86</v>
      </c>
      <c r="F85" s="10">
        <f t="shared" si="20"/>
        <v>700678.12</v>
      </c>
      <c r="G85" s="10">
        <f t="shared" si="20"/>
        <v>170266.91999999998</v>
      </c>
      <c r="H85" s="10">
        <f t="shared" si="20"/>
        <v>62764.279999999984</v>
      </c>
      <c r="I85" s="11">
        <f t="shared" si="20"/>
        <v>9678</v>
      </c>
    </row>
    <row r="87" spans="1:13" ht="15.75" thickBot="1" x14ac:dyDescent="0.3">
      <c r="B87" t="s">
        <v>0</v>
      </c>
      <c r="C87" t="s">
        <v>0</v>
      </c>
      <c r="D87" s="24" t="s">
        <v>26</v>
      </c>
      <c r="E87" s="24"/>
      <c r="F87" s="24"/>
      <c r="G87" s="24"/>
      <c r="H87" s="24"/>
      <c r="I87" s="24"/>
    </row>
    <row r="88" spans="1:13" x14ac:dyDescent="0.25">
      <c r="A88" t="s">
        <v>2</v>
      </c>
      <c r="B88" t="s">
        <v>3</v>
      </c>
      <c r="C88" t="s">
        <v>4</v>
      </c>
      <c r="D88" s="1" t="s">
        <v>5</v>
      </c>
      <c r="E88" s="2" t="s">
        <v>6</v>
      </c>
      <c r="F88" s="2" t="s">
        <v>7</v>
      </c>
      <c r="G88" s="2" t="s">
        <v>8</v>
      </c>
      <c r="H88" s="2" t="s">
        <v>9</v>
      </c>
      <c r="I88" s="3" t="s">
        <v>10</v>
      </c>
    </row>
    <row r="89" spans="1:13" x14ac:dyDescent="0.25">
      <c r="B89" t="s">
        <v>11</v>
      </c>
      <c r="C89" t="s">
        <v>12</v>
      </c>
      <c r="D89" s="4">
        <v>1843015.64</v>
      </c>
      <c r="E89" s="5">
        <v>229434.41</v>
      </c>
      <c r="F89" s="5">
        <v>100279.11</v>
      </c>
      <c r="G89" s="5">
        <v>31145.34</v>
      </c>
      <c r="H89" s="5">
        <v>-26478.25</v>
      </c>
      <c r="I89" s="7">
        <v>491</v>
      </c>
      <c r="L89" s="12">
        <v>18283</v>
      </c>
      <c r="M89" s="13">
        <f>1-I89/L89</f>
        <v>0.97314445112946457</v>
      </c>
    </row>
    <row r="90" spans="1:13" x14ac:dyDescent="0.25">
      <c r="C90" t="s">
        <v>13</v>
      </c>
      <c r="D90" s="4">
        <v>446167.57</v>
      </c>
      <c r="E90" s="5">
        <v>11743.32</v>
      </c>
      <c r="F90" s="5">
        <v>2223.61</v>
      </c>
      <c r="G90" s="5">
        <v>100956.92</v>
      </c>
      <c r="H90" s="5">
        <v>-49.08</v>
      </c>
      <c r="I90" s="7">
        <v>3</v>
      </c>
      <c r="L90" s="12">
        <v>214</v>
      </c>
      <c r="M90" s="13">
        <f t="shared" ref="M90:M93" si="21">1-I90/L90</f>
        <v>0.98598130841121501</v>
      </c>
    </row>
    <row r="91" spans="1:13" x14ac:dyDescent="0.25">
      <c r="C91" t="s">
        <v>14</v>
      </c>
      <c r="D91" s="4">
        <v>208410.09</v>
      </c>
      <c r="E91" s="5">
        <v>17590.36</v>
      </c>
      <c r="F91" s="5">
        <v>846.7</v>
      </c>
      <c r="G91" s="5">
        <v>-140.69</v>
      </c>
      <c r="H91" s="5">
        <v>-9660.99</v>
      </c>
      <c r="I91" s="7">
        <v>8</v>
      </c>
      <c r="L91" s="12">
        <v>1521</v>
      </c>
      <c r="M91" s="13">
        <f t="shared" si="21"/>
        <v>0.99474030243261014</v>
      </c>
    </row>
    <row r="92" spans="1:13" x14ac:dyDescent="0.25">
      <c r="C92" t="s">
        <v>15</v>
      </c>
      <c r="D92" s="4">
        <v>3837003.03</v>
      </c>
      <c r="E92" s="5">
        <v>1016540.0399999999</v>
      </c>
      <c r="F92" s="5">
        <v>827797.13</v>
      </c>
      <c r="G92" s="5">
        <v>320428.68</v>
      </c>
      <c r="H92" s="5">
        <v>233432.03</v>
      </c>
      <c r="I92" s="7">
        <v>12183</v>
      </c>
      <c r="L92" s="12">
        <v>159552</v>
      </c>
      <c r="M92" s="13">
        <f t="shared" si="21"/>
        <v>0.92364244885679903</v>
      </c>
    </row>
    <row r="93" spans="1:13" ht="15.75" thickBot="1" x14ac:dyDescent="0.3">
      <c r="C93" t="s">
        <v>16</v>
      </c>
      <c r="D93" s="4">
        <v>1299112.44</v>
      </c>
      <c r="E93" s="5">
        <v>132967.32999999999</v>
      </c>
      <c r="F93" s="5">
        <v>50644.37</v>
      </c>
      <c r="G93" s="5">
        <v>-2359.6</v>
      </c>
      <c r="H93" s="5">
        <v>-36584.43</v>
      </c>
      <c r="I93" s="7">
        <v>7</v>
      </c>
      <c r="L93" s="12">
        <v>216</v>
      </c>
      <c r="M93" s="13">
        <f t="shared" si="21"/>
        <v>0.96759259259259256</v>
      </c>
    </row>
    <row r="94" spans="1:13" s="8" customFormat="1" ht="15.75" thickBot="1" x14ac:dyDescent="0.3">
      <c r="C94" s="8" t="s">
        <v>17</v>
      </c>
      <c r="D94" s="9">
        <f t="shared" ref="D94:I94" si="22">SUM(D89:D93)</f>
        <v>7633708.7699999996</v>
      </c>
      <c r="E94" s="10">
        <f t="shared" si="22"/>
        <v>1408275.46</v>
      </c>
      <c r="F94" s="10">
        <f t="shared" si="22"/>
        <v>981790.92</v>
      </c>
      <c r="G94" s="10">
        <f t="shared" si="22"/>
        <v>450030.65</v>
      </c>
      <c r="H94" s="10">
        <f t="shared" si="22"/>
        <v>160659.28</v>
      </c>
      <c r="I94" s="11">
        <f t="shared" si="22"/>
        <v>12692</v>
      </c>
    </row>
    <row r="96" spans="1:13" ht="15.75" thickBot="1" x14ac:dyDescent="0.3">
      <c r="B96" t="s">
        <v>0</v>
      </c>
      <c r="C96" t="s">
        <v>0</v>
      </c>
      <c r="D96" s="24" t="s">
        <v>27</v>
      </c>
      <c r="E96" s="24"/>
      <c r="F96" s="24"/>
      <c r="G96" s="24"/>
      <c r="H96" s="24"/>
      <c r="I96" s="24"/>
    </row>
    <row r="97" spans="1:13" x14ac:dyDescent="0.25">
      <c r="A97" t="s">
        <v>2</v>
      </c>
      <c r="B97" t="s">
        <v>3</v>
      </c>
      <c r="C97" t="s">
        <v>4</v>
      </c>
      <c r="D97" s="1" t="s">
        <v>5</v>
      </c>
      <c r="E97" s="2" t="s">
        <v>6</v>
      </c>
      <c r="F97" s="2" t="s">
        <v>7</v>
      </c>
      <c r="G97" s="2" t="s">
        <v>8</v>
      </c>
      <c r="H97" s="2" t="s">
        <v>9</v>
      </c>
      <c r="I97" s="3" t="s">
        <v>10</v>
      </c>
    </row>
    <row r="98" spans="1:13" x14ac:dyDescent="0.25">
      <c r="B98" t="s">
        <v>11</v>
      </c>
      <c r="C98" t="s">
        <v>12</v>
      </c>
      <c r="D98" s="4">
        <v>1133924.77</v>
      </c>
      <c r="E98" s="5">
        <v>131710.93</v>
      </c>
      <c r="F98" s="5">
        <v>93012.43</v>
      </c>
      <c r="G98" s="5">
        <v>62684.66</v>
      </c>
      <c r="H98" s="5">
        <v>-866.53</v>
      </c>
      <c r="I98" s="7">
        <v>538</v>
      </c>
      <c r="L98" s="12">
        <v>18117</v>
      </c>
      <c r="M98" s="13">
        <f>1-I98/L98</f>
        <v>0.97030413423856043</v>
      </c>
    </row>
    <row r="99" spans="1:13" x14ac:dyDescent="0.25">
      <c r="C99" t="s">
        <v>13</v>
      </c>
      <c r="D99" s="4">
        <v>157148.84</v>
      </c>
      <c r="E99" s="5">
        <v>51267.98</v>
      </c>
      <c r="F99" s="5">
        <v>1368.38</v>
      </c>
      <c r="G99" s="5">
        <v>186.97</v>
      </c>
      <c r="H99" s="5">
        <v>88764.18</v>
      </c>
      <c r="I99" s="7">
        <v>2</v>
      </c>
      <c r="L99" s="12">
        <v>226</v>
      </c>
      <c r="M99" s="13">
        <f t="shared" ref="M99:M102" si="23">1-I99/L99</f>
        <v>0.99115044247787609</v>
      </c>
    </row>
    <row r="100" spans="1:13" x14ac:dyDescent="0.25">
      <c r="C100" t="s">
        <v>14</v>
      </c>
      <c r="D100" s="4">
        <v>131397.69</v>
      </c>
      <c r="E100" s="5">
        <v>53030.25</v>
      </c>
      <c r="F100" s="5">
        <v>2361.21</v>
      </c>
      <c r="G100" s="5">
        <v>-64.87</v>
      </c>
      <c r="H100" s="5">
        <v>-9487.52</v>
      </c>
      <c r="I100" s="7">
        <v>9</v>
      </c>
      <c r="L100" s="12">
        <v>1539</v>
      </c>
      <c r="M100" s="13">
        <f t="shared" si="23"/>
        <v>0.99415204678362579</v>
      </c>
    </row>
    <row r="101" spans="1:13" x14ac:dyDescent="0.25">
      <c r="C101" t="s">
        <v>15</v>
      </c>
      <c r="D101" s="4">
        <v>2907819.1999999997</v>
      </c>
      <c r="E101" s="5">
        <v>770199.63</v>
      </c>
      <c r="F101" s="5">
        <v>487941.28</v>
      </c>
      <c r="G101" s="5">
        <v>594217.45000000007</v>
      </c>
      <c r="H101" s="5">
        <v>427496.77999999997</v>
      </c>
      <c r="I101" s="7">
        <v>12001</v>
      </c>
      <c r="L101" s="12">
        <v>159114</v>
      </c>
      <c r="M101" s="13">
        <f t="shared" si="23"/>
        <v>0.92457609009892283</v>
      </c>
    </row>
    <row r="102" spans="1:13" ht="15.75" thickBot="1" x14ac:dyDescent="0.3">
      <c r="C102" t="s">
        <v>16</v>
      </c>
      <c r="D102" s="4">
        <v>1113187.53</v>
      </c>
      <c r="E102" s="5">
        <v>129172.88</v>
      </c>
      <c r="F102" s="5">
        <v>-3104.65</v>
      </c>
      <c r="G102" s="5">
        <v>15015.46</v>
      </c>
      <c r="H102" s="5">
        <v>-32452.99</v>
      </c>
      <c r="I102" s="7">
        <v>10</v>
      </c>
      <c r="L102" s="12">
        <v>215</v>
      </c>
      <c r="M102" s="13">
        <f t="shared" si="23"/>
        <v>0.95348837209302328</v>
      </c>
    </row>
    <row r="103" spans="1:13" s="8" customFormat="1" ht="15.75" thickBot="1" x14ac:dyDescent="0.3">
      <c r="C103" s="8" t="s">
        <v>17</v>
      </c>
      <c r="D103" s="9">
        <f t="shared" ref="D103:I103" si="24">SUM(D98:D102)</f>
        <v>5443478.0300000003</v>
      </c>
      <c r="E103" s="10">
        <f t="shared" si="24"/>
        <v>1135381.67</v>
      </c>
      <c r="F103" s="10">
        <f t="shared" si="24"/>
        <v>581578.65</v>
      </c>
      <c r="G103" s="10">
        <f t="shared" si="24"/>
        <v>672039.67</v>
      </c>
      <c r="H103" s="10">
        <f t="shared" si="24"/>
        <v>473453.92</v>
      </c>
      <c r="I103" s="11">
        <f t="shared" si="24"/>
        <v>12560</v>
      </c>
    </row>
    <row r="106" spans="1:13" ht="15.75" thickBot="1" x14ac:dyDescent="0.3">
      <c r="B106" t="s">
        <v>0</v>
      </c>
      <c r="C106" t="s">
        <v>0</v>
      </c>
      <c r="D106" s="24" t="s">
        <v>28</v>
      </c>
      <c r="E106" s="24"/>
      <c r="F106" s="24"/>
      <c r="G106" s="24"/>
      <c r="H106" s="24"/>
      <c r="I106" s="24"/>
    </row>
    <row r="107" spans="1:13" x14ac:dyDescent="0.25">
      <c r="A107" t="s">
        <v>2</v>
      </c>
      <c r="B107" t="s">
        <v>3</v>
      </c>
      <c r="C107" t="s">
        <v>4</v>
      </c>
      <c r="D107" s="1" t="s">
        <v>5</v>
      </c>
      <c r="E107" s="2" t="s">
        <v>6</v>
      </c>
      <c r="F107" s="2" t="s">
        <v>7</v>
      </c>
      <c r="G107" s="2" t="s">
        <v>8</v>
      </c>
      <c r="H107" s="2" t="s">
        <v>9</v>
      </c>
      <c r="I107" s="3" t="s">
        <v>10</v>
      </c>
    </row>
    <row r="108" spans="1:13" x14ac:dyDescent="0.25">
      <c r="B108" t="s">
        <v>11</v>
      </c>
      <c r="C108" t="s">
        <v>12</v>
      </c>
      <c r="D108" s="4">
        <v>1035899.16</v>
      </c>
      <c r="E108" s="5">
        <v>130421.04</v>
      </c>
      <c r="F108" s="5">
        <v>44124.18</v>
      </c>
      <c r="G108" s="5">
        <v>71261.78</v>
      </c>
      <c r="H108" s="5">
        <v>32549.919999999998</v>
      </c>
      <c r="I108" s="7">
        <v>532</v>
      </c>
    </row>
    <row r="109" spans="1:13" x14ac:dyDescent="0.25">
      <c r="C109" t="s">
        <v>13</v>
      </c>
      <c r="D109" s="4">
        <v>110307.53</v>
      </c>
      <c r="E109" s="5">
        <v>9449.56</v>
      </c>
      <c r="F109" s="5">
        <v>15614.08</v>
      </c>
      <c r="G109" s="5">
        <v>1436.3</v>
      </c>
      <c r="H109" s="5">
        <v>77670.240000000005</v>
      </c>
      <c r="I109" s="7">
        <v>4</v>
      </c>
    </row>
    <row r="110" spans="1:13" x14ac:dyDescent="0.25">
      <c r="C110" t="s">
        <v>14</v>
      </c>
      <c r="D110" s="4">
        <v>93088.53</v>
      </c>
      <c r="E110" s="5">
        <v>30847.3</v>
      </c>
      <c r="F110" s="5">
        <v>2193.56</v>
      </c>
      <c r="G110" s="5">
        <v>-67.650000000000006</v>
      </c>
      <c r="H110" s="5">
        <v>-9244.7199999999993</v>
      </c>
      <c r="I110" s="7">
        <v>13</v>
      </c>
    </row>
    <row r="111" spans="1:13" x14ac:dyDescent="0.25">
      <c r="C111" t="s">
        <v>15</v>
      </c>
      <c r="D111" s="4">
        <v>2592826.1300000004</v>
      </c>
      <c r="E111" s="5">
        <v>748768.14</v>
      </c>
      <c r="F111" s="5">
        <v>397387.87</v>
      </c>
      <c r="G111" s="5">
        <v>410563.02999999997</v>
      </c>
      <c r="H111" s="5">
        <v>767934.57000000007</v>
      </c>
      <c r="I111" s="7">
        <v>12261</v>
      </c>
    </row>
    <row r="112" spans="1:13" ht="15.75" thickBot="1" x14ac:dyDescent="0.3">
      <c r="C112" t="s">
        <v>16</v>
      </c>
      <c r="D112" s="4">
        <v>1090905.6299999999</v>
      </c>
      <c r="E112" s="5">
        <v>401108.16</v>
      </c>
      <c r="F112" s="5">
        <v>70262.27</v>
      </c>
      <c r="G112" s="5">
        <v>-12010.16</v>
      </c>
      <c r="H112" s="5">
        <v>-32055.06</v>
      </c>
      <c r="I112" s="7">
        <v>30</v>
      </c>
    </row>
    <row r="113" spans="3:9" s="8" customFormat="1" ht="15.75" thickBot="1" x14ac:dyDescent="0.3">
      <c r="C113" s="8" t="s">
        <v>17</v>
      </c>
      <c r="D113" s="9">
        <f t="shared" ref="D113:I113" si="25">SUM(D108:D112)</f>
        <v>4923026.9800000004</v>
      </c>
      <c r="E113" s="10">
        <f t="shared" si="25"/>
        <v>1320594.2</v>
      </c>
      <c r="F113" s="10">
        <f t="shared" si="25"/>
        <v>529581.96</v>
      </c>
      <c r="G113" s="10">
        <f t="shared" si="25"/>
        <v>471183.3</v>
      </c>
      <c r="H113" s="10">
        <f t="shared" si="25"/>
        <v>836854.95</v>
      </c>
      <c r="I113" s="11">
        <f t="shared" si="25"/>
        <v>12840</v>
      </c>
    </row>
  </sheetData>
  <mergeCells count="12">
    <mergeCell ref="D106:I106"/>
    <mergeCell ref="D1:I1"/>
    <mergeCell ref="D11:I11"/>
    <mergeCell ref="D21:I21"/>
    <mergeCell ref="D31:I31"/>
    <mergeCell ref="D41:I41"/>
    <mergeCell ref="D51:I51"/>
    <mergeCell ref="D60:I60"/>
    <mergeCell ref="D69:I69"/>
    <mergeCell ref="D78:I78"/>
    <mergeCell ref="D87:I87"/>
    <mergeCell ref="D96:I96"/>
  </mergeCells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1-09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C Densman</dc:creator>
  <cp:lastModifiedBy>Eric J Wilen</cp:lastModifiedBy>
  <cp:lastPrinted>2020-06-29T15:21:38Z</cp:lastPrinted>
  <dcterms:created xsi:type="dcterms:W3CDTF">2020-06-26T14:22:46Z</dcterms:created>
  <dcterms:modified xsi:type="dcterms:W3CDTF">2020-06-30T16:35:16Z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ustomUiType">
    <vt:lpwstr>2</vt:lpwstr>
  </property>
</Properties>
</file>