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2020-00085 (2020 KY Covid-19 Docket)\Staff Attachments\"/>
    </mc:Choice>
  </mc:AlternateContent>
  <xr:revisionPtr revIDLastSave="0" documentId="13_ncr:1_{97204C57-6230-4407-B4C9-1EE1D5A09535}" xr6:coauthVersionLast="45" xr6:coauthVersionMax="45" xr10:uidLastSave="{00000000-0000-0000-0000-000000000000}"/>
  <bookViews>
    <workbookView xWindow="-120" yWindow="-120" windowWidth="29040" windowHeight="15840" xr2:uid="{422EF5A0-A4D2-40ED-9100-53A17C53E1F6}"/>
  </bookViews>
  <sheets>
    <sheet name="Data Response - FY17" sheetId="1" r:id="rId1"/>
    <sheet name="Data Response - FY18" sheetId="3" r:id="rId2"/>
    <sheet name="Data Response - FY19" sheetId="2" r:id="rId3"/>
    <sheet name="Data Response - FY20" sheetId="4" r:id="rId4"/>
  </sheets>
  <definedNames>
    <definedName name="_xlnm.Print_Area" localSheetId="3">'Data Response - FY20'!$A$1:$I$88</definedName>
    <definedName name="_xlnm.Print_Titles" localSheetId="3">'Data Response - FY20'!$1:$5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I75" i="4" l="1"/>
  <c r="I62" i="4"/>
  <c r="I84" i="4"/>
  <c r="I83" i="4"/>
  <c r="I82" i="4"/>
  <c r="I81" i="4"/>
  <c r="I80" i="4"/>
  <c r="G85" i="4"/>
  <c r="F85" i="4"/>
  <c r="E85" i="4"/>
  <c r="D85" i="4"/>
  <c r="C85" i="4"/>
  <c r="B85" i="4"/>
  <c r="H76" i="4"/>
  <c r="G76" i="4"/>
  <c r="F76" i="4"/>
  <c r="E76" i="4"/>
  <c r="D76" i="4"/>
  <c r="C76" i="4"/>
  <c r="B76" i="4"/>
  <c r="I74" i="4"/>
  <c r="I73" i="4"/>
  <c r="I72" i="4"/>
  <c r="I71" i="4"/>
  <c r="H67" i="4"/>
  <c r="G67" i="4"/>
  <c r="F67" i="4"/>
  <c r="E67" i="4"/>
  <c r="D67" i="4"/>
  <c r="C67" i="4"/>
  <c r="B67" i="4"/>
  <c r="I66" i="4"/>
  <c r="I65" i="4"/>
  <c r="I64" i="4"/>
  <c r="I63" i="4"/>
  <c r="H58" i="4"/>
  <c r="G58" i="4"/>
  <c r="F58" i="4"/>
  <c r="E58" i="4"/>
  <c r="D58" i="4"/>
  <c r="C58" i="4"/>
  <c r="B58" i="4"/>
  <c r="I57" i="4"/>
  <c r="I56" i="4"/>
  <c r="I55" i="4"/>
  <c r="I54" i="4"/>
  <c r="I53" i="4"/>
  <c r="H49" i="4"/>
  <c r="G49" i="4"/>
  <c r="F49" i="4"/>
  <c r="E49" i="4"/>
  <c r="D49" i="4"/>
  <c r="C49" i="4"/>
  <c r="B49" i="4"/>
  <c r="I48" i="4"/>
  <c r="I47" i="4"/>
  <c r="I46" i="4"/>
  <c r="I45" i="4"/>
  <c r="I44" i="4"/>
  <c r="H40" i="4"/>
  <c r="G40" i="4"/>
  <c r="F40" i="4"/>
  <c r="E40" i="4"/>
  <c r="D40" i="4"/>
  <c r="C40" i="4"/>
  <c r="B40" i="4"/>
  <c r="I39" i="4"/>
  <c r="I38" i="4"/>
  <c r="I37" i="4"/>
  <c r="I36" i="4"/>
  <c r="I35" i="4"/>
  <c r="H31" i="4"/>
  <c r="G31" i="4"/>
  <c r="F31" i="4"/>
  <c r="E31" i="4"/>
  <c r="D31" i="4"/>
  <c r="C31" i="4"/>
  <c r="B31" i="4"/>
  <c r="I30" i="4"/>
  <c r="I29" i="4"/>
  <c r="I28" i="4"/>
  <c r="I27" i="4"/>
  <c r="I26" i="4"/>
  <c r="H22" i="4"/>
  <c r="G22" i="4"/>
  <c r="F22" i="4"/>
  <c r="E22" i="4"/>
  <c r="D22" i="4"/>
  <c r="C22" i="4"/>
  <c r="B22" i="4"/>
  <c r="I21" i="4"/>
  <c r="I20" i="4"/>
  <c r="I19" i="4"/>
  <c r="I18" i="4"/>
  <c r="I17" i="4"/>
  <c r="H13" i="4"/>
  <c r="G13" i="4"/>
  <c r="F13" i="4"/>
  <c r="E13" i="4"/>
  <c r="D13" i="4"/>
  <c r="C13" i="4"/>
  <c r="B13" i="4"/>
  <c r="I12" i="4"/>
  <c r="I11" i="4"/>
  <c r="I10" i="4"/>
  <c r="I9" i="4"/>
  <c r="I8" i="4"/>
  <c r="I49" i="4" l="1"/>
  <c r="I76" i="4"/>
  <c r="I13" i="4"/>
  <c r="I22" i="4"/>
  <c r="I31" i="4"/>
  <c r="I40" i="4"/>
  <c r="I67" i="4"/>
  <c r="I58" i="4"/>
  <c r="H85" i="4"/>
  <c r="I85" i="4" s="1"/>
  <c r="H11" i="3"/>
  <c r="I11" i="3" s="1"/>
  <c r="G11" i="3"/>
  <c r="F11" i="3"/>
  <c r="E11" i="3"/>
  <c r="D11" i="3"/>
  <c r="C11" i="3"/>
  <c r="B11" i="3"/>
  <c r="I10" i="3"/>
  <c r="I9" i="3"/>
  <c r="I8" i="3"/>
  <c r="I7" i="3"/>
  <c r="I6" i="3"/>
  <c r="H11" i="2" l="1"/>
  <c r="G11" i="2"/>
  <c r="F11" i="2"/>
  <c r="E11" i="2"/>
  <c r="D11" i="2"/>
  <c r="C11" i="2"/>
  <c r="B11" i="2"/>
  <c r="I10" i="2"/>
  <c r="I9" i="2"/>
  <c r="I8" i="2"/>
  <c r="I7" i="2"/>
  <c r="I6" i="2"/>
  <c r="I11" i="2" l="1"/>
  <c r="G11" i="1"/>
  <c r="F11" i="1"/>
  <c r="E11" i="1"/>
  <c r="D11" i="1"/>
  <c r="C11" i="1"/>
  <c r="B11" i="1"/>
  <c r="I11" i="1" s="1"/>
  <c r="I10" i="1"/>
  <c r="I9" i="1"/>
  <c r="I8" i="1"/>
  <c r="I7" i="1"/>
  <c r="I6" i="1"/>
</calcChain>
</file>

<file path=xl/sharedStrings.xml><?xml version="1.0" encoding="utf-8"?>
<sst xmlns="http://schemas.openxmlformats.org/spreadsheetml/2006/main" count="201" uniqueCount="30">
  <si>
    <t>Base Charge</t>
  </si>
  <si>
    <t>Commodity Charge</t>
  </si>
  <si>
    <t>Surcharges</t>
  </si>
  <si>
    <t>WNA Amount</t>
  </si>
  <si>
    <t>Other Revenue</t>
  </si>
  <si>
    <t>Gas Cost Adj</t>
  </si>
  <si>
    <t>Base Charge Count</t>
  </si>
  <si>
    <t>Avg. Bill</t>
  </si>
  <si>
    <t>Customer Class</t>
  </si>
  <si>
    <t>FY 2017</t>
  </si>
  <si>
    <t>Commercial Sales</t>
  </si>
  <si>
    <t>Industrial Sales</t>
  </si>
  <si>
    <t>Public Authority Sales</t>
  </si>
  <si>
    <t>Residential Sales</t>
  </si>
  <si>
    <t>Transportation</t>
  </si>
  <si>
    <t>Result</t>
  </si>
  <si>
    <t>FY 2019</t>
  </si>
  <si>
    <t>FY 2018</t>
  </si>
  <si>
    <t>Atmos Energy Corporation, Kentucky</t>
  </si>
  <si>
    <t>Average Bill by Customer Class</t>
  </si>
  <si>
    <t>October 2019 Through May 2020</t>
  </si>
  <si>
    <t>October 2019</t>
  </si>
  <si>
    <t>November 2019</t>
  </si>
  <si>
    <t>December 2019</t>
  </si>
  <si>
    <t>January 2020</t>
  </si>
  <si>
    <t>Februrary 2020</t>
  </si>
  <si>
    <t>March 2020</t>
  </si>
  <si>
    <t>April 2020</t>
  </si>
  <si>
    <t>May 2020</t>
  </si>
  <si>
    <t>October 2019 -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</si>
</sst>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##,000"/>
    <numFmt numFmtId="165" formatCode="#,##0.00;\-#,##0.00;#,##0.00"/>
    <numFmt numFmtId="166" formatCode="#,##0;\-#,##0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>
      <alignment horizontal="left" vertical="center" indent="1"/>
    </xf>
    <xf numFmtId="164" fontId="3" fillId="3" borderId="1" applyNumberFormat="0" applyAlignment="0" applyProtection="0">
      <alignment horizontal="left" vertical="center" indent="1"/>
    </xf>
    <xf numFmtId="164" fontId="3" fillId="0" borderId="2" applyNumberFormat="0" applyProtection="0">
      <alignment horizontal="right" vertical="center"/>
    </xf>
    <xf numFmtId="0" fontId="2" fillId="2" borderId="4" applyNumberFormat="0" applyAlignment="0" applyProtection="0">
      <alignment horizontal="left" vertical="center" indent="1"/>
    </xf>
    <xf numFmtId="164" fontId="2" fillId="0" borderId="4" applyNumberFormat="0" applyProtection="0">
      <alignment horizontal="right" vertical="center"/>
    </xf>
  </cellStyleXfs>
  <cellXfs count="27">
    <xf numFmtId="0" fontId="0" fillId="0" borderId="0" xfId="0"/>
    <xf numFmtId="0" fontId="4" fillId="4" borderId="0" xfId="0" applyFont="1" applyFill="1"/>
    <xf numFmtId="0" fontId="4" fillId="6" borderId="1" xfId="3" quotePrefix="1" applyNumberFormat="1" applyFont="1" applyFill="1" applyAlignment="1"/>
    <xf numFmtId="0" fontId="5" fillId="6" borderId="1" xfId="3" quotePrefix="1" applyNumberFormat="1" applyFont="1" applyFill="1" applyAlignment="1">
      <alignment horizontal="center"/>
    </xf>
    <xf numFmtId="165" fontId="4" fillId="4" borderId="2" xfId="4" applyNumberFormat="1" applyFont="1" applyFill="1">
      <alignment horizontal="right" vertical="center"/>
    </xf>
    <xf numFmtId="166" fontId="4" fillId="4" borderId="3" xfId="4" applyNumberFormat="1" applyFont="1" applyFill="1" applyBorder="1">
      <alignment horizontal="right" vertical="center"/>
    </xf>
    <xf numFmtId="44" fontId="4" fillId="4" borderId="3" xfId="1" applyFont="1" applyFill="1" applyBorder="1" applyAlignment="1">
      <alignment horizontal="right" vertical="center"/>
    </xf>
    <xf numFmtId="166" fontId="4" fillId="4" borderId="2" xfId="4" applyNumberFormat="1" applyFont="1" applyFill="1">
      <alignment horizontal="right" vertical="center"/>
    </xf>
    <xf numFmtId="0" fontId="5" fillId="5" borderId="5" xfId="5" quotePrefix="1" applyNumberFormat="1" applyFont="1" applyFill="1" applyBorder="1" applyAlignment="1"/>
    <xf numFmtId="165" fontId="5" fillId="4" borderId="4" xfId="6" applyNumberFormat="1" applyFont="1" applyFill="1">
      <alignment horizontal="right" vertical="center"/>
    </xf>
    <xf numFmtId="166" fontId="5" fillId="4" borderId="4" xfId="6" applyNumberFormat="1" applyFont="1" applyFill="1">
      <alignment horizontal="right" vertical="center"/>
    </xf>
    <xf numFmtId="44" fontId="5" fillId="4" borderId="5" xfId="1" applyFont="1" applyFill="1" applyBorder="1" applyAlignment="1">
      <alignment horizontal="right" vertical="center"/>
    </xf>
    <xf numFmtId="165" fontId="4" fillId="4" borderId="0" xfId="0" applyNumberFormat="1" applyFont="1" applyFill="1"/>
    <xf numFmtId="44" fontId="4" fillId="4" borderId="0" xfId="0" applyNumberFormat="1" applyFont="1" applyFill="1"/>
    <xf numFmtId="0" fontId="5" fillId="4" borderId="0" xfId="0" applyFont="1" applyFill="1"/>
    <xf numFmtId="44" fontId="4" fillId="4" borderId="2" xfId="1" applyFont="1" applyFill="1" applyBorder="1" applyAlignment="1">
      <alignment horizontal="right" vertical="center"/>
    </xf>
    <xf numFmtId="44" fontId="5" fillId="4" borderId="4" xfId="1" applyFont="1" applyFill="1" applyBorder="1" applyAlignment="1">
      <alignment horizontal="right" vertical="center"/>
    </xf>
    <xf numFmtId="0" fontId="5" fillId="5" borderId="1" xfId="2" quotePrefix="1" applyNumberFormat="1" applyFont="1" applyFill="1" applyAlignment="1">
      <alignment horizontal="center"/>
    </xf>
    <xf numFmtId="0" fontId="5" fillId="5" borderId="6" xfId="2" quotePrefix="1" applyNumberFormat="1" applyFont="1" applyFill="1" applyBorder="1" applyAlignment="1">
      <alignment horizontal="center"/>
    </xf>
    <xf numFmtId="0" fontId="5" fillId="6" borderId="6" xfId="3" quotePrefix="1" applyNumberFormat="1" applyFont="1" applyFill="1" applyBorder="1" applyAlignment="1">
      <alignment horizontal="center"/>
    </xf>
    <xf numFmtId="0" fontId="4" fillId="6" borderId="6" xfId="3" quotePrefix="1" applyNumberFormat="1" applyFont="1" applyFill="1" applyBorder="1" applyAlignment="1"/>
    <xf numFmtId="44" fontId="4" fillId="4" borderId="6" xfId="1" applyFont="1" applyFill="1" applyBorder="1" applyAlignment="1">
      <alignment horizontal="right" vertical="center"/>
    </xf>
    <xf numFmtId="166" fontId="4" fillId="4" borderId="6" xfId="4" applyNumberFormat="1" applyFont="1" applyFill="1" applyBorder="1">
      <alignment horizontal="right" vertical="center"/>
    </xf>
    <xf numFmtId="0" fontId="5" fillId="5" borderId="6" xfId="5" quotePrefix="1" applyNumberFormat="1" applyFont="1" applyFill="1" applyBorder="1" applyAlignment="1"/>
    <xf numFmtId="44" fontId="5" fillId="4" borderId="6" xfId="1" applyFont="1" applyFill="1" applyBorder="1" applyAlignment="1">
      <alignment horizontal="right" vertical="center"/>
    </xf>
    <xf numFmtId="166" fontId="5" fillId="4" borderId="6" xfId="6" applyNumberFormat="1" applyFont="1" applyFill="1" applyBorder="1">
      <alignment horizontal="right" vertical="center"/>
    </xf>
    <xf numFmtId="0" fontId="4" fillId="4" borderId="0" xfId="0" quotePrefix="1" applyFont="1" applyFill="1"/>
  </cellXfs>
  <cellStyles count="7">
    <cellStyle name="Currency" xfId="1" builtinId="4"/>
    <cellStyle name="Normal" xfId="0" builtinId="0"/>
    <cellStyle name="SAPDataCell" xfId="4" xr:uid="{08B365B2-E444-4155-9FE5-79727CACCF56}"/>
    <cellStyle name="SAPDataTotalCell" xfId="6" xr:uid="{65FCFE08-533D-4A92-A571-BD64E17DF24E}"/>
    <cellStyle name="SAPDimensionCell" xfId="2" xr:uid="{4507B02E-512F-4015-B5A2-897F12EBEF62}"/>
    <cellStyle name="SAPMemberCell" xfId="3" xr:uid="{B4A83853-8E7E-4C34-AEE1-8C294C021C90}"/>
    <cellStyle name="SAPMemberTotalCell" xfId="5" xr:uid="{B600E31E-37E6-4458-847E-AA620E17E8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F629F-74E6-4120-9DBA-F6EA6BA78EEF}">
  <sheetPr>
    <pageSetUpPr fitToPage="1"/>
  </sheetPr>
  <dimension ref="A1:I11"/>
  <sheetViews>
    <sheetView tabSelected="1" zoomScaleNormal="100" workbookViewId="0"/>
  </sheetViews>
  <sheetFormatPr defaultRowHeight="12.75" x14ac:dyDescent="0.2"/>
  <cols>
    <col min="1" max="1" width="21.5703125" style="1" customWidth="1"/>
    <col min="2" max="7" width="20.140625" style="1" customWidth="1"/>
    <col min="8" max="8" width="18.7109375" style="1" bestFit="1" customWidth="1"/>
    <col min="9" max="9" width="11.7109375" style="1" customWidth="1"/>
    <col min="10" max="16384" width="9.140625" style="1"/>
  </cols>
  <sheetData>
    <row r="1" spans="1:9" x14ac:dyDescent="0.2">
      <c r="A1" s="1" t="s">
        <v>18</v>
      </c>
    </row>
    <row r="2" spans="1:9" x14ac:dyDescent="0.2">
      <c r="A2" s="1" t="s">
        <v>19</v>
      </c>
    </row>
    <row r="3" spans="1:9" x14ac:dyDescent="0.2">
      <c r="A3" s="1" t="s">
        <v>9</v>
      </c>
    </row>
    <row r="5" spans="1:9" x14ac:dyDescent="0.2">
      <c r="A5" s="18" t="s">
        <v>8</v>
      </c>
      <c r="B5" s="19" t="s">
        <v>0</v>
      </c>
      <c r="C5" s="19" t="s">
        <v>1</v>
      </c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19" t="s">
        <v>7</v>
      </c>
    </row>
    <row r="6" spans="1:9" x14ac:dyDescent="0.2">
      <c r="A6" s="20" t="s">
        <v>10</v>
      </c>
      <c r="B6" s="21">
        <v>9246169.6899999995</v>
      </c>
      <c r="C6" s="21">
        <v>6207699.3799999999</v>
      </c>
      <c r="D6" s="21">
        <v>931099.1</v>
      </c>
      <c r="E6" s="21">
        <v>1014043</v>
      </c>
      <c r="F6" s="21">
        <v>334774.68</v>
      </c>
      <c r="G6" s="21">
        <v>18696827.550000001</v>
      </c>
      <c r="H6" s="22">
        <v>208794</v>
      </c>
      <c r="I6" s="21">
        <f>SUM(B6:G6)/H6</f>
        <v>174.48113164171386</v>
      </c>
    </row>
    <row r="7" spans="1:9" x14ac:dyDescent="0.2">
      <c r="A7" s="20" t="s">
        <v>11</v>
      </c>
      <c r="B7" s="21">
        <v>151678.04999999999</v>
      </c>
      <c r="C7" s="21">
        <v>1220351.45</v>
      </c>
      <c r="D7" s="21">
        <v>45108.639999999999</v>
      </c>
      <c r="E7" s="21">
        <v>103.03</v>
      </c>
      <c r="F7" s="21">
        <v>29945.48</v>
      </c>
      <c r="G7" s="21">
        <v>4833693.01</v>
      </c>
      <c r="H7" s="22">
        <v>2511</v>
      </c>
      <c r="I7" s="21">
        <f t="shared" ref="I7:I10" si="0">SUM(B7:G7)/H7</f>
        <v>2501.3459418558346</v>
      </c>
    </row>
    <row r="8" spans="1:9" x14ac:dyDescent="0.2">
      <c r="A8" s="20" t="s">
        <v>12</v>
      </c>
      <c r="B8" s="21">
        <v>820377.96</v>
      </c>
      <c r="C8" s="21">
        <v>1167531.55</v>
      </c>
      <c r="D8" s="21">
        <v>80679.289999999994</v>
      </c>
      <c r="E8" s="21">
        <v>236023.34</v>
      </c>
      <c r="F8" s="21">
        <v>42023.46</v>
      </c>
      <c r="G8" s="21">
        <v>3552877.75</v>
      </c>
      <c r="H8" s="22">
        <v>18472</v>
      </c>
      <c r="I8" s="21">
        <f t="shared" si="0"/>
        <v>319.37599339540924</v>
      </c>
    </row>
    <row r="9" spans="1:9" x14ac:dyDescent="0.2">
      <c r="A9" s="20" t="s">
        <v>13</v>
      </c>
      <c r="B9" s="21">
        <v>32635224.239999998</v>
      </c>
      <c r="C9" s="21">
        <v>12513878.16</v>
      </c>
      <c r="D9" s="21">
        <v>2439632.61</v>
      </c>
      <c r="E9" s="21">
        <v>2888264.9099999997</v>
      </c>
      <c r="F9" s="21">
        <v>1598658.68</v>
      </c>
      <c r="G9" s="21">
        <v>35463084.909999996</v>
      </c>
      <c r="H9" s="22">
        <v>1879374</v>
      </c>
      <c r="I9" s="21">
        <f t="shared" si="0"/>
        <v>46.578671147946068</v>
      </c>
    </row>
    <row r="10" spans="1:9" x14ac:dyDescent="0.2">
      <c r="A10" s="20" t="s">
        <v>14</v>
      </c>
      <c r="B10" s="21">
        <v>1066186.5</v>
      </c>
      <c r="C10" s="21">
        <v>14528774.560000001</v>
      </c>
      <c r="D10" s="21">
        <v>898266.76</v>
      </c>
      <c r="E10" s="21"/>
      <c r="F10" s="21"/>
      <c r="G10" s="21">
        <v>6414.36</v>
      </c>
      <c r="H10" s="22">
        <v>2580</v>
      </c>
      <c r="I10" s="21">
        <f t="shared" si="0"/>
        <v>6395.2101472868217</v>
      </c>
    </row>
    <row r="11" spans="1:9" x14ac:dyDescent="0.2">
      <c r="A11" s="23" t="s">
        <v>15</v>
      </c>
      <c r="B11" s="24">
        <f>SUM(B6:B10)</f>
        <v>43919636.439999998</v>
      </c>
      <c r="C11" s="24">
        <f t="shared" ref="C11:G11" si="1">SUM(C6:C10)</f>
        <v>35638235.100000001</v>
      </c>
      <c r="D11" s="24">
        <f t="shared" si="1"/>
        <v>4394786.3999999994</v>
      </c>
      <c r="E11" s="24">
        <f t="shared" si="1"/>
        <v>4138434.28</v>
      </c>
      <c r="F11" s="24">
        <f t="shared" si="1"/>
        <v>2005402.2999999998</v>
      </c>
      <c r="G11" s="24">
        <f t="shared" si="1"/>
        <v>62552897.579999998</v>
      </c>
      <c r="H11" s="25">
        <f>SUM(H6:H10)</f>
        <v>2111731</v>
      </c>
      <c r="I11" s="24">
        <f>SUM(B11:G11)/H11</f>
        <v>72.28638121995651</v>
      </c>
    </row>
  </sheetData>
  <printOptions horizontalCentered="1"/>
  <pageMargins left="0.7" right="0.7" top="0.75" bottom="0.75" header="0.3" footer="0.3"/>
  <pageSetup scale="71" orientation="landscape" r:id="rId1"/>
  <headerFooter>
    <oddHeader>&amp;R&amp;9CASE NO. 2020-00085
ATTACHMENT 1
TO STAFF DR NO. 1-05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0B652-3ADF-46C7-965A-139AE6BD1C01}">
  <sheetPr>
    <pageSetUpPr fitToPage="1"/>
  </sheetPr>
  <dimension ref="A1:I11"/>
  <sheetViews>
    <sheetView zoomScaleNormal="100" workbookViewId="0"/>
  </sheetViews>
  <sheetFormatPr defaultRowHeight="12.75" x14ac:dyDescent="0.2"/>
  <cols>
    <col min="1" max="1" width="21.42578125" style="1" customWidth="1"/>
    <col min="2" max="8" width="19.85546875" style="1" customWidth="1"/>
    <col min="9" max="9" width="12.7109375" style="1" customWidth="1"/>
    <col min="10" max="16384" width="9.140625" style="1"/>
  </cols>
  <sheetData>
    <row r="1" spans="1:9" x14ac:dyDescent="0.2">
      <c r="A1" s="1" t="s">
        <v>18</v>
      </c>
    </row>
    <row r="2" spans="1:9" x14ac:dyDescent="0.2">
      <c r="A2" s="1" t="s">
        <v>19</v>
      </c>
    </row>
    <row r="3" spans="1:9" x14ac:dyDescent="0.2">
      <c r="A3" s="1" t="s">
        <v>17</v>
      </c>
    </row>
    <row r="5" spans="1:9" x14ac:dyDescent="0.2">
      <c r="A5" s="18" t="s">
        <v>8</v>
      </c>
      <c r="B5" s="19" t="s">
        <v>0</v>
      </c>
      <c r="C5" s="19" t="s">
        <v>1</v>
      </c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19" t="s">
        <v>7</v>
      </c>
    </row>
    <row r="6" spans="1:9" x14ac:dyDescent="0.2">
      <c r="A6" s="20" t="s">
        <v>10</v>
      </c>
      <c r="B6" s="21">
        <v>9225523.1799999997</v>
      </c>
      <c r="C6" s="21">
        <v>7781979.6399999997</v>
      </c>
      <c r="D6" s="21">
        <v>1323186.7</v>
      </c>
      <c r="E6" s="21">
        <v>-39046.949999999997</v>
      </c>
      <c r="F6" s="21">
        <v>351058.85</v>
      </c>
      <c r="G6" s="21">
        <v>27097986.440000001</v>
      </c>
      <c r="H6" s="22">
        <v>209831</v>
      </c>
      <c r="I6" s="21">
        <f>SUM(B6:G6)/H6</f>
        <v>217.98822795487797</v>
      </c>
    </row>
    <row r="7" spans="1:9" x14ac:dyDescent="0.2">
      <c r="A7" s="20" t="s">
        <v>11</v>
      </c>
      <c r="B7" s="21">
        <v>131605.95000000001</v>
      </c>
      <c r="C7" s="21">
        <v>1078866</v>
      </c>
      <c r="D7" s="21">
        <v>41152.639999999999</v>
      </c>
      <c r="E7" s="21">
        <v>-12.51</v>
      </c>
      <c r="F7" s="21">
        <v>37195.24</v>
      </c>
      <c r="G7" s="21">
        <v>4789146.49</v>
      </c>
      <c r="H7" s="22">
        <v>2533</v>
      </c>
      <c r="I7" s="21">
        <f t="shared" ref="I7:I10" si="0">SUM(B7:G7)/H7</f>
        <v>2399.5080181602843</v>
      </c>
    </row>
    <row r="8" spans="1:9" x14ac:dyDescent="0.2">
      <c r="A8" s="20" t="s">
        <v>12</v>
      </c>
      <c r="B8" s="21">
        <v>816160.13</v>
      </c>
      <c r="C8" s="21">
        <v>1413853.57</v>
      </c>
      <c r="D8" s="21">
        <v>115281.32</v>
      </c>
      <c r="E8" s="21">
        <v>-7130.03</v>
      </c>
      <c r="F8" s="21">
        <v>40063.019999999997</v>
      </c>
      <c r="G8" s="21">
        <v>5011232.21</v>
      </c>
      <c r="H8" s="22">
        <v>18507</v>
      </c>
      <c r="I8" s="21">
        <f t="shared" si="0"/>
        <v>399.2792035446048</v>
      </c>
    </row>
    <row r="9" spans="1:9" x14ac:dyDescent="0.2">
      <c r="A9" s="20" t="s">
        <v>13</v>
      </c>
      <c r="B9" s="21">
        <v>32558386.23</v>
      </c>
      <c r="C9" s="21">
        <v>15793660.459999999</v>
      </c>
      <c r="D9" s="21">
        <v>3497419.22</v>
      </c>
      <c r="E9" s="21">
        <v>-79749.52</v>
      </c>
      <c r="F9" s="21">
        <v>1735135.82</v>
      </c>
      <c r="G9" s="21">
        <v>52418872.419999994</v>
      </c>
      <c r="H9" s="22">
        <v>1889012</v>
      </c>
      <c r="I9" s="21">
        <f t="shared" si="0"/>
        <v>56.073611300510528</v>
      </c>
    </row>
    <row r="10" spans="1:9" x14ac:dyDescent="0.2">
      <c r="A10" s="20" t="s">
        <v>14</v>
      </c>
      <c r="B10" s="21">
        <v>1071716.45</v>
      </c>
      <c r="C10" s="21">
        <v>15974110.609999999</v>
      </c>
      <c r="D10" s="21">
        <v>1357859.82</v>
      </c>
      <c r="E10" s="21"/>
      <c r="F10" s="21"/>
      <c r="G10" s="21">
        <v>336941.75</v>
      </c>
      <c r="H10" s="22">
        <v>2584</v>
      </c>
      <c r="I10" s="21">
        <f t="shared" si="0"/>
        <v>7252.5652592879251</v>
      </c>
    </row>
    <row r="11" spans="1:9" x14ac:dyDescent="0.2">
      <c r="A11" s="23" t="s">
        <v>15</v>
      </c>
      <c r="B11" s="24">
        <f>SUM(B6:B10)</f>
        <v>43803391.940000005</v>
      </c>
      <c r="C11" s="24">
        <f t="shared" ref="C11:H11" si="1">SUM(C6:C10)</f>
        <v>42042470.280000001</v>
      </c>
      <c r="D11" s="24">
        <f t="shared" si="1"/>
        <v>6334899.7000000002</v>
      </c>
      <c r="E11" s="24">
        <f t="shared" si="1"/>
        <v>-125939.01000000001</v>
      </c>
      <c r="F11" s="24">
        <f t="shared" si="1"/>
        <v>2163452.9300000002</v>
      </c>
      <c r="G11" s="24">
        <f t="shared" si="1"/>
        <v>89654179.310000002</v>
      </c>
      <c r="H11" s="25">
        <f t="shared" si="1"/>
        <v>2122467</v>
      </c>
      <c r="I11" s="24">
        <f>SUM(B11:G11)/H11</f>
        <v>86.631478911097318</v>
      </c>
    </row>
  </sheetData>
  <printOptions horizontalCentered="1"/>
  <pageMargins left="0.7" right="0.7" top="0.75" bottom="0.75" header="0.3" footer="0.3"/>
  <pageSetup scale="71" orientation="landscape" r:id="rId1"/>
  <headerFooter>
    <oddHeader>&amp;R&amp;9CASE NO. 2020-00085
ATTACHMENT 1
TO STAFF DR NO. 1-05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B57C5-494A-4808-A79D-6553CC9777B6}">
  <sheetPr>
    <pageSetUpPr fitToPage="1"/>
  </sheetPr>
  <dimension ref="A1:I11"/>
  <sheetViews>
    <sheetView workbookViewId="0"/>
  </sheetViews>
  <sheetFormatPr defaultRowHeight="12.75" x14ac:dyDescent="0.2"/>
  <cols>
    <col min="1" max="1" width="21.85546875" style="1" customWidth="1"/>
    <col min="2" max="8" width="20" style="1" customWidth="1"/>
    <col min="9" max="9" width="11.85546875" style="1" customWidth="1"/>
    <col min="10" max="16384" width="9.140625" style="1"/>
  </cols>
  <sheetData>
    <row r="1" spans="1:9" x14ac:dyDescent="0.2">
      <c r="A1" s="1" t="s">
        <v>18</v>
      </c>
    </row>
    <row r="2" spans="1:9" x14ac:dyDescent="0.2">
      <c r="A2" s="1" t="s">
        <v>19</v>
      </c>
    </row>
    <row r="3" spans="1:9" x14ac:dyDescent="0.2">
      <c r="A3" s="1" t="s">
        <v>16</v>
      </c>
    </row>
    <row r="5" spans="1:9" x14ac:dyDescent="0.2">
      <c r="A5" s="17" t="s">
        <v>8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</row>
    <row r="6" spans="1:9" x14ac:dyDescent="0.2">
      <c r="A6" s="2" t="s">
        <v>10</v>
      </c>
      <c r="B6" s="15">
        <v>9864749.7400000002</v>
      </c>
      <c r="C6" s="15">
        <v>8170106.6900000004</v>
      </c>
      <c r="D6" s="15">
        <v>12404.07</v>
      </c>
      <c r="E6" s="15">
        <v>7201.77</v>
      </c>
      <c r="F6" s="15">
        <v>285593.44</v>
      </c>
      <c r="G6" s="15">
        <v>25318014.859999999</v>
      </c>
      <c r="H6" s="5">
        <v>210796</v>
      </c>
      <c r="I6" s="6">
        <f>SUM(B6:G6)/H6</f>
        <v>207.11052662289606</v>
      </c>
    </row>
    <row r="7" spans="1:9" x14ac:dyDescent="0.2">
      <c r="A7" s="2" t="s">
        <v>11</v>
      </c>
      <c r="B7" s="15">
        <v>149287.14000000001</v>
      </c>
      <c r="C7" s="15">
        <v>1757474.56</v>
      </c>
      <c r="D7" s="15">
        <v>0</v>
      </c>
      <c r="E7" s="15">
        <v>13.71</v>
      </c>
      <c r="F7" s="15">
        <v>21564.36</v>
      </c>
      <c r="G7" s="15">
        <v>8251096.2800000003</v>
      </c>
      <c r="H7" s="5">
        <v>2631</v>
      </c>
      <c r="I7" s="6">
        <f t="shared" ref="I7:I10" si="0">SUM(B7:G7)/H7</f>
        <v>3869.0368871151654</v>
      </c>
    </row>
    <row r="8" spans="1:9" x14ac:dyDescent="0.2">
      <c r="A8" s="2" t="s">
        <v>12</v>
      </c>
      <c r="B8" s="15">
        <v>865880.05</v>
      </c>
      <c r="C8" s="15">
        <v>1496557.75</v>
      </c>
      <c r="D8" s="15">
        <v>-146</v>
      </c>
      <c r="E8" s="15">
        <v>-2887.35</v>
      </c>
      <c r="F8" s="15">
        <v>32614.34</v>
      </c>
      <c r="G8" s="15">
        <v>4769779.16</v>
      </c>
      <c r="H8" s="5">
        <v>18451</v>
      </c>
      <c r="I8" s="6">
        <f t="shared" si="0"/>
        <v>388.15229255866888</v>
      </c>
    </row>
    <row r="9" spans="1:9" x14ac:dyDescent="0.2">
      <c r="A9" s="2" t="s">
        <v>13</v>
      </c>
      <c r="B9" s="15">
        <v>34144911.149999999</v>
      </c>
      <c r="C9" s="15">
        <v>17032524.279999997</v>
      </c>
      <c r="D9" s="15">
        <v>-29.349999999999998</v>
      </c>
      <c r="E9" s="15">
        <v>-4083</v>
      </c>
      <c r="F9" s="15">
        <v>1574854.51</v>
      </c>
      <c r="G9" s="15">
        <v>49578567.510000005</v>
      </c>
      <c r="H9" s="5">
        <v>1895037</v>
      </c>
      <c r="I9" s="6">
        <f t="shared" si="0"/>
        <v>53.99722807523019</v>
      </c>
    </row>
    <row r="10" spans="1:9" x14ac:dyDescent="0.2">
      <c r="A10" s="2" t="s">
        <v>14</v>
      </c>
      <c r="B10" s="15">
        <v>1105482.75</v>
      </c>
      <c r="C10" s="15">
        <v>16666290.130000001</v>
      </c>
      <c r="D10" s="15">
        <v>230573.95</v>
      </c>
      <c r="E10" s="15"/>
      <c r="F10" s="15">
        <v>235.99</v>
      </c>
      <c r="G10" s="15">
        <v>227825.13</v>
      </c>
      <c r="H10" s="5">
        <v>2568</v>
      </c>
      <c r="I10" s="6">
        <f t="shared" si="0"/>
        <v>7099.0685163551398</v>
      </c>
    </row>
    <row r="11" spans="1:9" x14ac:dyDescent="0.2">
      <c r="A11" s="8" t="s">
        <v>15</v>
      </c>
      <c r="B11" s="16">
        <f>SUM(B6:B10)</f>
        <v>46130310.829999998</v>
      </c>
      <c r="C11" s="16">
        <f t="shared" ref="C11:H11" si="1">SUM(C6:C10)</f>
        <v>45122953.409999996</v>
      </c>
      <c r="D11" s="16">
        <f t="shared" si="1"/>
        <v>242802.67</v>
      </c>
      <c r="E11" s="16">
        <f t="shared" si="1"/>
        <v>245.13000000000102</v>
      </c>
      <c r="F11" s="16">
        <f t="shared" si="1"/>
        <v>1914862.64</v>
      </c>
      <c r="G11" s="16">
        <f t="shared" si="1"/>
        <v>88145282.939999998</v>
      </c>
      <c r="H11" s="10">
        <f t="shared" si="1"/>
        <v>2129483</v>
      </c>
      <c r="I11" s="11">
        <f>SUM(B11:G11)/H11</f>
        <v>85.258467721977595</v>
      </c>
    </row>
  </sheetData>
  <printOptions horizontalCentered="1"/>
  <pageMargins left="0.7" right="0.7" top="0.75" bottom="0.75" header="0.3" footer="0.3"/>
  <pageSetup scale="70" orientation="landscape" r:id="rId1"/>
  <headerFooter>
    <oddHeader>&amp;R&amp;9CASE NO. 2020-00085
ATTACHMENT 1
TO STAFF DR NO. 1-05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499E1-B834-4082-B9A7-8B1EF9DA8AA3}">
  <dimension ref="A1:J88"/>
  <sheetViews>
    <sheetView zoomScaleNormal="100" workbookViewId="0"/>
  </sheetViews>
  <sheetFormatPr defaultRowHeight="12.75" x14ac:dyDescent="0.2"/>
  <cols>
    <col min="1" max="1" width="22" style="1" customWidth="1"/>
    <col min="2" max="8" width="20.85546875" style="1" customWidth="1"/>
    <col min="9" max="9" width="14.28515625" style="1" bestFit="1" customWidth="1"/>
    <col min="10" max="16384" width="9.140625" style="1"/>
  </cols>
  <sheetData>
    <row r="1" spans="1:9" x14ac:dyDescent="0.2">
      <c r="A1" s="1" t="s">
        <v>18</v>
      </c>
    </row>
    <row r="2" spans="1:9" x14ac:dyDescent="0.2">
      <c r="A2" s="1" t="s">
        <v>19</v>
      </c>
    </row>
    <row r="3" spans="1:9" x14ac:dyDescent="0.2">
      <c r="A3" s="1" t="s">
        <v>20</v>
      </c>
    </row>
    <row r="6" spans="1:9" x14ac:dyDescent="0.2">
      <c r="A6" s="26" t="s">
        <v>21</v>
      </c>
    </row>
    <row r="7" spans="1:9" x14ac:dyDescent="0.2">
      <c r="A7" s="17" t="s">
        <v>8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</row>
    <row r="8" spans="1:9" x14ac:dyDescent="0.2">
      <c r="A8" s="2" t="s">
        <v>10</v>
      </c>
      <c r="B8" s="4">
        <v>910223.77</v>
      </c>
      <c r="C8" s="4">
        <v>228520.05</v>
      </c>
      <c r="D8" s="4">
        <v>25402.79</v>
      </c>
      <c r="E8" s="4">
        <v>1.03</v>
      </c>
      <c r="F8" s="4">
        <v>28093.39</v>
      </c>
      <c r="G8" s="4">
        <v>688081.61</v>
      </c>
      <c r="H8" s="5">
        <v>17689</v>
      </c>
      <c r="I8" s="6">
        <f>SUM(B8:G8)/H8</f>
        <v>106.29897902651366</v>
      </c>
    </row>
    <row r="9" spans="1:9" x14ac:dyDescent="0.2">
      <c r="A9" s="2" t="s">
        <v>11</v>
      </c>
      <c r="B9" s="4">
        <v>14261.84</v>
      </c>
      <c r="C9" s="4">
        <v>72220.929999999993</v>
      </c>
      <c r="D9" s="4">
        <v>795.32</v>
      </c>
      <c r="E9" s="4">
        <v>0</v>
      </c>
      <c r="F9" s="4">
        <v>956.14</v>
      </c>
      <c r="G9" s="4">
        <v>269715.65999999997</v>
      </c>
      <c r="H9" s="5">
        <v>227</v>
      </c>
      <c r="I9" s="6">
        <f t="shared" ref="I9:I12" si="0">SUM(B9:G9)/H9</f>
        <v>1576.8717621145372</v>
      </c>
    </row>
    <row r="10" spans="1:9" x14ac:dyDescent="0.2">
      <c r="A10" s="2" t="s">
        <v>12</v>
      </c>
      <c r="B10" s="4">
        <v>79597.09</v>
      </c>
      <c r="C10" s="4">
        <v>34326.9</v>
      </c>
      <c r="D10" s="4">
        <v>2049.85</v>
      </c>
      <c r="E10" s="4">
        <v>38.99</v>
      </c>
      <c r="F10" s="4">
        <v>1383.22</v>
      </c>
      <c r="G10" s="4">
        <v>98298.14</v>
      </c>
      <c r="H10" s="5">
        <v>1542</v>
      </c>
      <c r="I10" s="6">
        <f t="shared" si="0"/>
        <v>139.87950064850844</v>
      </c>
    </row>
    <row r="11" spans="1:9" x14ac:dyDescent="0.2">
      <c r="A11" s="2" t="s">
        <v>13</v>
      </c>
      <c r="B11" s="7">
        <v>2985994.15</v>
      </c>
      <c r="C11" s="7">
        <v>256294.16</v>
      </c>
      <c r="D11" s="7">
        <v>66019.759999999995</v>
      </c>
      <c r="E11" s="7">
        <v>78.990000000000009</v>
      </c>
      <c r="F11" s="7">
        <v>149014.64000000001</v>
      </c>
      <c r="G11" s="7">
        <v>740363.42</v>
      </c>
      <c r="H11" s="5">
        <v>155712</v>
      </c>
      <c r="I11" s="6">
        <f t="shared" si="0"/>
        <v>26.958520345252776</v>
      </c>
    </row>
    <row r="12" spans="1:9" x14ac:dyDescent="0.2">
      <c r="A12" s="2" t="s">
        <v>14</v>
      </c>
      <c r="B12" s="4">
        <v>99450</v>
      </c>
      <c r="C12" s="4">
        <v>1169028.73</v>
      </c>
      <c r="D12" s="4">
        <v>16749.64</v>
      </c>
      <c r="E12" s="4"/>
      <c r="F12" s="4"/>
      <c r="G12" s="4">
        <v>0</v>
      </c>
      <c r="H12" s="5">
        <v>217</v>
      </c>
      <c r="I12" s="6">
        <f t="shared" si="0"/>
        <v>5922.7113824884791</v>
      </c>
    </row>
    <row r="13" spans="1:9" s="14" customFormat="1" x14ac:dyDescent="0.2">
      <c r="A13" s="8" t="s">
        <v>15</v>
      </c>
      <c r="B13" s="9">
        <f>SUM(B8:B12)</f>
        <v>4089526.8499999996</v>
      </c>
      <c r="C13" s="9">
        <f t="shared" ref="C13:H13" si="1">SUM(C8:C12)</f>
        <v>1760390.77</v>
      </c>
      <c r="D13" s="9">
        <f t="shared" si="1"/>
        <v>111017.36</v>
      </c>
      <c r="E13" s="9">
        <f t="shared" si="1"/>
        <v>119.01000000000002</v>
      </c>
      <c r="F13" s="9">
        <f t="shared" si="1"/>
        <v>179447.39</v>
      </c>
      <c r="G13" s="9">
        <f t="shared" si="1"/>
        <v>1796458.83</v>
      </c>
      <c r="H13" s="10">
        <f t="shared" si="1"/>
        <v>175387</v>
      </c>
      <c r="I13" s="11">
        <f>SUM(B13:G13)/H13</f>
        <v>45.25398239322184</v>
      </c>
    </row>
    <row r="15" spans="1:9" x14ac:dyDescent="0.2">
      <c r="A15" s="26" t="s">
        <v>22</v>
      </c>
    </row>
    <row r="16" spans="1:9" x14ac:dyDescent="0.2">
      <c r="A16" s="17" t="s">
        <v>8</v>
      </c>
      <c r="B16" s="3" t="s">
        <v>0</v>
      </c>
      <c r="C16" s="3" t="s">
        <v>1</v>
      </c>
      <c r="D16" s="3" t="s">
        <v>2</v>
      </c>
      <c r="E16" s="3" t="s">
        <v>3</v>
      </c>
      <c r="F16" s="3" t="s">
        <v>4</v>
      </c>
      <c r="G16" s="3" t="s">
        <v>5</v>
      </c>
      <c r="H16" s="3" t="s">
        <v>6</v>
      </c>
      <c r="I16" s="3" t="s">
        <v>7</v>
      </c>
    </row>
    <row r="17" spans="1:9" x14ac:dyDescent="0.2">
      <c r="A17" s="2" t="s">
        <v>10</v>
      </c>
      <c r="B17" s="4">
        <v>921196.61</v>
      </c>
      <c r="C17" s="4">
        <v>588407.31999999995</v>
      </c>
      <c r="D17" s="4">
        <v>54625.18</v>
      </c>
      <c r="E17" s="4">
        <v>-117567.36</v>
      </c>
      <c r="F17" s="4">
        <v>22522.93</v>
      </c>
      <c r="G17" s="4">
        <v>1746804.63</v>
      </c>
      <c r="H17" s="5">
        <v>17889</v>
      </c>
      <c r="I17" s="6">
        <f>SUM(B17:G17)/H17</f>
        <v>179.77468332494826</v>
      </c>
    </row>
    <row r="18" spans="1:9" x14ac:dyDescent="0.2">
      <c r="A18" s="2" t="s">
        <v>11</v>
      </c>
      <c r="B18" s="4">
        <v>14106.03</v>
      </c>
      <c r="C18" s="4">
        <v>81937.039999999994</v>
      </c>
      <c r="D18" s="4">
        <v>2022.54</v>
      </c>
      <c r="E18" s="4">
        <v>-1.56</v>
      </c>
      <c r="F18" s="4">
        <v>651.91</v>
      </c>
      <c r="G18" s="4">
        <v>278675.32</v>
      </c>
      <c r="H18" s="5">
        <v>222</v>
      </c>
      <c r="I18" s="6">
        <f t="shared" ref="I18:I21" si="2">SUM(B18:G18)/H18</f>
        <v>1699.9607207207209</v>
      </c>
    </row>
    <row r="19" spans="1:9" x14ac:dyDescent="0.2">
      <c r="A19" s="2" t="s">
        <v>12</v>
      </c>
      <c r="B19" s="4">
        <v>78865.89</v>
      </c>
      <c r="C19" s="4">
        <v>113747.72</v>
      </c>
      <c r="D19" s="4">
        <v>4644.17</v>
      </c>
      <c r="E19" s="4">
        <v>-21428.63</v>
      </c>
      <c r="F19" s="4">
        <v>1054.1099999999999</v>
      </c>
      <c r="G19" s="4">
        <v>343232.87</v>
      </c>
      <c r="H19" s="5">
        <v>1528</v>
      </c>
      <c r="I19" s="6">
        <f t="shared" si="2"/>
        <v>340.39013743455496</v>
      </c>
    </row>
    <row r="20" spans="1:9" x14ac:dyDescent="0.2">
      <c r="A20" s="2" t="s">
        <v>13</v>
      </c>
      <c r="B20" s="7">
        <v>3007844.24</v>
      </c>
      <c r="C20" s="7">
        <v>1252026.69</v>
      </c>
      <c r="D20" s="7">
        <v>140101.37</v>
      </c>
      <c r="E20" s="7">
        <v>-305526.31</v>
      </c>
      <c r="F20" s="7">
        <v>124321.97</v>
      </c>
      <c r="G20" s="7">
        <v>3609107.9499999997</v>
      </c>
      <c r="H20" s="5">
        <v>156575</v>
      </c>
      <c r="I20" s="6">
        <f t="shared" si="2"/>
        <v>49.994417435733673</v>
      </c>
    </row>
    <row r="21" spans="1:9" x14ac:dyDescent="0.2">
      <c r="A21" s="2" t="s">
        <v>14</v>
      </c>
      <c r="B21" s="4">
        <v>99450</v>
      </c>
      <c r="C21" s="4">
        <v>1340912.8400000001</v>
      </c>
      <c r="D21" s="4">
        <v>54526.41</v>
      </c>
      <c r="E21" s="4"/>
      <c r="F21" s="4"/>
      <c r="G21" s="4">
        <v>0</v>
      </c>
      <c r="H21" s="5">
        <v>217</v>
      </c>
      <c r="I21" s="6">
        <f t="shared" si="2"/>
        <v>6888.8905529953918</v>
      </c>
    </row>
    <row r="22" spans="1:9" s="14" customFormat="1" x14ac:dyDescent="0.2">
      <c r="A22" s="8" t="s">
        <v>15</v>
      </c>
      <c r="B22" s="9">
        <f>SUM(B17:B21)</f>
        <v>4121462.7700000005</v>
      </c>
      <c r="C22" s="9">
        <f t="shared" ref="C22:H22" si="3">SUM(C17:C21)</f>
        <v>3377031.6100000003</v>
      </c>
      <c r="D22" s="9">
        <f t="shared" si="3"/>
        <v>255919.67</v>
      </c>
      <c r="E22" s="9">
        <f t="shared" si="3"/>
        <v>-444523.86</v>
      </c>
      <c r="F22" s="9">
        <f t="shared" si="3"/>
        <v>148550.92000000001</v>
      </c>
      <c r="G22" s="9">
        <f t="shared" si="3"/>
        <v>5977820.7699999996</v>
      </c>
      <c r="H22" s="10">
        <f t="shared" si="3"/>
        <v>176431</v>
      </c>
      <c r="I22" s="11">
        <f>SUM(B22:G22)/H22</f>
        <v>76.155901627265038</v>
      </c>
    </row>
    <row r="24" spans="1:9" x14ac:dyDescent="0.2">
      <c r="A24" s="26" t="s">
        <v>23</v>
      </c>
    </row>
    <row r="25" spans="1:9" x14ac:dyDescent="0.2">
      <c r="A25" s="17" t="s">
        <v>8</v>
      </c>
      <c r="B25" s="3" t="s">
        <v>0</v>
      </c>
      <c r="C25" s="3" t="s">
        <v>1</v>
      </c>
      <c r="D25" s="3" t="s">
        <v>2</v>
      </c>
      <c r="E25" s="3" t="s">
        <v>3</v>
      </c>
      <c r="F25" s="3" t="s">
        <v>4</v>
      </c>
      <c r="G25" s="3" t="s">
        <v>5</v>
      </c>
      <c r="H25" s="3" t="s">
        <v>6</v>
      </c>
      <c r="I25" s="3" t="s">
        <v>7</v>
      </c>
    </row>
    <row r="26" spans="1:9" x14ac:dyDescent="0.2">
      <c r="A26" s="2" t="s">
        <v>10</v>
      </c>
      <c r="B26" s="4">
        <v>947861.5</v>
      </c>
      <c r="C26" s="4">
        <v>909694.79</v>
      </c>
      <c r="D26" s="4">
        <v>56325.74</v>
      </c>
      <c r="E26" s="4">
        <v>-15823.93</v>
      </c>
      <c r="F26" s="4">
        <v>24535.599999999999</v>
      </c>
      <c r="G26" s="4">
        <v>2695007.25</v>
      </c>
      <c r="H26" s="5">
        <v>18359</v>
      </c>
      <c r="I26" s="6">
        <f>SUM(B26:G26)/H26</f>
        <v>251.51701890081159</v>
      </c>
    </row>
    <row r="27" spans="1:9" x14ac:dyDescent="0.2">
      <c r="A27" s="2" t="s">
        <v>11</v>
      </c>
      <c r="B27" s="4">
        <v>14262.1</v>
      </c>
      <c r="C27" s="4">
        <v>144335.1</v>
      </c>
      <c r="D27" s="4">
        <v>4373.74</v>
      </c>
      <c r="E27" s="4">
        <v>-18.95</v>
      </c>
      <c r="F27" s="4">
        <v>2526.35</v>
      </c>
      <c r="G27" s="4">
        <v>517858.8</v>
      </c>
      <c r="H27" s="5">
        <v>224</v>
      </c>
      <c r="I27" s="6">
        <f t="shared" ref="I27:I30" si="4">SUM(B27:G27)/H27</f>
        <v>3050.612232142857</v>
      </c>
    </row>
    <row r="28" spans="1:9" x14ac:dyDescent="0.2">
      <c r="A28" s="2" t="s">
        <v>12</v>
      </c>
      <c r="B28" s="4">
        <v>79450.66</v>
      </c>
      <c r="C28" s="4">
        <v>173702.59</v>
      </c>
      <c r="D28" s="4">
        <v>4711.57</v>
      </c>
      <c r="E28" s="4">
        <v>-6806.57</v>
      </c>
      <c r="F28" s="4">
        <v>3730.08</v>
      </c>
      <c r="G28" s="4">
        <v>530595.97</v>
      </c>
      <c r="H28" s="5">
        <v>1540</v>
      </c>
      <c r="I28" s="6">
        <f t="shared" si="4"/>
        <v>509.98980519480517</v>
      </c>
    </row>
    <row r="29" spans="1:9" x14ac:dyDescent="0.2">
      <c r="A29" s="2" t="s">
        <v>13</v>
      </c>
      <c r="B29" s="7">
        <v>3064842.48</v>
      </c>
      <c r="C29" s="7">
        <v>2080530.61</v>
      </c>
      <c r="D29" s="7">
        <v>142906.90999999997</v>
      </c>
      <c r="E29" s="7">
        <v>-39676.670000000006</v>
      </c>
      <c r="F29" s="7">
        <v>121385.97</v>
      </c>
      <c r="G29" s="7">
        <v>5997446.1799999997</v>
      </c>
      <c r="H29" s="5">
        <v>159288</v>
      </c>
      <c r="I29" s="6">
        <f t="shared" si="4"/>
        <v>71.364041735723973</v>
      </c>
    </row>
    <row r="30" spans="1:9" x14ac:dyDescent="0.2">
      <c r="A30" s="2" t="s">
        <v>14</v>
      </c>
      <c r="B30" s="4">
        <v>99450</v>
      </c>
      <c r="C30" s="4">
        <v>1550501.51</v>
      </c>
      <c r="D30" s="4">
        <v>65337.54</v>
      </c>
      <c r="E30" s="4"/>
      <c r="F30" s="4">
        <v>0</v>
      </c>
      <c r="G30" s="4">
        <v>0</v>
      </c>
      <c r="H30" s="5">
        <v>217</v>
      </c>
      <c r="I30" s="6">
        <f t="shared" si="4"/>
        <v>7904.5578341013825</v>
      </c>
    </row>
    <row r="31" spans="1:9" s="14" customFormat="1" x14ac:dyDescent="0.2">
      <c r="A31" s="8" t="s">
        <v>15</v>
      </c>
      <c r="B31" s="9">
        <f>SUM(B26:B30)</f>
        <v>4205866.74</v>
      </c>
      <c r="C31" s="9">
        <f t="shared" ref="C31:H31" si="5">SUM(C26:C30)</f>
        <v>4858764.6000000006</v>
      </c>
      <c r="D31" s="9">
        <f t="shared" si="5"/>
        <v>273655.49999999994</v>
      </c>
      <c r="E31" s="9">
        <f t="shared" si="5"/>
        <v>-62326.12000000001</v>
      </c>
      <c r="F31" s="9">
        <f t="shared" si="5"/>
        <v>152178</v>
      </c>
      <c r="G31" s="9">
        <f t="shared" si="5"/>
        <v>9740908.1999999993</v>
      </c>
      <c r="H31" s="10">
        <f t="shared" si="5"/>
        <v>179628</v>
      </c>
      <c r="I31" s="11">
        <f>SUM(B31:G31)/H31</f>
        <v>106.71524996103058</v>
      </c>
    </row>
    <row r="33" spans="1:9" x14ac:dyDescent="0.2">
      <c r="A33" s="26" t="s">
        <v>24</v>
      </c>
    </row>
    <row r="34" spans="1:9" x14ac:dyDescent="0.2">
      <c r="A34" s="17" t="s">
        <v>8</v>
      </c>
      <c r="B34" s="3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3" t="s">
        <v>6</v>
      </c>
      <c r="I34" s="3" t="s">
        <v>7</v>
      </c>
    </row>
    <row r="35" spans="1:9" x14ac:dyDescent="0.2">
      <c r="A35" s="2" t="s">
        <v>10</v>
      </c>
      <c r="B35" s="4">
        <v>965508.47</v>
      </c>
      <c r="C35" s="4">
        <v>1055392.06</v>
      </c>
      <c r="D35" s="4">
        <v>57402.06</v>
      </c>
      <c r="E35" s="4">
        <v>298187.86</v>
      </c>
      <c r="F35" s="4">
        <v>36504.14</v>
      </c>
      <c r="G35" s="4">
        <v>3167792.79</v>
      </c>
      <c r="H35" s="5">
        <v>18683</v>
      </c>
      <c r="I35" s="6">
        <f>SUM(B35:G35)/H35</f>
        <v>298.70938179093298</v>
      </c>
    </row>
    <row r="36" spans="1:9" x14ac:dyDescent="0.2">
      <c r="A36" s="2" t="s">
        <v>11</v>
      </c>
      <c r="B36" s="4">
        <v>14189.49</v>
      </c>
      <c r="C36" s="4">
        <v>176643.95</v>
      </c>
      <c r="D36" s="4">
        <v>4748.07</v>
      </c>
      <c r="E36" s="4">
        <v>35.200000000000003</v>
      </c>
      <c r="F36" s="4">
        <v>7623.03</v>
      </c>
      <c r="G36" s="4">
        <v>627909.24</v>
      </c>
      <c r="H36" s="5">
        <v>223</v>
      </c>
      <c r="I36" s="6">
        <f t="shared" ref="I36:I39" si="6">SUM(B36:G36)/H36</f>
        <v>3727.1254708520178</v>
      </c>
    </row>
    <row r="37" spans="1:9" x14ac:dyDescent="0.2">
      <c r="A37" s="2" t="s">
        <v>12</v>
      </c>
      <c r="B37" s="4">
        <v>80208.72</v>
      </c>
      <c r="C37" s="4">
        <v>183444.66</v>
      </c>
      <c r="D37" s="4">
        <v>4757.54</v>
      </c>
      <c r="E37" s="4">
        <v>56145.68</v>
      </c>
      <c r="F37" s="4">
        <v>4863.29</v>
      </c>
      <c r="G37" s="4">
        <v>560101.34</v>
      </c>
      <c r="H37" s="5">
        <v>1554</v>
      </c>
      <c r="I37" s="6">
        <f t="shared" si="6"/>
        <v>572.40748391248394</v>
      </c>
    </row>
    <row r="38" spans="1:9" x14ac:dyDescent="0.2">
      <c r="A38" s="2" t="s">
        <v>13</v>
      </c>
      <c r="B38" s="7">
        <v>3094773.9899999998</v>
      </c>
      <c r="C38" s="7">
        <v>2252906.5700000003</v>
      </c>
      <c r="D38" s="7">
        <v>144304.63</v>
      </c>
      <c r="E38" s="7">
        <v>747888.41</v>
      </c>
      <c r="F38" s="7">
        <v>165688.82</v>
      </c>
      <c r="G38" s="7">
        <v>6494522.7299999995</v>
      </c>
      <c r="H38" s="5">
        <v>160782</v>
      </c>
      <c r="I38" s="6">
        <f t="shared" si="6"/>
        <v>80.233391486609193</v>
      </c>
    </row>
    <row r="39" spans="1:9" x14ac:dyDescent="0.2">
      <c r="A39" s="2" t="s">
        <v>14</v>
      </c>
      <c r="B39" s="4">
        <v>99525</v>
      </c>
      <c r="C39" s="4">
        <v>1483634.39</v>
      </c>
      <c r="D39" s="4">
        <v>67315.679999999993</v>
      </c>
      <c r="E39" s="4"/>
      <c r="F39" s="4"/>
      <c r="G39" s="4">
        <v>0</v>
      </c>
      <c r="H39" s="5">
        <v>217</v>
      </c>
      <c r="I39" s="6">
        <f t="shared" si="6"/>
        <v>7605.8758986175108</v>
      </c>
    </row>
    <row r="40" spans="1:9" s="14" customFormat="1" x14ac:dyDescent="0.2">
      <c r="A40" s="8" t="s">
        <v>15</v>
      </c>
      <c r="B40" s="9">
        <f>SUM(B35:B39)</f>
        <v>4254205.67</v>
      </c>
      <c r="C40" s="9">
        <f t="shared" ref="C40:H40" si="7">SUM(C35:C39)</f>
        <v>5152021.63</v>
      </c>
      <c r="D40" s="9">
        <f t="shared" si="7"/>
        <v>278527.98</v>
      </c>
      <c r="E40" s="9">
        <f t="shared" si="7"/>
        <v>1102257.1499999999</v>
      </c>
      <c r="F40" s="9">
        <f t="shared" si="7"/>
        <v>214679.28</v>
      </c>
      <c r="G40" s="9">
        <f t="shared" si="7"/>
        <v>10850326.1</v>
      </c>
      <c r="H40" s="10">
        <f t="shared" si="7"/>
        <v>181459</v>
      </c>
      <c r="I40" s="11">
        <f>SUM(B40:G40)/H40</f>
        <v>120.42399555822529</v>
      </c>
    </row>
    <row r="41" spans="1:9" ht="13.5" customHeight="1" x14ac:dyDescent="0.2"/>
    <row r="42" spans="1:9" x14ac:dyDescent="0.2">
      <c r="A42" s="26" t="s">
        <v>25</v>
      </c>
    </row>
    <row r="43" spans="1:9" x14ac:dyDescent="0.2">
      <c r="A43" s="17" t="s">
        <v>8</v>
      </c>
      <c r="B43" s="3" t="s">
        <v>0</v>
      </c>
      <c r="C43" s="3" t="s">
        <v>1</v>
      </c>
      <c r="D43" s="3" t="s">
        <v>2</v>
      </c>
      <c r="E43" s="3" t="s">
        <v>3</v>
      </c>
      <c r="F43" s="3" t="s">
        <v>4</v>
      </c>
      <c r="G43" s="3" t="s">
        <v>5</v>
      </c>
      <c r="H43" s="3" t="s">
        <v>6</v>
      </c>
      <c r="I43" s="3" t="s">
        <v>7</v>
      </c>
    </row>
    <row r="44" spans="1:9" x14ac:dyDescent="0.2">
      <c r="A44" s="2" t="s">
        <v>10</v>
      </c>
      <c r="B44" s="4">
        <v>951281.3</v>
      </c>
      <c r="C44" s="4">
        <v>1118646.19</v>
      </c>
      <c r="D44" s="4">
        <v>56556.9</v>
      </c>
      <c r="E44" s="4">
        <v>136333.26</v>
      </c>
      <c r="F44" s="4">
        <v>31860.03</v>
      </c>
      <c r="G44" s="4">
        <v>3216541.9</v>
      </c>
      <c r="H44" s="5">
        <v>18436</v>
      </c>
      <c r="I44" s="6">
        <f>SUM(B44:G44)/H44</f>
        <v>298.93792471251896</v>
      </c>
    </row>
    <row r="45" spans="1:9" x14ac:dyDescent="0.2">
      <c r="A45" s="2" t="s">
        <v>11</v>
      </c>
      <c r="B45" s="4">
        <v>14556.75</v>
      </c>
      <c r="C45" s="4">
        <v>169669.45</v>
      </c>
      <c r="D45" s="4">
        <v>5062.71</v>
      </c>
      <c r="E45" s="4">
        <v>43.63</v>
      </c>
      <c r="F45" s="4">
        <v>3074.62</v>
      </c>
      <c r="G45" s="4">
        <v>593624.63</v>
      </c>
      <c r="H45" s="5">
        <v>235</v>
      </c>
      <c r="I45" s="6">
        <f t="shared" ref="I45:I48" si="8">SUM(B45:G45)/H45</f>
        <v>3344.8161276595747</v>
      </c>
    </row>
    <row r="46" spans="1:9" x14ac:dyDescent="0.2">
      <c r="A46" s="2" t="s">
        <v>12</v>
      </c>
      <c r="B46" s="4">
        <v>79630.67</v>
      </c>
      <c r="C46" s="4">
        <v>200155.93</v>
      </c>
      <c r="D46" s="4">
        <v>4723.9799999999996</v>
      </c>
      <c r="E46" s="4">
        <v>28345.73</v>
      </c>
      <c r="F46" s="4">
        <v>1639.62</v>
      </c>
      <c r="G46" s="4">
        <v>590572.97</v>
      </c>
      <c r="H46" s="5">
        <v>1543</v>
      </c>
      <c r="I46" s="6">
        <f t="shared" si="8"/>
        <v>586.5644199611146</v>
      </c>
    </row>
    <row r="47" spans="1:9" x14ac:dyDescent="0.2">
      <c r="A47" s="2" t="s">
        <v>13</v>
      </c>
      <c r="B47" s="7">
        <v>3074595.84</v>
      </c>
      <c r="C47" s="7">
        <v>2443693.2599999998</v>
      </c>
      <c r="D47" s="7">
        <v>143327.51</v>
      </c>
      <c r="E47" s="7">
        <v>346203.32</v>
      </c>
      <c r="F47" s="7">
        <v>149557.35</v>
      </c>
      <c r="G47" s="7">
        <v>6764776.2000000002</v>
      </c>
      <c r="H47" s="5">
        <v>159829</v>
      </c>
      <c r="I47" s="6">
        <f t="shared" si="8"/>
        <v>80.84986754593973</v>
      </c>
    </row>
    <row r="48" spans="1:9" x14ac:dyDescent="0.2">
      <c r="A48" s="2" t="s">
        <v>14</v>
      </c>
      <c r="B48" s="4">
        <v>100000</v>
      </c>
      <c r="C48" s="4">
        <v>1652808.31</v>
      </c>
      <c r="D48" s="4">
        <v>67372.14</v>
      </c>
      <c r="E48" s="4"/>
      <c r="F48" s="4"/>
      <c r="G48" s="4">
        <v>0</v>
      </c>
      <c r="H48" s="5">
        <v>214</v>
      </c>
      <c r="I48" s="6">
        <f t="shared" si="8"/>
        <v>8505.5161214953278</v>
      </c>
    </row>
    <row r="49" spans="1:9" s="14" customFormat="1" x14ac:dyDescent="0.2">
      <c r="A49" s="8" t="s">
        <v>15</v>
      </c>
      <c r="B49" s="9">
        <f>SUM(B44:B48)</f>
        <v>4220064.5600000005</v>
      </c>
      <c r="C49" s="9">
        <f t="shared" ref="C49:H49" si="9">SUM(C44:C48)</f>
        <v>5584973.1399999997</v>
      </c>
      <c r="D49" s="9">
        <f t="shared" si="9"/>
        <v>277043.24</v>
      </c>
      <c r="E49" s="9">
        <f t="shared" si="9"/>
        <v>510925.94000000006</v>
      </c>
      <c r="F49" s="9">
        <f t="shared" si="9"/>
        <v>186131.62</v>
      </c>
      <c r="G49" s="9">
        <f t="shared" si="9"/>
        <v>11165515.699999999</v>
      </c>
      <c r="H49" s="10">
        <f t="shared" si="9"/>
        <v>180257</v>
      </c>
      <c r="I49" s="11">
        <f>SUM(B49:G49)/H49</f>
        <v>121.74092656595857</v>
      </c>
    </row>
    <row r="51" spans="1:9" x14ac:dyDescent="0.2">
      <c r="A51" s="26" t="s">
        <v>26</v>
      </c>
    </row>
    <row r="52" spans="1:9" x14ac:dyDescent="0.2">
      <c r="A52" s="17" t="s">
        <v>8</v>
      </c>
      <c r="B52" s="3" t="s">
        <v>0</v>
      </c>
      <c r="C52" s="3" t="s">
        <v>1</v>
      </c>
      <c r="D52" s="3" t="s">
        <v>2</v>
      </c>
      <c r="E52" s="3" t="s">
        <v>3</v>
      </c>
      <c r="F52" s="3" t="s">
        <v>4</v>
      </c>
      <c r="G52" s="3" t="s">
        <v>5</v>
      </c>
      <c r="H52" s="3" t="s">
        <v>6</v>
      </c>
      <c r="I52" s="3" t="s">
        <v>7</v>
      </c>
    </row>
    <row r="53" spans="1:9" x14ac:dyDescent="0.2">
      <c r="A53" s="2" t="s">
        <v>10</v>
      </c>
      <c r="B53" s="4">
        <v>958625.51</v>
      </c>
      <c r="C53" s="4">
        <v>908816.05</v>
      </c>
      <c r="D53" s="4">
        <v>56966.48</v>
      </c>
      <c r="E53" s="4">
        <v>47328.24</v>
      </c>
      <c r="F53" s="4">
        <v>19327.5</v>
      </c>
      <c r="G53" s="4">
        <v>2604854.87</v>
      </c>
      <c r="H53" s="5">
        <v>18603</v>
      </c>
      <c r="I53" s="6">
        <f>SUM(B53:G53)/H53</f>
        <v>247.05255335160999</v>
      </c>
    </row>
    <row r="54" spans="1:9" x14ac:dyDescent="0.2">
      <c r="A54" s="2" t="s">
        <v>11</v>
      </c>
      <c r="B54" s="4">
        <v>14970.19</v>
      </c>
      <c r="C54" s="4">
        <v>164638.71</v>
      </c>
      <c r="D54" s="4">
        <v>5168.92</v>
      </c>
      <c r="E54" s="4">
        <v>3.75</v>
      </c>
      <c r="F54" s="4">
        <v>2611.91</v>
      </c>
      <c r="G54" s="4">
        <v>570552.79</v>
      </c>
      <c r="H54" s="5">
        <v>231</v>
      </c>
      <c r="I54" s="6">
        <f t="shared" ref="I54:I57" si="10">SUM(B54:G54)/H54</f>
        <v>3281.1526839826843</v>
      </c>
    </row>
    <row r="55" spans="1:9" x14ac:dyDescent="0.2">
      <c r="A55" s="2" t="s">
        <v>12</v>
      </c>
      <c r="B55" s="4">
        <v>79580.800000000003</v>
      </c>
      <c r="C55" s="4">
        <v>163734.31</v>
      </c>
      <c r="D55" s="4">
        <v>4721.03</v>
      </c>
      <c r="E55" s="4">
        <v>8424.5499999999993</v>
      </c>
      <c r="F55" s="4">
        <v>1295.04</v>
      </c>
      <c r="G55" s="4">
        <v>477386.81</v>
      </c>
      <c r="H55" s="5">
        <v>1542</v>
      </c>
      <c r="I55" s="6">
        <f t="shared" si="10"/>
        <v>476.74613488975359</v>
      </c>
    </row>
    <row r="56" spans="1:9" x14ac:dyDescent="0.2">
      <c r="A56" s="2" t="s">
        <v>13</v>
      </c>
      <c r="B56" s="7">
        <v>3090475.7199999997</v>
      </c>
      <c r="C56" s="7">
        <v>1985838.43</v>
      </c>
      <c r="D56" s="7">
        <v>144110.13999999998</v>
      </c>
      <c r="E56" s="7">
        <v>115478.93000000001</v>
      </c>
      <c r="F56" s="7">
        <v>99878.73</v>
      </c>
      <c r="G56" s="7">
        <v>5495737.4699999997</v>
      </c>
      <c r="H56" s="5">
        <v>160924</v>
      </c>
      <c r="I56" s="6">
        <f t="shared" si="10"/>
        <v>67.929702343963598</v>
      </c>
    </row>
    <row r="57" spans="1:9" x14ac:dyDescent="0.2">
      <c r="A57" s="2" t="s">
        <v>14</v>
      </c>
      <c r="B57" s="4">
        <v>99790</v>
      </c>
      <c r="C57" s="4">
        <v>1585001.78</v>
      </c>
      <c r="D57" s="4">
        <v>67105.58</v>
      </c>
      <c r="E57" s="4"/>
      <c r="F57" s="4"/>
      <c r="G57" s="4">
        <v>0</v>
      </c>
      <c r="H57" s="5">
        <v>217</v>
      </c>
      <c r="I57" s="6">
        <f t="shared" si="10"/>
        <v>8073.259723502305</v>
      </c>
    </row>
    <row r="58" spans="1:9" s="14" customFormat="1" x14ac:dyDescent="0.2">
      <c r="A58" s="8" t="s">
        <v>15</v>
      </c>
      <c r="B58" s="9">
        <f>SUM(B53:B57)</f>
        <v>4243442.22</v>
      </c>
      <c r="C58" s="9">
        <f t="shared" ref="C58:H58" si="11">SUM(C53:C57)</f>
        <v>4808029.28</v>
      </c>
      <c r="D58" s="9">
        <f t="shared" si="11"/>
        <v>278072.15000000002</v>
      </c>
      <c r="E58" s="9">
        <f t="shared" si="11"/>
        <v>171235.47</v>
      </c>
      <c r="F58" s="9">
        <f t="shared" si="11"/>
        <v>123113.18</v>
      </c>
      <c r="G58" s="9">
        <f t="shared" si="11"/>
        <v>9148531.9399999995</v>
      </c>
      <c r="H58" s="10">
        <f t="shared" si="11"/>
        <v>181517</v>
      </c>
      <c r="I58" s="11">
        <f>SUM(B58:G58)/H58</f>
        <v>103.41964796685711</v>
      </c>
    </row>
    <row r="60" spans="1:9" x14ac:dyDescent="0.2">
      <c r="A60" s="26" t="s">
        <v>27</v>
      </c>
    </row>
    <row r="61" spans="1:9" x14ac:dyDescent="0.2">
      <c r="A61" s="17" t="s">
        <v>8</v>
      </c>
      <c r="B61" s="3" t="s">
        <v>0</v>
      </c>
      <c r="C61" s="3" t="s">
        <v>1</v>
      </c>
      <c r="D61" s="3" t="s">
        <v>2</v>
      </c>
      <c r="E61" s="3" t="s">
        <v>3</v>
      </c>
      <c r="F61" s="3" t="s">
        <v>4</v>
      </c>
      <c r="G61" s="3" t="s">
        <v>5</v>
      </c>
      <c r="H61" s="3" t="s">
        <v>6</v>
      </c>
      <c r="I61" s="3" t="s">
        <v>7</v>
      </c>
    </row>
    <row r="62" spans="1:9" x14ac:dyDescent="0.2">
      <c r="A62" s="2" t="s">
        <v>10</v>
      </c>
      <c r="B62" s="4">
        <v>957478.76</v>
      </c>
      <c r="C62" s="4">
        <v>493178.35</v>
      </c>
      <c r="D62" s="4">
        <v>56841.26</v>
      </c>
      <c r="E62" s="4">
        <v>40501.760000000002</v>
      </c>
      <c r="F62" s="4">
        <v>1530.06</v>
      </c>
      <c r="G62" s="4">
        <v>1407872.78</v>
      </c>
      <c r="H62" s="5">
        <v>18283</v>
      </c>
      <c r="I62" s="6">
        <f>SUM(B62:G62)/H62</f>
        <v>161.75698572444347</v>
      </c>
    </row>
    <row r="63" spans="1:9" x14ac:dyDescent="0.2">
      <c r="A63" s="2" t="s">
        <v>11</v>
      </c>
      <c r="B63" s="4">
        <v>14112.7</v>
      </c>
      <c r="C63" s="4">
        <v>108034.8</v>
      </c>
      <c r="D63" s="4">
        <v>4774.6899999999996</v>
      </c>
      <c r="E63" s="4">
        <v>12.61</v>
      </c>
      <c r="F63" s="4">
        <v>12</v>
      </c>
      <c r="G63" s="4">
        <v>361830.12</v>
      </c>
      <c r="H63" s="5">
        <v>214</v>
      </c>
      <c r="I63" s="6">
        <f t="shared" ref="I63:I66" si="12">SUM(B63:G63)/H63</f>
        <v>2284.0042990654206</v>
      </c>
    </row>
    <row r="64" spans="1:9" x14ac:dyDescent="0.2">
      <c r="A64" s="2" t="s">
        <v>12</v>
      </c>
      <c r="B64" s="4">
        <v>80000.06</v>
      </c>
      <c r="C64" s="4">
        <v>101161.64</v>
      </c>
      <c r="D64" s="4">
        <v>4744.67</v>
      </c>
      <c r="E64" s="4">
        <v>10841.1</v>
      </c>
      <c r="F64" s="4">
        <v>12</v>
      </c>
      <c r="G64" s="4">
        <v>291220.78000000003</v>
      </c>
      <c r="H64" s="5">
        <v>1521</v>
      </c>
      <c r="I64" s="6">
        <f t="shared" si="12"/>
        <v>320.82856673241292</v>
      </c>
    </row>
    <row r="65" spans="1:9" x14ac:dyDescent="0.2">
      <c r="A65" s="2" t="s">
        <v>13</v>
      </c>
      <c r="B65" s="7">
        <v>3091383.54</v>
      </c>
      <c r="C65" s="7">
        <v>1109675.9099999999</v>
      </c>
      <c r="D65" s="7">
        <v>144188.85</v>
      </c>
      <c r="E65" s="7">
        <v>123680.65000000001</v>
      </c>
      <c r="F65" s="7">
        <v>24021.45</v>
      </c>
      <c r="G65" s="7">
        <v>3070831.88</v>
      </c>
      <c r="H65" s="5">
        <v>159552</v>
      </c>
      <c r="I65" s="6">
        <f t="shared" si="12"/>
        <v>47.40637710589651</v>
      </c>
    </row>
    <row r="66" spans="1:9" x14ac:dyDescent="0.2">
      <c r="A66" s="2" t="s">
        <v>14</v>
      </c>
      <c r="B66" s="4">
        <v>100045</v>
      </c>
      <c r="C66" s="4">
        <v>1368883.61</v>
      </c>
      <c r="D66" s="4">
        <v>62249.42</v>
      </c>
      <c r="E66" s="4"/>
      <c r="F66" s="4"/>
      <c r="G66" s="4">
        <v>0</v>
      </c>
      <c r="H66" s="5">
        <v>216</v>
      </c>
      <c r="I66" s="6">
        <f t="shared" si="12"/>
        <v>7088.787175925926</v>
      </c>
    </row>
    <row r="67" spans="1:9" s="14" customFormat="1" x14ac:dyDescent="0.2">
      <c r="A67" s="8" t="s">
        <v>15</v>
      </c>
      <c r="B67" s="9">
        <f>SUM(B62:B66)</f>
        <v>4243020.0600000005</v>
      </c>
      <c r="C67" s="9">
        <f t="shared" ref="C67:H67" si="13">SUM(C62:C66)</f>
        <v>3180934.31</v>
      </c>
      <c r="D67" s="9">
        <f t="shared" si="13"/>
        <v>272798.89</v>
      </c>
      <c r="E67" s="9">
        <f t="shared" si="13"/>
        <v>175036.12</v>
      </c>
      <c r="F67" s="9">
        <f t="shared" si="13"/>
        <v>25575.510000000002</v>
      </c>
      <c r="G67" s="9">
        <f t="shared" si="13"/>
        <v>5131755.5599999996</v>
      </c>
      <c r="H67" s="10">
        <f t="shared" si="13"/>
        <v>179786</v>
      </c>
      <c r="I67" s="11">
        <f>SUM(B67:G67)/H67</f>
        <v>72.470161469747367</v>
      </c>
    </row>
    <row r="69" spans="1:9" x14ac:dyDescent="0.2">
      <c r="A69" s="26" t="s">
        <v>28</v>
      </c>
    </row>
    <row r="70" spans="1:9" x14ac:dyDescent="0.2">
      <c r="A70" s="17" t="s">
        <v>8</v>
      </c>
      <c r="B70" s="3" t="s">
        <v>0</v>
      </c>
      <c r="C70" s="3" t="s">
        <v>1</v>
      </c>
      <c r="D70" s="3" t="s">
        <v>2</v>
      </c>
      <c r="E70" s="3" t="s">
        <v>3</v>
      </c>
      <c r="F70" s="3" t="s">
        <v>4</v>
      </c>
      <c r="G70" s="3" t="s">
        <v>5</v>
      </c>
      <c r="H70" s="3" t="s">
        <v>6</v>
      </c>
      <c r="I70" s="3" t="s">
        <v>7</v>
      </c>
    </row>
    <row r="71" spans="1:9" x14ac:dyDescent="0.2">
      <c r="A71" s="2" t="s">
        <v>10</v>
      </c>
      <c r="B71" s="4">
        <v>886308.7</v>
      </c>
      <c r="C71" s="4">
        <v>298268.83</v>
      </c>
      <c r="D71" s="4">
        <v>55599.519999999997</v>
      </c>
      <c r="E71" s="4">
        <v>-265.01</v>
      </c>
      <c r="F71" s="4">
        <v>1363</v>
      </c>
      <c r="G71" s="4">
        <v>750486.54</v>
      </c>
      <c r="H71" s="5">
        <v>18117</v>
      </c>
      <c r="I71" s="6">
        <f>SUM(B71:G71)/H71</f>
        <v>109.93881878898273</v>
      </c>
    </row>
    <row r="72" spans="1:9" x14ac:dyDescent="0.2">
      <c r="A72" s="2" t="s">
        <v>11</v>
      </c>
      <c r="B72" s="4">
        <v>13346.44</v>
      </c>
      <c r="C72" s="4">
        <v>55213.01</v>
      </c>
      <c r="D72" s="4">
        <v>2266.41</v>
      </c>
      <c r="E72" s="4">
        <v>0</v>
      </c>
      <c r="F72" s="4"/>
      <c r="G72" s="4">
        <v>156966.92000000001</v>
      </c>
      <c r="H72" s="5">
        <v>226</v>
      </c>
      <c r="I72" s="6">
        <f t="shared" ref="I72:I74" si="14">SUM(B72:G72)/H72</f>
        <v>1007.9326548672568</v>
      </c>
    </row>
    <row r="73" spans="1:9" x14ac:dyDescent="0.2">
      <c r="A73" s="2" t="s">
        <v>12</v>
      </c>
      <c r="B73" s="4">
        <v>75613.08</v>
      </c>
      <c r="C73" s="4">
        <v>67730.320000000007</v>
      </c>
      <c r="D73" s="4">
        <v>4722.88</v>
      </c>
      <c r="E73" s="4">
        <v>-998.42</v>
      </c>
      <c r="F73" s="4"/>
      <c r="G73" s="4">
        <v>176142.64</v>
      </c>
      <c r="H73" s="5">
        <v>1539</v>
      </c>
      <c r="I73" s="6">
        <f t="shared" si="14"/>
        <v>210.01332033788174</v>
      </c>
    </row>
    <row r="74" spans="1:9" x14ac:dyDescent="0.2">
      <c r="A74" s="2" t="s">
        <v>13</v>
      </c>
      <c r="B74" s="7">
        <v>2938774.61</v>
      </c>
      <c r="C74" s="7">
        <v>745240.79999999993</v>
      </c>
      <c r="D74" s="7">
        <v>143074.16</v>
      </c>
      <c r="E74" s="7">
        <v>61.92</v>
      </c>
      <c r="F74" s="7">
        <v>21309.26</v>
      </c>
      <c r="G74" s="7">
        <v>1854987.64</v>
      </c>
      <c r="H74" s="5">
        <v>159114</v>
      </c>
      <c r="I74" s="6">
        <f t="shared" si="14"/>
        <v>35.845044370702766</v>
      </c>
    </row>
    <row r="75" spans="1:9" x14ac:dyDescent="0.2">
      <c r="A75" s="2" t="s">
        <v>14</v>
      </c>
      <c r="B75" s="4">
        <v>99535</v>
      </c>
      <c r="C75" s="4">
        <v>1089410.69</v>
      </c>
      <c r="D75" s="4">
        <v>50518.81</v>
      </c>
      <c r="E75" s="4"/>
      <c r="F75" s="4"/>
      <c r="G75" s="4">
        <v>0</v>
      </c>
      <c r="H75" s="5">
        <v>215</v>
      </c>
      <c r="I75" s="6">
        <f>SUM(B75:G75)/H75</f>
        <v>5764.9511627906977</v>
      </c>
    </row>
    <row r="76" spans="1:9" s="14" customFormat="1" x14ac:dyDescent="0.2">
      <c r="A76" s="8" t="s">
        <v>15</v>
      </c>
      <c r="B76" s="9">
        <f>SUM(B71:B75)</f>
        <v>4013577.8299999996</v>
      </c>
      <c r="C76" s="9">
        <f t="shared" ref="C76:H76" si="15">SUM(C71:C75)</f>
        <v>2255863.65</v>
      </c>
      <c r="D76" s="9">
        <f t="shared" si="15"/>
        <v>256181.78</v>
      </c>
      <c r="E76" s="9">
        <f t="shared" si="15"/>
        <v>-1201.5099999999998</v>
      </c>
      <c r="F76" s="9">
        <f t="shared" si="15"/>
        <v>22672.26</v>
      </c>
      <c r="G76" s="9">
        <f t="shared" si="15"/>
        <v>2938583.74</v>
      </c>
      <c r="H76" s="10">
        <f t="shared" si="15"/>
        <v>179211</v>
      </c>
      <c r="I76" s="11">
        <f>SUM(B76:G76)/H76</f>
        <v>52.93022052217777</v>
      </c>
    </row>
    <row r="78" spans="1:9" x14ac:dyDescent="0.2">
      <c r="A78" s="1" t="s">
        <v>29</v>
      </c>
    </row>
    <row r="79" spans="1:9" x14ac:dyDescent="0.2">
      <c r="A79" s="17" t="s">
        <v>8</v>
      </c>
      <c r="B79" s="3" t="s">
        <v>0</v>
      </c>
      <c r="C79" s="3" t="s">
        <v>1</v>
      </c>
      <c r="D79" s="3" t="s">
        <v>2</v>
      </c>
      <c r="E79" s="3" t="s">
        <v>3</v>
      </c>
      <c r="F79" s="3" t="s">
        <v>4</v>
      </c>
      <c r="G79" s="3" t="s">
        <v>5</v>
      </c>
      <c r="H79" s="3" t="s">
        <v>6</v>
      </c>
      <c r="I79" s="3" t="s">
        <v>7</v>
      </c>
    </row>
    <row r="80" spans="1:9" x14ac:dyDescent="0.2">
      <c r="A80" s="2" t="s">
        <v>10</v>
      </c>
      <c r="B80" s="4">
        <v>7498484.6199999992</v>
      </c>
      <c r="C80" s="4">
        <v>5600923.6399999997</v>
      </c>
      <c r="D80" s="4">
        <v>419719.93</v>
      </c>
      <c r="E80" s="4">
        <v>388695.85</v>
      </c>
      <c r="F80" s="4">
        <v>165736.65</v>
      </c>
      <c r="G80" s="4">
        <v>16277442.370000001</v>
      </c>
      <c r="H80" s="7">
        <v>146059</v>
      </c>
      <c r="I80" s="6">
        <f>SUM(B80:G80)/H80</f>
        <v>207.79960878822939</v>
      </c>
    </row>
    <row r="81" spans="1:10" x14ac:dyDescent="0.2">
      <c r="A81" s="2" t="s">
        <v>11</v>
      </c>
      <c r="B81" s="4">
        <v>113805.54</v>
      </c>
      <c r="C81" s="4">
        <v>972692.99</v>
      </c>
      <c r="D81" s="4">
        <v>29212.400000000001</v>
      </c>
      <c r="E81" s="4">
        <v>74.680000000000007</v>
      </c>
      <c r="F81" s="4">
        <v>17455.96</v>
      </c>
      <c r="G81" s="4">
        <v>3377133.48</v>
      </c>
      <c r="H81" s="7">
        <v>1802</v>
      </c>
      <c r="I81" s="6">
        <f t="shared" ref="I81:I84" si="16">SUM(B81:G81)/H81</f>
        <v>2502.9828246392894</v>
      </c>
    </row>
    <row r="82" spans="1:10" x14ac:dyDescent="0.2">
      <c r="A82" s="2" t="s">
        <v>12</v>
      </c>
      <c r="B82" s="4">
        <v>632946.96999999986</v>
      </c>
      <c r="C82" s="4">
        <v>1038004.0700000001</v>
      </c>
      <c r="D82" s="4">
        <v>35075.689999999995</v>
      </c>
      <c r="E82" s="4">
        <v>74562.430000000008</v>
      </c>
      <c r="F82" s="4">
        <v>13977.36</v>
      </c>
      <c r="G82" s="4">
        <v>3067551.52</v>
      </c>
      <c r="H82" s="7">
        <v>12309</v>
      </c>
      <c r="I82" s="6">
        <f t="shared" si="16"/>
        <v>395.00512145584531</v>
      </c>
    </row>
    <row r="83" spans="1:10" x14ac:dyDescent="0.2">
      <c r="A83" s="2" t="s">
        <v>13</v>
      </c>
      <c r="B83" s="4">
        <v>24348684.57</v>
      </c>
      <c r="C83" s="4">
        <v>12126206.430000002</v>
      </c>
      <c r="D83" s="4">
        <v>1068033.3299999998</v>
      </c>
      <c r="E83" s="4">
        <v>988189.24000000011</v>
      </c>
      <c r="F83" s="4">
        <v>855178.18999999983</v>
      </c>
      <c r="G83" s="4">
        <v>34027773.469999999</v>
      </c>
      <c r="H83" s="7">
        <v>1271776</v>
      </c>
      <c r="I83" s="6">
        <f t="shared" si="16"/>
        <v>57.725625605452521</v>
      </c>
    </row>
    <row r="84" spans="1:10" x14ac:dyDescent="0.2">
      <c r="A84" s="2" t="s">
        <v>14</v>
      </c>
      <c r="B84" s="4">
        <v>797245</v>
      </c>
      <c r="C84" s="4">
        <v>11240181.859999998</v>
      </c>
      <c r="D84" s="4">
        <v>451175.22</v>
      </c>
      <c r="E84" s="4">
        <v>0</v>
      </c>
      <c r="F84" s="4">
        <v>0</v>
      </c>
      <c r="G84" s="4">
        <v>0</v>
      </c>
      <c r="H84" s="7">
        <v>1730</v>
      </c>
      <c r="I84" s="6">
        <f t="shared" si="16"/>
        <v>7218.8451329479758</v>
      </c>
    </row>
    <row r="85" spans="1:10" s="14" customFormat="1" x14ac:dyDescent="0.2">
      <c r="A85" s="8" t="s">
        <v>15</v>
      </c>
      <c r="B85" s="9">
        <f>SUM(B80:B84)</f>
        <v>33391166.699999999</v>
      </c>
      <c r="C85" s="9">
        <f t="shared" ref="C85:H85" si="17">SUM(C80:C84)</f>
        <v>30978008.990000002</v>
      </c>
      <c r="D85" s="9">
        <f t="shared" si="17"/>
        <v>2003216.5699999998</v>
      </c>
      <c r="E85" s="9">
        <f t="shared" si="17"/>
        <v>1451522.2000000002</v>
      </c>
      <c r="F85" s="9">
        <f t="shared" si="17"/>
        <v>1052348.1599999997</v>
      </c>
      <c r="G85" s="9">
        <f t="shared" si="17"/>
        <v>56749900.840000004</v>
      </c>
      <c r="H85" s="10">
        <f t="shared" si="17"/>
        <v>1433676</v>
      </c>
      <c r="I85" s="11">
        <f>SUM(B85:G85)/H85</f>
        <v>87.625212014430033</v>
      </c>
    </row>
    <row r="87" spans="1:10" x14ac:dyDescent="0.2">
      <c r="H87" s="12"/>
      <c r="I87" s="13"/>
      <c r="J87" s="13"/>
    </row>
    <row r="88" spans="1:10" x14ac:dyDescent="0.2">
      <c r="J88" s="13"/>
    </row>
  </sheetData>
  <printOptions horizontalCentered="1"/>
  <pageMargins left="0.7" right="0.7" top="0.75" bottom="0.75" header="0.3" footer="0.3"/>
  <pageSetup scale="65" orientation="landscape" r:id="rId1"/>
  <headerFooter>
    <oddHeader>&amp;R&amp;9CASE NO. 2020-00085
ATTACHMENT 1
TO STAFF DR NO. 1-05</oddHeader>
  </headerFooter>
  <rowBreaks count="1" manualBreakCount="1">
    <brk id="59" max="8" man="1"/>
  </row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 Response - FY17</vt:lpstr>
      <vt:lpstr>Data Response - FY18</vt:lpstr>
      <vt:lpstr>Data Response - FY19</vt:lpstr>
      <vt:lpstr>Data Response - FY20</vt:lpstr>
      <vt:lpstr>'Data Response - FY20'!Print_Area</vt:lpstr>
      <vt:lpstr>'Data Response - FY20'!Print_Titles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Marcie L Wessinger</dc:creator>
  <cp:lastModifiedBy>Eric J Wilen</cp:lastModifiedBy>
  <cp:lastPrinted>2020-06-26T01:45:28Z</cp:lastPrinted>
  <dcterms:created xsi:type="dcterms:W3CDTF">2020-06-25T17:17:23Z</dcterms:created>
  <dcterms:modified xsi:type="dcterms:W3CDTF">2020-06-26T01:45:36Z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ustomUiType">
    <vt:lpwstr>2</vt:lpwstr>
  </property>
</Properties>
</file>