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22980" windowHeight="9552" tabRatio="883"/>
  </bookViews>
  <sheets>
    <sheet name="Response 1" sheetId="1" r:id="rId1"/>
    <sheet name="Response 2" sheetId="2" r:id="rId2"/>
    <sheet name="Response 3" sheetId="3" r:id="rId3"/>
    <sheet name="Response 4" sheetId="4" r:id="rId4"/>
    <sheet name="Response 5" sheetId="5" r:id="rId5"/>
    <sheet name="Response 6" sheetId="6" r:id="rId6"/>
    <sheet name="Response 7b" sheetId="7" r:id="rId7"/>
    <sheet name="Response 8" sheetId="8" r:id="rId8"/>
    <sheet name="Response 9" sheetId="9" r:id="rId9"/>
    <sheet name="Response 10" sheetId="10" r:id="rId10"/>
    <sheet name="Response 11" sheetId="11" r:id="rId11"/>
    <sheet name="Response 12" sheetId="12" r:id="rId12"/>
    <sheet name="Response 14" sheetId="13" r:id="rId13"/>
    <sheet name="Response 15" sheetId="14" r:id="rId14"/>
  </sheets>
  <externalReferences>
    <externalReference r:id="rId15"/>
  </externalReferences>
  <definedNames>
    <definedName name="_xlnm.Print_Area" localSheetId="9">'Response 10'!$A$1:$R$64</definedName>
  </definedNames>
  <calcPr calcId="125725"/>
</workbook>
</file>

<file path=xl/calcChain.xml><?xml version="1.0" encoding="utf-8"?>
<calcChain xmlns="http://schemas.openxmlformats.org/spreadsheetml/2006/main">
  <c r="H14" i="14"/>
  <c r="G30" i="13"/>
  <c r="E30"/>
  <c r="G29"/>
  <c r="E29"/>
  <c r="G28"/>
  <c r="G32" s="1"/>
  <c r="E28"/>
  <c r="G18"/>
  <c r="P57" i="10"/>
  <c r="O57"/>
  <c r="N57"/>
  <c r="M57"/>
  <c r="L57"/>
  <c r="K57"/>
  <c r="J57"/>
  <c r="I57"/>
  <c r="H57"/>
  <c r="G57"/>
  <c r="F57"/>
  <c r="E57"/>
  <c r="D57"/>
  <c r="P56"/>
  <c r="O56"/>
  <c r="N56"/>
  <c r="M56"/>
  <c r="L56"/>
  <c r="K56"/>
  <c r="J56"/>
  <c r="I56"/>
  <c r="H56"/>
  <c r="G56"/>
  <c r="F56"/>
  <c r="E56"/>
  <c r="D56" s="1"/>
  <c r="P55"/>
  <c r="O55"/>
  <c r="N55"/>
  <c r="M55"/>
  <c r="L55"/>
  <c r="K55"/>
  <c r="J55"/>
  <c r="I55"/>
  <c r="H55"/>
  <c r="G55"/>
  <c r="F55"/>
  <c r="E55"/>
  <c r="D55" s="1"/>
  <c r="P54"/>
  <c r="O54"/>
  <c r="N54"/>
  <c r="M54"/>
  <c r="L54"/>
  <c r="K54"/>
  <c r="J54"/>
  <c r="I54"/>
  <c r="H54"/>
  <c r="G54"/>
  <c r="F54"/>
  <c r="E54"/>
  <c r="D54" s="1"/>
  <c r="D53"/>
  <c r="P50"/>
  <c r="O50"/>
  <c r="N50"/>
  <c r="M50"/>
  <c r="L50"/>
  <c r="K50"/>
  <c r="J50"/>
  <c r="I50"/>
  <c r="H50"/>
  <c r="G50"/>
  <c r="F50"/>
  <c r="D50" s="1"/>
  <c r="E50"/>
  <c r="P49"/>
  <c r="O49"/>
  <c r="N49"/>
  <c r="M49"/>
  <c r="L49"/>
  <c r="K49"/>
  <c r="J49"/>
  <c r="I49"/>
  <c r="H49"/>
  <c r="G49"/>
  <c r="F49"/>
  <c r="E49"/>
  <c r="D49" s="1"/>
  <c r="P48"/>
  <c r="O48"/>
  <c r="N48"/>
  <c r="M48"/>
  <c r="L48"/>
  <c r="K48"/>
  <c r="J48"/>
  <c r="I48"/>
  <c r="H48"/>
  <c r="G48"/>
  <c r="F48"/>
  <c r="E48"/>
  <c r="D48"/>
  <c r="P47"/>
  <c r="O47"/>
  <c r="N47"/>
  <c r="M47"/>
  <c r="L47"/>
  <c r="K47"/>
  <c r="J47"/>
  <c r="I47"/>
  <c r="H47"/>
  <c r="G47"/>
  <c r="F47"/>
  <c r="E47"/>
  <c r="D47" s="1"/>
  <c r="P46"/>
  <c r="O46"/>
  <c r="N46"/>
  <c r="M46"/>
  <c r="L46"/>
  <c r="K46"/>
  <c r="J46"/>
  <c r="I46"/>
  <c r="H46"/>
  <c r="G46"/>
  <c r="F46"/>
  <c r="E46"/>
  <c r="D46" s="1"/>
  <c r="P43"/>
  <c r="O43"/>
  <c r="N43"/>
  <c r="M43"/>
  <c r="L43"/>
  <c r="K43"/>
  <c r="J43"/>
  <c r="I43"/>
  <c r="H43"/>
  <c r="G43"/>
  <c r="F43"/>
  <c r="E43"/>
  <c r="D43"/>
  <c r="P42"/>
  <c r="O42"/>
  <c r="N42"/>
  <c r="M42"/>
  <c r="L42"/>
  <c r="K42"/>
  <c r="J42"/>
  <c r="I42"/>
  <c r="H42"/>
  <c r="G42"/>
  <c r="F42"/>
  <c r="E42"/>
  <c r="D42" s="1"/>
  <c r="P41"/>
  <c r="O41"/>
  <c r="N41"/>
  <c r="M41"/>
  <c r="L41"/>
  <c r="K41"/>
  <c r="J41"/>
  <c r="I41"/>
  <c r="H41"/>
  <c r="G41"/>
  <c r="F41"/>
  <c r="E41"/>
  <c r="D41"/>
  <c r="P40"/>
  <c r="O40"/>
  <c r="N40"/>
  <c r="M40"/>
  <c r="L40"/>
  <c r="K40"/>
  <c r="J40"/>
  <c r="I40"/>
  <c r="H40"/>
  <c r="G40"/>
  <c r="F40"/>
  <c r="E40"/>
  <c r="D40" s="1"/>
  <c r="D39"/>
  <c r="D35"/>
  <c r="D34"/>
  <c r="D33"/>
  <c r="D32"/>
  <c r="D31"/>
  <c r="D28"/>
  <c r="D27"/>
  <c r="D26"/>
  <c r="D25"/>
  <c r="D24"/>
  <c r="D20"/>
  <c r="D19"/>
  <c r="D18"/>
  <c r="D17"/>
  <c r="D16"/>
  <c r="D13"/>
  <c r="D12"/>
  <c r="D11"/>
  <c r="D10"/>
  <c r="D9"/>
</calcChain>
</file>

<file path=xl/sharedStrings.xml><?xml version="1.0" encoding="utf-8"?>
<sst xmlns="http://schemas.openxmlformats.org/spreadsheetml/2006/main" count="332" uniqueCount="138">
  <si>
    <t>Period</t>
  </si>
  <si>
    <t>Owen Electric Cooperative, Inc.</t>
  </si>
  <si>
    <t>Current Number of Customers</t>
  </si>
  <si>
    <t>Total</t>
  </si>
  <si>
    <t>PSC Request 1</t>
  </si>
  <si>
    <t>Page 2 of 2</t>
  </si>
  <si>
    <t>As of May 31, 2020</t>
  </si>
  <si>
    <t>PSC Request 2</t>
  </si>
  <si>
    <t>Current Number of Customers Per Class</t>
  </si>
  <si>
    <t>Residential</t>
  </si>
  <si>
    <t>Small &amp; Large Commercial</t>
  </si>
  <si>
    <t>Industrial</t>
  </si>
  <si>
    <t>PSC Request 3</t>
  </si>
  <si>
    <t>Average Total Residential Bill</t>
  </si>
  <si>
    <t>(Including charges for current and past service that is unpaid, including the accumulation of fees)</t>
  </si>
  <si>
    <t>Average</t>
  </si>
  <si>
    <t>2020/01</t>
  </si>
  <si>
    <t>2020/02</t>
  </si>
  <si>
    <t>2020/03</t>
  </si>
  <si>
    <t>2020/04</t>
  </si>
  <si>
    <t>2020/05</t>
  </si>
  <si>
    <t>PSC Request 4</t>
  </si>
  <si>
    <t>Average Total Bill By Class</t>
  </si>
  <si>
    <t>PSC Request 5</t>
  </si>
  <si>
    <t>Average Bill for Current Service for All Customers</t>
  </si>
  <si>
    <t>PSC Request 6</t>
  </si>
  <si>
    <t>Average Bill for Current Service By Class</t>
  </si>
  <si>
    <t>PSC Request 7b</t>
  </si>
  <si>
    <t>Page 3 of 3</t>
  </si>
  <si>
    <t>Bad Debt Write-Offs</t>
  </si>
  <si>
    <t>Amount</t>
  </si>
  <si>
    <t>2018/01</t>
  </si>
  <si>
    <t>2018/02</t>
  </si>
  <si>
    <t>2018/03</t>
  </si>
  <si>
    <t>2018/04</t>
  </si>
  <si>
    <t>2018/05</t>
  </si>
  <si>
    <t>2018/06</t>
  </si>
  <si>
    <t>2018/07</t>
  </si>
  <si>
    <t>2018/08</t>
  </si>
  <si>
    <t>2018/09</t>
  </si>
  <si>
    <t>2018/10</t>
  </si>
  <si>
    <t>2018/11</t>
  </si>
  <si>
    <t>2018/12</t>
  </si>
  <si>
    <t>2019/01</t>
  </si>
  <si>
    <t>2019/02</t>
  </si>
  <si>
    <t>2019/03</t>
  </si>
  <si>
    <t>2019/04</t>
  </si>
  <si>
    <t>2019/05</t>
  </si>
  <si>
    <t>2019/06</t>
  </si>
  <si>
    <t>2019/07</t>
  </si>
  <si>
    <t>2019/08</t>
  </si>
  <si>
    <t>2019/09</t>
  </si>
  <si>
    <t>2019/10</t>
  </si>
  <si>
    <t>2019/11</t>
  </si>
  <si>
    <t>2019/12</t>
  </si>
  <si>
    <t>PSC Request 8</t>
  </si>
  <si>
    <t>Number of Customers in Each Class</t>
  </si>
  <si>
    <t>Subject for Disconnection as of May 31, 2020</t>
  </si>
  <si>
    <t>Residential and Small &amp; Large Commercial</t>
  </si>
  <si>
    <t>PSC Request 9</t>
  </si>
  <si>
    <t>Percent of Customers that Pay On Time by Class</t>
  </si>
  <si>
    <t>All Termination Notices and Terminations For Non-Payment</t>
  </si>
  <si>
    <t>2015 through 2019</t>
  </si>
  <si>
    <t>(a)</t>
  </si>
  <si>
    <t>Total service termination notices issued</t>
  </si>
  <si>
    <t>Residential, Small &amp; Large Commercial</t>
  </si>
  <si>
    <t>Year</t>
  </si>
  <si>
    <t>Annually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</si>
  <si>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</si>
  <si>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</si>
  <si>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</si>
  <si>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</si>
  <si>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</si>
  <si>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</si>
  <si>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</si>
  <si>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</si>
  <si>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</si>
  <si>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</si>
  <si>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</si>
  <si>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</si>
  <si>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(b)</t>
  </si>
  <si>
    <t>Total service terminations</t>
  </si>
  <si>
    <t>(c)</t>
  </si>
  <si>
    <t>Total number of customers per month</t>
  </si>
  <si>
    <t>PSC Request 11</t>
  </si>
  <si>
    <t>Income from Late Payment Fees</t>
  </si>
  <si>
    <t>2017/01</t>
  </si>
  <si>
    <t>2017/02</t>
  </si>
  <si>
    <t>2017/03</t>
  </si>
  <si>
    <t>2017/04</t>
  </si>
  <si>
    <t>2017/05</t>
  </si>
  <si>
    <t>2017/06</t>
  </si>
  <si>
    <t>2017/07</t>
  </si>
  <si>
    <t>2017/08</t>
  </si>
  <si>
    <t>2017/09</t>
  </si>
  <si>
    <t>2017/10</t>
  </si>
  <si>
    <t>2017/11</t>
  </si>
  <si>
    <t>2017/12</t>
  </si>
  <si>
    <t xml:space="preserve">(c) </t>
  </si>
  <si>
    <t>(d)</t>
  </si>
  <si>
    <t>PSC Request 12</t>
  </si>
  <si>
    <t>Amount of Late Payment Fees Not Assessed</t>
  </si>
  <si>
    <t>Approx. Amount</t>
  </si>
  <si>
    <t>03/17/2020-5/31/2020</t>
  </si>
  <si>
    <t>PSC Request 14</t>
  </si>
  <si>
    <t>Cost Increases and Decreased Income Experienced as a result of the COVID-19 State of Emergency</t>
  </si>
  <si>
    <t>Responses are based upon month ending 5/31/20:</t>
  </si>
  <si>
    <t>Cost Increases:</t>
  </si>
  <si>
    <t>Additional office cleaning and weekly fogging</t>
  </si>
  <si>
    <t>Masks, hand sanitizer and cleaning wipes</t>
  </si>
  <si>
    <t>Web Ex Enterprise (monthly fee - May)</t>
  </si>
  <si>
    <t>COVID 19 Quarantined Labor</t>
  </si>
  <si>
    <t>Additional Vehicle and Labor Expense (compliance with COVID 19)</t>
  </si>
  <si>
    <t>Contractor - more pay and vehicles to ensure proper distancing</t>
  </si>
  <si>
    <t>Decreased Income:</t>
  </si>
  <si>
    <t>Estimated forfeited late fees (approx. see Request 12)</t>
  </si>
  <si>
    <t>Estimated lost collections fees (comparison to 2019)</t>
  </si>
  <si>
    <t>Reduced Margins due to Reduced kWh Sales by Class*</t>
  </si>
  <si>
    <t>Class of Service:</t>
  </si>
  <si>
    <t>01/19-05/19</t>
  </si>
  <si>
    <t>01/20-05/20</t>
  </si>
  <si>
    <t>reduced kWh Sold</t>
  </si>
  <si>
    <t>Margins**</t>
  </si>
  <si>
    <t>Residential/Small Power</t>
  </si>
  <si>
    <t>Small Commercial</t>
  </si>
  <si>
    <t>Large Commercial</t>
  </si>
  <si>
    <t>Total:</t>
  </si>
  <si>
    <t>*not weather normalized</t>
  </si>
  <si>
    <t>**calculation based on retail tariffs kwh rate less wholesale power rate</t>
  </si>
  <si>
    <t>PSC Request 15</t>
  </si>
  <si>
    <t>Cost Decreases and Increased Income Experienced as a result of the COVID-19 State of Emergency</t>
  </si>
  <si>
    <t>Cost Decreases:</t>
  </si>
  <si>
    <t xml:space="preserve">Field Service Representative overtime labor </t>
  </si>
  <si>
    <t>Training and Education (safety, cyber security, and general)</t>
  </si>
  <si>
    <t>Interest reduction on line of credit (Wholesale Supplier extended terms on power bill)</t>
  </si>
  <si>
    <t>Increased Income:</t>
  </si>
  <si>
    <t>Headsets, laptops, and other expenses to accommodate for remote working capabilities</t>
  </si>
  <si>
    <t>PSC Request 10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</si>
</sst>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Tahoma"/>
      <family val="2"/>
    </font>
    <font>
      <u val="singleAccounting"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u val="singleAccounting"/>
      <sz val="12"/>
      <color rgb="FF000000"/>
      <name val="Times New Roman"/>
      <family val="1"/>
    </font>
    <font>
      <sz val="12"/>
      <name val="Times New Roman"/>
      <family val="1"/>
    </font>
    <font>
      <sz val="9"/>
      <color rgb="FF000000"/>
      <name val="Times New Roman"/>
      <family val="1"/>
    </font>
    <font>
      <sz val="11"/>
      <color theme="1"/>
      <name val="Times New Roman"/>
      <family val="1"/>
    </font>
    <font>
      <u val="singleAccounting"/>
      <sz val="11"/>
      <color theme="1"/>
      <name val="Times New Roman"/>
      <family val="1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u/>
      <sz val="9"/>
      <color rgb="FF000000"/>
      <name val="Times New Roman"/>
      <family val="1"/>
    </font>
    <font>
      <u val="singleAccounting"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2" applyFont="1"/>
    <xf numFmtId="0" fontId="2" fillId="0" borderId="0" xfId="2" applyFont="1" applyAlignment="1"/>
    <xf numFmtId="43" fontId="4" fillId="0" borderId="0" xfId="3" applyFont="1" applyAlignment="1">
      <alignment horizontal="center"/>
    </xf>
    <xf numFmtId="43" fontId="4" fillId="0" borderId="0" xfId="3" applyFont="1" applyAlignment="1">
      <alignment horizontal="center" wrapText="1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4" fontId="2" fillId="0" borderId="0" xfId="1" applyNumberFormat="1" applyFont="1"/>
    <xf numFmtId="0" fontId="5" fillId="0" borderId="0" xfId="0" applyFont="1" applyAlignment="1">
      <alignment horizontal="right"/>
    </xf>
    <xf numFmtId="0" fontId="6" fillId="0" borderId="0" xfId="2" applyFont="1"/>
    <xf numFmtId="165" fontId="2" fillId="0" borderId="0" xfId="4" applyNumberFormat="1" applyFont="1" applyFill="1"/>
    <xf numFmtId="0" fontId="2" fillId="0" borderId="0" xfId="2" applyFont="1" applyAlignment="1">
      <alignment horizontal="center"/>
    </xf>
    <xf numFmtId="0" fontId="7" fillId="0" borderId="0" xfId="0" applyFont="1" applyBorder="1"/>
    <xf numFmtId="0" fontId="8" fillId="0" borderId="0" xfId="2" applyFont="1" applyBorder="1" applyAlignment="1">
      <alignment horizontal="center"/>
    </xf>
    <xf numFmtId="0" fontId="8" fillId="0" borderId="0" xfId="2" applyFont="1" applyBorder="1"/>
    <xf numFmtId="0" fontId="9" fillId="0" borderId="0" xfId="0" applyFont="1" applyBorder="1" applyAlignment="1">
      <alignment horizontal="right"/>
    </xf>
    <xf numFmtId="0" fontId="8" fillId="0" borderId="0" xfId="2" applyFont="1" applyBorder="1" applyAlignment="1"/>
    <xf numFmtId="43" fontId="10" fillId="0" borderId="0" xfId="3" applyFont="1" applyBorder="1" applyAlignment="1">
      <alignment horizontal="center"/>
    </xf>
    <xf numFmtId="43" fontId="10" fillId="0" borderId="0" xfId="3" applyFont="1" applyBorder="1" applyAlignment="1">
      <alignment horizontal="center" wrapText="1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165" fontId="7" fillId="0" borderId="0" xfId="4" applyNumberFormat="1" applyFont="1" applyFill="1" applyBorder="1" applyAlignment="1">
      <alignment horizontal="center"/>
    </xf>
    <xf numFmtId="0" fontId="7" fillId="0" borderId="0" xfId="0" applyFont="1" applyFill="1" applyBorder="1"/>
    <xf numFmtId="165" fontId="7" fillId="0" borderId="0" xfId="0" applyNumberFormat="1" applyFont="1" applyBorder="1"/>
    <xf numFmtId="164" fontId="7" fillId="0" borderId="0" xfId="1" applyNumberFormat="1" applyFont="1" applyBorder="1"/>
    <xf numFmtId="0" fontId="7" fillId="0" borderId="0" xfId="0" applyFont="1" applyBorder="1" applyAlignment="1">
      <alignment horizontal="center"/>
    </xf>
    <xf numFmtId="0" fontId="12" fillId="0" borderId="0" xfId="0" applyFont="1" applyBorder="1"/>
    <xf numFmtId="44" fontId="7" fillId="0" borderId="0" xfId="1" applyFont="1" applyFill="1" applyBorder="1"/>
    <xf numFmtId="44" fontId="7" fillId="0" borderId="0" xfId="1" applyFont="1" applyBorder="1"/>
    <xf numFmtId="0" fontId="13" fillId="0" borderId="0" xfId="0" applyFont="1" applyAlignment="1">
      <alignment horizontal="center"/>
    </xf>
    <xf numFmtId="164" fontId="13" fillId="0" borderId="0" xfId="1" applyNumberFormat="1" applyFont="1"/>
    <xf numFmtId="0" fontId="0" fillId="0" borderId="0" xfId="0" applyAlignment="1">
      <alignment horizontal="center"/>
    </xf>
    <xf numFmtId="164" fontId="0" fillId="0" borderId="0" xfId="1" applyNumberFormat="1" applyFont="1"/>
    <xf numFmtId="0" fontId="8" fillId="0" borderId="0" xfId="0" applyFont="1" applyBorder="1"/>
    <xf numFmtId="165" fontId="7" fillId="0" borderId="0" xfId="4" applyNumberFormat="1" applyFont="1" applyFill="1" applyBorder="1"/>
    <xf numFmtId="9" fontId="7" fillId="0" borderId="0" xfId="5" applyFont="1" applyFill="1" applyBorder="1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/>
    <xf numFmtId="43" fontId="14" fillId="0" borderId="0" xfId="4" applyFont="1" applyAlignment="1">
      <alignment horizontal="center"/>
    </xf>
    <xf numFmtId="165" fontId="13" fillId="0" borderId="0" xfId="4" applyNumberFormat="1" applyFont="1"/>
    <xf numFmtId="0" fontId="13" fillId="0" borderId="0" xfId="0" applyFont="1" applyAlignment="1">
      <alignment horizontal="left"/>
    </xf>
    <xf numFmtId="1" fontId="13" fillId="0" borderId="0" xfId="4" applyNumberFormat="1" applyFont="1"/>
    <xf numFmtId="1" fontId="13" fillId="0" borderId="0" xfId="4" applyNumberFormat="1" applyFont="1" applyFill="1"/>
    <xf numFmtId="0" fontId="13" fillId="0" borderId="0" xfId="0" applyFont="1" applyFill="1" applyAlignment="1">
      <alignment horizontal="right"/>
    </xf>
    <xf numFmtId="0" fontId="13" fillId="0" borderId="0" xfId="0" applyFont="1" applyFill="1"/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16" fillId="0" borderId="0" xfId="2" applyFont="1" applyBorder="1"/>
    <xf numFmtId="0" fontId="17" fillId="0" borderId="0" xfId="0" applyFont="1" applyBorder="1"/>
    <xf numFmtId="0" fontId="8" fillId="0" borderId="0" xfId="0" applyFont="1" applyBorder="1" applyAlignment="1">
      <alignment horizontal="center"/>
    </xf>
    <xf numFmtId="165" fontId="8" fillId="0" borderId="0" xfId="4" applyNumberFormat="1" applyFont="1" applyFill="1" applyBorder="1"/>
    <xf numFmtId="164" fontId="8" fillId="0" borderId="0" xfId="1" applyNumberFormat="1" applyFont="1" applyFill="1" applyBorder="1"/>
    <xf numFmtId="164" fontId="8" fillId="0" borderId="0" xfId="1" applyNumberFormat="1" applyFont="1" applyBorder="1"/>
    <xf numFmtId="0" fontId="16" fillId="0" borderId="0" xfId="0" applyFont="1" applyBorder="1"/>
    <xf numFmtId="164" fontId="8" fillId="0" borderId="1" xfId="1" applyNumberFormat="1" applyFont="1" applyBorder="1"/>
    <xf numFmtId="0" fontId="18" fillId="0" borderId="0" xfId="0" applyFont="1" applyBorder="1" applyAlignment="1">
      <alignment horizontal="right"/>
    </xf>
    <xf numFmtId="0" fontId="18" fillId="0" borderId="0" xfId="0" applyFont="1" applyBorder="1"/>
    <xf numFmtId="0" fontId="17" fillId="0" borderId="0" xfId="0" applyFont="1" applyBorder="1" applyAlignment="1">
      <alignment horizontal="right"/>
    </xf>
    <xf numFmtId="165" fontId="7" fillId="0" borderId="0" xfId="4" applyNumberFormat="1" applyFont="1" applyBorder="1"/>
    <xf numFmtId="165" fontId="7" fillId="0" borderId="0" xfId="0" applyNumberFormat="1" applyFont="1" applyFill="1" applyBorder="1"/>
    <xf numFmtId="165" fontId="19" fillId="0" borderId="0" xfId="0" applyNumberFormat="1" applyFont="1" applyFill="1" applyBorder="1"/>
    <xf numFmtId="0" fontId="8" fillId="0" borderId="0" xfId="0" applyFont="1" applyBorder="1" applyAlignment="1">
      <alignment horizontal="right"/>
    </xf>
    <xf numFmtId="164" fontId="7" fillId="0" borderId="2" xfId="1" applyNumberFormat="1" applyFont="1" applyBorder="1"/>
    <xf numFmtId="164" fontId="7" fillId="0" borderId="1" xfId="0" applyNumberFormat="1" applyFont="1" applyBorder="1"/>
    <xf numFmtId="0" fontId="2" fillId="0" borderId="0" xfId="2" applyFont="1" applyAlignment="1">
      <alignment horizontal="center"/>
    </xf>
    <xf numFmtId="0" fontId="8" fillId="0" borderId="0" xfId="2" applyFont="1" applyBorder="1" applyAlignment="1">
      <alignment horizontal="center"/>
    </xf>
    <xf numFmtId="0" fontId="11" fillId="0" borderId="0" xfId="2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43" fontId="14" fillId="0" borderId="0" xfId="4" applyFont="1" applyAlignment="1">
      <alignment horizontal="center"/>
    </xf>
  </cellXfs>
  <cellStyles count="6">
    <cellStyle name="Comma" xfId="4" builtinId="3"/>
    <cellStyle name="Comma 2" xfId="3"/>
    <cellStyle name="Currency" xfId="1" builtinId="4"/>
    <cellStyle name="Normal" xfId="0" builtinId="0"/>
    <cellStyle name="Normal 3 2" xfId="2"/>
    <cellStyle name="Percent" xfId="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93345</xdr:colOff>
      <xdr:row>57</xdr:row>
      <xdr:rowOff>80010</xdr:rowOff>
    </xdr:from>
    <xdr:to>
      <xdr:col>17</xdr:col>
      <xdr:colOff>577215</xdr:colOff>
      <xdr:row>63</xdr:row>
      <xdr:rowOff>171450</xdr:rowOff>
    </xdr:to>
    <xdr:sp macro="" textlink="">
      <xdr:nvSpPr>
        <xdr:cNvPr id="2" name="TextBox 1"/>
        <xdr:cNvSpPr txBox="1"/>
      </xdr:nvSpPr>
      <xdr:spPr>
        <a:xfrm rot="5400000">
          <a:off x="13304520" y="10742295"/>
          <a:ext cx="1143000" cy="4838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latin typeface="Times New Roman" pitchFamily="18" charset="0"/>
              <a:cs typeface="Times New Roman" pitchFamily="18" charset="0"/>
            </a:rPr>
            <a:t>PSC</a:t>
          </a:r>
          <a:r>
            <a:rPr lang="en-US" sz="1100" baseline="0">
              <a:latin typeface="Times New Roman" pitchFamily="18" charset="0"/>
              <a:cs typeface="Times New Roman" pitchFamily="18" charset="0"/>
            </a:rPr>
            <a:t> Request 10</a:t>
          </a:r>
        </a:p>
        <a:p>
          <a:r>
            <a:rPr lang="en-US" sz="1100" baseline="0">
              <a:latin typeface="Times New Roman" pitchFamily="18" charset="0"/>
              <a:cs typeface="Times New Roman" pitchFamily="18" charset="0"/>
            </a:rPr>
            <a:t>Page 2 of 2</a:t>
          </a:r>
          <a:endParaRPr lang="en-US" sz="11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happell\AppData\Local\Microsoft\Windows\INetCache\Content.Outlook\T80ZRJH4\Copy%20of%202020-00085_Owens_Response_10%20(not%20complete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wen Electric Response 10"/>
      <sheetName val="Sheet1"/>
    </sheetNames>
    <sheetDataSet>
      <sheetData sheetId="0" refreshError="1"/>
      <sheetData sheetId="1" refreshError="1">
        <row r="5">
          <cell r="C5">
            <v>2352</v>
          </cell>
          <cell r="D5">
            <v>2343</v>
          </cell>
          <cell r="E5">
            <v>2338</v>
          </cell>
          <cell r="F5">
            <v>2365</v>
          </cell>
          <cell r="G5">
            <v>2359</v>
          </cell>
          <cell r="H5">
            <v>2358</v>
          </cell>
          <cell r="I5">
            <v>2367</v>
          </cell>
          <cell r="J5">
            <v>2362</v>
          </cell>
          <cell r="K5">
            <v>2390</v>
          </cell>
          <cell r="L5">
            <v>2370</v>
          </cell>
          <cell r="M5">
            <v>2377</v>
          </cell>
          <cell r="N5">
            <v>2352</v>
          </cell>
        </row>
        <row r="7">
          <cell r="C7">
            <v>15</v>
          </cell>
          <cell r="D7">
            <v>15</v>
          </cell>
          <cell r="E7">
            <v>15</v>
          </cell>
          <cell r="F7">
            <v>15</v>
          </cell>
          <cell r="G7">
            <v>15</v>
          </cell>
          <cell r="H7">
            <v>15</v>
          </cell>
          <cell r="I7">
            <v>15</v>
          </cell>
          <cell r="J7">
            <v>15</v>
          </cell>
          <cell r="K7">
            <v>16</v>
          </cell>
          <cell r="L7">
            <v>15</v>
          </cell>
          <cell r="M7">
            <v>15</v>
          </cell>
          <cell r="N7">
            <v>15</v>
          </cell>
        </row>
        <row r="8">
          <cell r="C8">
            <v>264</v>
          </cell>
          <cell r="D8">
            <v>264</v>
          </cell>
          <cell r="E8">
            <v>264</v>
          </cell>
          <cell r="F8">
            <v>263</v>
          </cell>
          <cell r="G8">
            <v>262</v>
          </cell>
          <cell r="H8">
            <v>261</v>
          </cell>
          <cell r="I8">
            <v>262</v>
          </cell>
          <cell r="J8">
            <v>262</v>
          </cell>
          <cell r="K8">
            <v>264</v>
          </cell>
          <cell r="L8">
            <v>265</v>
          </cell>
          <cell r="M8">
            <v>263</v>
          </cell>
          <cell r="N8">
            <v>262</v>
          </cell>
        </row>
        <row r="13">
          <cell r="C13">
            <v>56909</v>
          </cell>
          <cell r="D13">
            <v>56958</v>
          </cell>
          <cell r="E13">
            <v>57126</v>
          </cell>
          <cell r="F13">
            <v>57190</v>
          </cell>
          <cell r="G13">
            <v>57395</v>
          </cell>
          <cell r="H13">
            <v>57586</v>
          </cell>
          <cell r="I13">
            <v>57522</v>
          </cell>
          <cell r="J13">
            <v>57748</v>
          </cell>
          <cell r="K13">
            <v>57658</v>
          </cell>
          <cell r="L13">
            <v>57689</v>
          </cell>
          <cell r="M13">
            <v>57717</v>
          </cell>
          <cell r="N13">
            <v>57701</v>
          </cell>
        </row>
        <row r="14">
          <cell r="C14">
            <v>2349</v>
          </cell>
          <cell r="D14">
            <v>2357</v>
          </cell>
          <cell r="E14">
            <v>2333</v>
          </cell>
          <cell r="F14">
            <v>2372</v>
          </cell>
          <cell r="G14">
            <v>2349</v>
          </cell>
          <cell r="H14">
            <v>2383</v>
          </cell>
          <cell r="I14">
            <v>2394</v>
          </cell>
          <cell r="J14">
            <v>2406</v>
          </cell>
          <cell r="K14">
            <v>2422</v>
          </cell>
          <cell r="L14">
            <v>2433</v>
          </cell>
          <cell r="M14">
            <v>2451</v>
          </cell>
          <cell r="N14">
            <v>2434</v>
          </cell>
        </row>
        <row r="15">
          <cell r="C15">
            <v>18</v>
          </cell>
          <cell r="D15">
            <v>19</v>
          </cell>
          <cell r="E15">
            <v>19</v>
          </cell>
          <cell r="F15">
            <v>20</v>
          </cell>
          <cell r="G15">
            <v>20</v>
          </cell>
          <cell r="H15">
            <v>21</v>
          </cell>
          <cell r="I15">
            <v>20</v>
          </cell>
          <cell r="J15">
            <v>19</v>
          </cell>
          <cell r="K15">
            <v>19</v>
          </cell>
          <cell r="L15">
            <v>19</v>
          </cell>
          <cell r="M15">
            <v>20</v>
          </cell>
          <cell r="N15">
            <v>20</v>
          </cell>
        </row>
        <row r="16">
          <cell r="C16">
            <v>15</v>
          </cell>
          <cell r="D16">
            <v>15</v>
          </cell>
          <cell r="E16">
            <v>15</v>
          </cell>
          <cell r="F16">
            <v>15</v>
          </cell>
          <cell r="G16">
            <v>15</v>
          </cell>
          <cell r="H16">
            <v>15</v>
          </cell>
          <cell r="I16">
            <v>15</v>
          </cell>
          <cell r="J16">
            <v>15</v>
          </cell>
          <cell r="K16">
            <v>15</v>
          </cell>
          <cell r="L16">
            <v>15</v>
          </cell>
          <cell r="M16">
            <v>15</v>
          </cell>
          <cell r="N16">
            <v>15</v>
          </cell>
        </row>
        <row r="17">
          <cell r="C17">
            <v>262</v>
          </cell>
          <cell r="D17">
            <v>261</v>
          </cell>
          <cell r="E17">
            <v>260</v>
          </cell>
          <cell r="F17">
            <v>259</v>
          </cell>
          <cell r="G17">
            <v>262</v>
          </cell>
          <cell r="H17">
            <v>263</v>
          </cell>
          <cell r="I17">
            <v>262</v>
          </cell>
          <cell r="J17">
            <v>262</v>
          </cell>
          <cell r="K17">
            <v>261</v>
          </cell>
          <cell r="L17">
            <v>261</v>
          </cell>
          <cell r="M17">
            <v>261</v>
          </cell>
          <cell r="N17">
            <v>263</v>
          </cell>
        </row>
        <row r="22">
          <cell r="C22">
            <v>57626</v>
          </cell>
          <cell r="D22">
            <v>57640</v>
          </cell>
          <cell r="E22">
            <v>57877</v>
          </cell>
          <cell r="F22">
            <v>57848</v>
          </cell>
          <cell r="G22">
            <v>58110</v>
          </cell>
          <cell r="H22">
            <v>58235</v>
          </cell>
          <cell r="I22">
            <v>58241</v>
          </cell>
          <cell r="J22">
            <v>58408</v>
          </cell>
          <cell r="K22">
            <v>58328</v>
          </cell>
          <cell r="L22">
            <v>58430</v>
          </cell>
          <cell r="M22">
            <v>58458</v>
          </cell>
          <cell r="N22">
            <v>58303</v>
          </cell>
        </row>
        <row r="23">
          <cell r="C23">
            <v>2433</v>
          </cell>
          <cell r="D23">
            <v>2429</v>
          </cell>
          <cell r="E23">
            <v>2441</v>
          </cell>
          <cell r="F23">
            <v>2447</v>
          </cell>
          <cell r="G23">
            <v>2452</v>
          </cell>
          <cell r="H23">
            <v>2468</v>
          </cell>
          <cell r="I23">
            <v>2471</v>
          </cell>
          <cell r="J23">
            <v>2477</v>
          </cell>
          <cell r="K23">
            <v>2478</v>
          </cell>
          <cell r="L23">
            <v>2473</v>
          </cell>
          <cell r="M23">
            <v>2479</v>
          </cell>
          <cell r="N23">
            <v>2491</v>
          </cell>
        </row>
        <row r="24">
          <cell r="C24">
            <v>21</v>
          </cell>
          <cell r="D24">
            <v>20</v>
          </cell>
          <cell r="E24">
            <v>20</v>
          </cell>
          <cell r="F24">
            <v>20</v>
          </cell>
          <cell r="G24">
            <v>20</v>
          </cell>
          <cell r="H24">
            <v>20</v>
          </cell>
          <cell r="I24">
            <v>20</v>
          </cell>
          <cell r="J24">
            <v>20</v>
          </cell>
          <cell r="K24">
            <v>20</v>
          </cell>
          <cell r="L24">
            <v>20</v>
          </cell>
          <cell r="M24">
            <v>20</v>
          </cell>
          <cell r="N24">
            <v>21</v>
          </cell>
        </row>
        <row r="25">
          <cell r="C25">
            <v>15</v>
          </cell>
          <cell r="D25">
            <v>15</v>
          </cell>
          <cell r="E25">
            <v>15</v>
          </cell>
          <cell r="F25">
            <v>15</v>
          </cell>
          <cell r="G25">
            <v>15</v>
          </cell>
          <cell r="H25">
            <v>15</v>
          </cell>
          <cell r="I25">
            <v>14</v>
          </cell>
          <cell r="J25">
            <v>14</v>
          </cell>
          <cell r="K25">
            <v>14</v>
          </cell>
          <cell r="L25">
            <v>12</v>
          </cell>
          <cell r="M25">
            <v>14</v>
          </cell>
          <cell r="N25">
            <v>14</v>
          </cell>
        </row>
        <row r="26">
          <cell r="C26">
            <v>264</v>
          </cell>
          <cell r="D26">
            <v>262</v>
          </cell>
          <cell r="E26">
            <v>264</v>
          </cell>
          <cell r="F26">
            <v>264</v>
          </cell>
          <cell r="G26">
            <v>265</v>
          </cell>
          <cell r="H26">
            <v>263</v>
          </cell>
          <cell r="I26">
            <v>263</v>
          </cell>
          <cell r="J26">
            <v>263</v>
          </cell>
          <cell r="K26">
            <v>264</v>
          </cell>
          <cell r="L26">
            <v>264</v>
          </cell>
          <cell r="M26">
            <v>266</v>
          </cell>
          <cell r="N26">
            <v>263</v>
          </cell>
        </row>
        <row r="31">
          <cell r="C31">
            <v>58250</v>
          </cell>
          <cell r="D31">
            <v>58265</v>
          </cell>
          <cell r="E31">
            <v>58490</v>
          </cell>
          <cell r="F31">
            <v>58642</v>
          </cell>
          <cell r="G31">
            <v>58833</v>
          </cell>
          <cell r="H31">
            <v>58879</v>
          </cell>
          <cell r="I31">
            <v>59016</v>
          </cell>
          <cell r="J31">
            <v>59170</v>
          </cell>
          <cell r="K31">
            <v>58988</v>
          </cell>
          <cell r="L31">
            <v>59222</v>
          </cell>
          <cell r="M31">
            <v>59059</v>
          </cell>
          <cell r="N31">
            <v>58907</v>
          </cell>
        </row>
        <row r="32">
          <cell r="C32">
            <v>2461</v>
          </cell>
          <cell r="D32">
            <v>2463</v>
          </cell>
          <cell r="E32">
            <v>2481</v>
          </cell>
          <cell r="F32">
            <v>2471</v>
          </cell>
          <cell r="G32">
            <v>2480</v>
          </cell>
          <cell r="H32">
            <v>2476</v>
          </cell>
          <cell r="I32">
            <v>2482</v>
          </cell>
          <cell r="J32">
            <v>2485</v>
          </cell>
          <cell r="K32">
            <v>2496</v>
          </cell>
          <cell r="L32">
            <v>2508</v>
          </cell>
          <cell r="M32">
            <v>2515</v>
          </cell>
          <cell r="N32">
            <v>2496</v>
          </cell>
        </row>
        <row r="33">
          <cell r="C33">
            <v>20</v>
          </cell>
          <cell r="D33">
            <v>22</v>
          </cell>
          <cell r="E33">
            <v>20</v>
          </cell>
          <cell r="F33">
            <v>21</v>
          </cell>
          <cell r="G33">
            <v>22</v>
          </cell>
          <cell r="H33">
            <v>22</v>
          </cell>
          <cell r="I33">
            <v>22</v>
          </cell>
          <cell r="J33">
            <v>22</v>
          </cell>
          <cell r="K33">
            <v>23</v>
          </cell>
          <cell r="L33">
            <v>23</v>
          </cell>
          <cell r="M33">
            <v>23</v>
          </cell>
          <cell r="N33">
            <v>23</v>
          </cell>
        </row>
        <row r="34">
          <cell r="C34">
            <v>14</v>
          </cell>
          <cell r="D34">
            <v>14</v>
          </cell>
          <cell r="E34">
            <v>14</v>
          </cell>
          <cell r="F34">
            <v>14</v>
          </cell>
          <cell r="G34">
            <v>14</v>
          </cell>
          <cell r="H34">
            <v>14</v>
          </cell>
          <cell r="I34">
            <v>14</v>
          </cell>
          <cell r="J34">
            <v>14</v>
          </cell>
          <cell r="K34">
            <v>14</v>
          </cell>
          <cell r="L34">
            <v>14</v>
          </cell>
          <cell r="M34">
            <v>14</v>
          </cell>
          <cell r="N34">
            <v>15</v>
          </cell>
        </row>
        <row r="35">
          <cell r="C35">
            <v>264</v>
          </cell>
          <cell r="D35">
            <v>265</v>
          </cell>
          <cell r="E35">
            <v>265</v>
          </cell>
          <cell r="F35">
            <v>266</v>
          </cell>
          <cell r="G35">
            <v>266</v>
          </cell>
          <cell r="H35">
            <v>264</v>
          </cell>
          <cell r="I35">
            <v>265</v>
          </cell>
          <cell r="J35">
            <v>263</v>
          </cell>
          <cell r="K35">
            <v>263</v>
          </cell>
          <cell r="L35">
            <v>265</v>
          </cell>
          <cell r="M35">
            <v>263</v>
          </cell>
          <cell r="N35">
            <v>263</v>
          </cell>
        </row>
        <row r="40">
          <cell r="C40">
            <v>58977</v>
          </cell>
          <cell r="D40">
            <v>58902</v>
          </cell>
          <cell r="E40">
            <v>59153</v>
          </cell>
          <cell r="F40">
            <v>59248</v>
          </cell>
          <cell r="G40">
            <v>59495</v>
          </cell>
          <cell r="H40">
            <v>59414</v>
          </cell>
          <cell r="I40">
            <v>59694</v>
          </cell>
          <cell r="J40">
            <v>59757</v>
          </cell>
          <cell r="K40">
            <v>59670</v>
          </cell>
          <cell r="L40">
            <v>59842</v>
          </cell>
          <cell r="M40">
            <v>59663</v>
          </cell>
          <cell r="N40">
            <v>59700</v>
          </cell>
        </row>
        <row r="41">
          <cell r="C41">
            <v>2516</v>
          </cell>
          <cell r="D41">
            <v>2500</v>
          </cell>
          <cell r="E41">
            <v>2482</v>
          </cell>
          <cell r="F41">
            <v>2484</v>
          </cell>
          <cell r="G41">
            <v>2498</v>
          </cell>
          <cell r="H41">
            <v>2501</v>
          </cell>
          <cell r="I41">
            <v>2512</v>
          </cell>
          <cell r="J41">
            <v>2525</v>
          </cell>
          <cell r="K41">
            <v>2542</v>
          </cell>
          <cell r="L41">
            <v>2529</v>
          </cell>
          <cell r="M41">
            <v>2536</v>
          </cell>
          <cell r="N41">
            <v>2562</v>
          </cell>
        </row>
        <row r="42">
          <cell r="C42">
            <v>24</v>
          </cell>
          <cell r="D42">
            <v>24</v>
          </cell>
          <cell r="E42">
            <v>24</v>
          </cell>
          <cell r="F42">
            <v>24</v>
          </cell>
          <cell r="G42">
            <v>25</v>
          </cell>
          <cell r="H42">
            <v>26</v>
          </cell>
          <cell r="I42">
            <v>25</v>
          </cell>
          <cell r="J42">
            <v>25</v>
          </cell>
          <cell r="K42">
            <v>26</v>
          </cell>
          <cell r="L42">
            <v>26</v>
          </cell>
          <cell r="M42">
            <v>26</v>
          </cell>
          <cell r="N42">
            <v>26</v>
          </cell>
        </row>
        <row r="43">
          <cell r="C43">
            <v>15</v>
          </cell>
          <cell r="D43">
            <v>15</v>
          </cell>
          <cell r="E43">
            <v>15</v>
          </cell>
          <cell r="F43">
            <v>15</v>
          </cell>
          <cell r="G43">
            <v>15</v>
          </cell>
          <cell r="H43">
            <v>15</v>
          </cell>
          <cell r="I43">
            <v>15</v>
          </cell>
          <cell r="J43">
            <v>15</v>
          </cell>
          <cell r="K43">
            <v>15</v>
          </cell>
          <cell r="L43">
            <v>15</v>
          </cell>
          <cell r="M43">
            <v>15</v>
          </cell>
          <cell r="N43">
            <v>15</v>
          </cell>
        </row>
        <row r="44">
          <cell r="C44">
            <v>262</v>
          </cell>
          <cell r="D44">
            <v>262</v>
          </cell>
          <cell r="E44">
            <v>264</v>
          </cell>
          <cell r="F44">
            <v>261</v>
          </cell>
          <cell r="G44">
            <v>263</v>
          </cell>
          <cell r="H44">
            <v>261</v>
          </cell>
          <cell r="I44">
            <v>260</v>
          </cell>
          <cell r="J44">
            <v>261</v>
          </cell>
          <cell r="K44">
            <v>260</v>
          </cell>
          <cell r="L44">
            <v>260</v>
          </cell>
          <cell r="M44">
            <v>261</v>
          </cell>
          <cell r="N44">
            <v>259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H49"/>
  <sheetViews>
    <sheetView tabSelected="1" workbookViewId="0"/>
  </sheetViews>
  <sheetFormatPr defaultRowHeight="15.6"/>
  <cols>
    <col min="1" max="1" width="8.88671875" style="7"/>
    <col min="2" max="2" width="15.77734375" style="7" customWidth="1"/>
    <col min="3" max="3" width="21" style="9" customWidth="1"/>
    <col min="4" max="4" width="17.77734375" style="7" customWidth="1"/>
    <col min="5" max="5" width="15.77734375" style="7" customWidth="1"/>
    <col min="6" max="16384" width="8.88671875" style="7"/>
  </cols>
  <sheetData>
    <row r="2" spans="2:8">
      <c r="C2" s="5"/>
      <c r="D2" s="1"/>
      <c r="E2" s="12"/>
      <c r="F2" s="11" t="s">
        <v>4</v>
      </c>
      <c r="G2" s="1"/>
      <c r="H2" s="1"/>
    </row>
    <row r="3" spans="2:8">
      <c r="C3" s="5"/>
      <c r="D3" s="1"/>
      <c r="E3" s="12"/>
      <c r="F3" s="11" t="s">
        <v>5</v>
      </c>
      <c r="G3" s="1"/>
      <c r="H3" s="1"/>
    </row>
    <row r="4" spans="2:8">
      <c r="C4" s="6"/>
      <c r="D4" s="1"/>
      <c r="E4" s="12"/>
      <c r="F4" s="11"/>
      <c r="G4" s="1"/>
      <c r="H4" s="1"/>
    </row>
    <row r="5" spans="2:8">
      <c r="B5" s="68" t="s">
        <v>1</v>
      </c>
      <c r="C5" s="68"/>
      <c r="D5" s="68"/>
      <c r="E5" s="68"/>
      <c r="F5" s="2"/>
      <c r="G5" s="2"/>
      <c r="H5" s="1"/>
    </row>
    <row r="6" spans="2:8">
      <c r="B6" s="68" t="s">
        <v>2</v>
      </c>
      <c r="C6" s="68"/>
      <c r="D6" s="68"/>
      <c r="E6" s="68"/>
      <c r="F6" s="2"/>
      <c r="G6" s="2"/>
      <c r="H6" s="2"/>
    </row>
    <row r="7" spans="2:8">
      <c r="C7" s="5"/>
      <c r="D7" s="5"/>
      <c r="E7" s="5"/>
      <c r="F7" s="5"/>
      <c r="G7" s="5"/>
      <c r="H7" s="1"/>
    </row>
    <row r="8" spans="2:8" ht="17.399999999999999">
      <c r="C8" s="3" t="s">
        <v>0</v>
      </c>
      <c r="D8" s="4" t="s">
        <v>3</v>
      </c>
      <c r="E8" s="4"/>
      <c r="F8" s="4"/>
      <c r="G8" s="4"/>
      <c r="H8" s="4"/>
    </row>
    <row r="9" spans="2:8">
      <c r="B9" s="8"/>
      <c r="C9" s="9" t="s">
        <v>6</v>
      </c>
      <c r="D9" s="13">
        <v>62639</v>
      </c>
    </row>
    <row r="10" spans="2:8">
      <c r="B10" s="8"/>
      <c r="D10" s="10"/>
    </row>
    <row r="11" spans="2:8">
      <c r="B11" s="8"/>
      <c r="D11" s="10"/>
    </row>
    <row r="12" spans="2:8">
      <c r="B12" s="8"/>
      <c r="D12" s="10"/>
    </row>
    <row r="13" spans="2:8">
      <c r="B13" s="8"/>
      <c r="D13" s="10"/>
    </row>
    <row r="14" spans="2:8">
      <c r="B14" s="8"/>
      <c r="D14" s="10"/>
    </row>
    <row r="15" spans="2:8">
      <c r="B15" s="8"/>
      <c r="D15" s="10"/>
    </row>
    <row r="16" spans="2:8">
      <c r="B16" s="8"/>
      <c r="D16" s="10"/>
    </row>
    <row r="17" spans="2:4">
      <c r="B17" s="8"/>
      <c r="D17" s="10"/>
    </row>
    <row r="18" spans="2:4">
      <c r="B18" s="8"/>
      <c r="D18" s="10"/>
    </row>
    <row r="19" spans="2:4">
      <c r="B19" s="8"/>
      <c r="D19" s="10"/>
    </row>
    <row r="20" spans="2:4">
      <c r="B20" s="8"/>
      <c r="D20" s="10"/>
    </row>
    <row r="21" spans="2:4">
      <c r="B21" s="8"/>
      <c r="D21" s="10"/>
    </row>
    <row r="22" spans="2:4">
      <c r="B22" s="8"/>
      <c r="D22" s="10"/>
    </row>
    <row r="23" spans="2:4">
      <c r="B23" s="8"/>
      <c r="D23" s="10"/>
    </row>
    <row r="24" spans="2:4">
      <c r="B24" s="8"/>
      <c r="D24" s="10"/>
    </row>
    <row r="25" spans="2:4">
      <c r="B25" s="8"/>
      <c r="D25" s="10"/>
    </row>
    <row r="26" spans="2:4">
      <c r="B26" s="8"/>
      <c r="D26" s="10"/>
    </row>
    <row r="27" spans="2:4">
      <c r="B27" s="8"/>
      <c r="D27" s="10"/>
    </row>
    <row r="28" spans="2:4">
      <c r="B28" s="8"/>
      <c r="D28" s="10"/>
    </row>
    <row r="29" spans="2:4">
      <c r="B29" s="8"/>
      <c r="D29" s="10"/>
    </row>
    <row r="30" spans="2:4">
      <c r="B30" s="8"/>
      <c r="D30" s="10"/>
    </row>
    <row r="31" spans="2:4">
      <c r="B31" s="8"/>
      <c r="D31" s="10"/>
    </row>
    <row r="32" spans="2:4">
      <c r="B32" s="8"/>
      <c r="D32" s="10"/>
    </row>
    <row r="33" spans="2:4">
      <c r="B33" s="8"/>
      <c r="D33" s="10"/>
    </row>
    <row r="34" spans="2:4">
      <c r="B34" s="8"/>
      <c r="D34" s="10"/>
    </row>
    <row r="35" spans="2:4">
      <c r="B35" s="8"/>
      <c r="D35" s="10"/>
    </row>
    <row r="36" spans="2:4">
      <c r="B36" s="8"/>
      <c r="D36" s="10"/>
    </row>
    <row r="37" spans="2:4">
      <c r="B37" s="8"/>
      <c r="D37" s="10"/>
    </row>
    <row r="38" spans="2:4">
      <c r="B38" s="8"/>
      <c r="D38" s="10"/>
    </row>
    <row r="39" spans="2:4">
      <c r="B39" s="8"/>
      <c r="D39" s="10"/>
    </row>
    <row r="40" spans="2:4">
      <c r="B40" s="8"/>
      <c r="D40" s="10"/>
    </row>
    <row r="41" spans="2:4">
      <c r="B41" s="8"/>
      <c r="D41" s="10"/>
    </row>
    <row r="42" spans="2:4">
      <c r="B42" s="8"/>
      <c r="D42" s="10"/>
    </row>
    <row r="43" spans="2:4">
      <c r="B43" s="8"/>
      <c r="D43" s="10"/>
    </row>
    <row r="44" spans="2:4">
      <c r="B44" s="8"/>
      <c r="D44" s="10"/>
    </row>
    <row r="45" spans="2:4">
      <c r="B45" s="8"/>
      <c r="D45" s="10"/>
    </row>
    <row r="46" spans="2:4">
      <c r="B46" s="8"/>
      <c r="D46" s="10"/>
    </row>
    <row r="47" spans="2:4">
      <c r="B47" s="8"/>
      <c r="D47" s="10"/>
    </row>
    <row r="48" spans="2:4">
      <c r="D48" s="10"/>
    </row>
    <row r="49" spans="4:4">
      <c r="D49" s="10"/>
    </row>
  </sheetData>
  <mergeCells count="2">
    <mergeCell ref="B5:E5"/>
    <mergeCell ref="B6:E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7"/>
  <sheetViews>
    <sheetView workbookViewId="0"/>
  </sheetViews>
  <sheetFormatPr defaultColWidth="8.88671875" defaultRowHeight="13.8"/>
  <cols>
    <col min="1" max="1" width="6.6640625" style="39" customWidth="1"/>
    <col min="2" max="2" width="34.5546875" style="32" customWidth="1"/>
    <col min="3" max="3" width="8.6640625" style="40" customWidth="1"/>
    <col min="4" max="16" width="10.6640625" style="40" customWidth="1"/>
    <col min="17" max="16384" width="8.88671875" style="40"/>
  </cols>
  <sheetData>
    <row r="1" spans="1:16" ht="15.6">
      <c r="B1" s="14"/>
      <c r="C1" s="1"/>
      <c r="D1" s="1"/>
      <c r="E1" s="1"/>
      <c r="F1" s="1"/>
      <c r="G1" s="1"/>
      <c r="P1" s="18" t="s">
        <v>137</v>
      </c>
    </row>
    <row r="2" spans="1:16" ht="15.6">
      <c r="B2" s="14"/>
      <c r="C2" s="1"/>
      <c r="D2" s="1"/>
      <c r="E2" s="1"/>
      <c r="F2" s="1"/>
      <c r="G2" s="1"/>
      <c r="P2" s="18" t="s">
        <v>5</v>
      </c>
    </row>
    <row r="3" spans="1:16" ht="15.6">
      <c r="A3" s="68" t="s">
        <v>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16" ht="15.6">
      <c r="A4" s="73" t="s">
        <v>61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5" spans="1:16" ht="15.6">
      <c r="A5" s="73" t="s">
        <v>62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1:16" ht="15.6">
      <c r="C6" s="14"/>
      <c r="D6" s="14"/>
      <c r="E6" s="14"/>
      <c r="F6" s="14"/>
      <c r="G6" s="1"/>
    </row>
    <row r="7" spans="1:16" ht="15.6">
      <c r="A7" s="39" t="s">
        <v>63</v>
      </c>
      <c r="B7" s="40" t="s">
        <v>64</v>
      </c>
      <c r="C7" s="32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</row>
    <row r="8" spans="1:16" ht="15.6">
      <c r="B8" s="40" t="s">
        <v>65</v>
      </c>
      <c r="C8" s="41" t="s">
        <v>66</v>
      </c>
      <c r="D8" s="41" t="s">
        <v>67</v>
      </c>
      <c r="E8" s="41" t="s">
        <v>68</v>
      </c>
      <c r="F8" s="41" t="s">
        <v>69</v>
      </c>
      <c r="G8" s="41" t="s">
        <v>70</v>
      </c>
      <c r="H8" s="41" t="s">
        <v>71</v>
      </c>
      <c r="I8" s="41" t="s">
        <v>72</v>
      </c>
      <c r="J8" s="41" t="s">
        <v>73</v>
      </c>
      <c r="K8" s="41" t="s">
        <v>74</v>
      </c>
      <c r="L8" s="41" t="s">
        <v>75</v>
      </c>
      <c r="M8" s="41" t="s">
        <v>76</v>
      </c>
      <c r="N8" s="41" t="s">
        <v>77</v>
      </c>
      <c r="O8" s="41" t="s">
        <v>78</v>
      </c>
      <c r="P8" s="41" t="s">
        <v>79</v>
      </c>
    </row>
    <row r="9" spans="1:16">
      <c r="B9" s="40"/>
      <c r="C9" s="32">
        <v>2015</v>
      </c>
      <c r="D9" s="42">
        <f>SUM(E9:P9)</f>
        <v>118796</v>
      </c>
      <c r="E9" s="42">
        <v>10544</v>
      </c>
      <c r="F9" s="42">
        <v>9333</v>
      </c>
      <c r="G9" s="42">
        <v>10257</v>
      </c>
      <c r="H9" s="42">
        <v>10131</v>
      </c>
      <c r="I9" s="42">
        <v>9118</v>
      </c>
      <c r="J9" s="42">
        <v>9119</v>
      </c>
      <c r="K9" s="42">
        <v>10505</v>
      </c>
      <c r="L9" s="42">
        <v>9428</v>
      </c>
      <c r="M9" s="42">
        <v>10860</v>
      </c>
      <c r="N9" s="42">
        <v>10616</v>
      </c>
      <c r="O9" s="42">
        <v>8122</v>
      </c>
      <c r="P9" s="42">
        <v>10763</v>
      </c>
    </row>
    <row r="10" spans="1:16">
      <c r="B10" s="40"/>
      <c r="C10" s="32">
        <v>2016</v>
      </c>
      <c r="D10" s="42">
        <f t="shared" ref="D10:D13" si="0">SUM(E10:P10)</f>
        <v>115560</v>
      </c>
      <c r="E10" s="42">
        <v>8682</v>
      </c>
      <c r="F10" s="42">
        <v>10367</v>
      </c>
      <c r="G10" s="42">
        <v>10188</v>
      </c>
      <c r="H10" s="42">
        <v>9236</v>
      </c>
      <c r="I10" s="42">
        <v>8630</v>
      </c>
      <c r="J10" s="42">
        <v>9172</v>
      </c>
      <c r="K10" s="42">
        <v>9042</v>
      </c>
      <c r="L10" s="42">
        <v>11119</v>
      </c>
      <c r="M10" s="42">
        <v>10129</v>
      </c>
      <c r="N10" s="42">
        <v>10266</v>
      </c>
      <c r="O10" s="42">
        <v>9649</v>
      </c>
      <c r="P10" s="42">
        <v>9080</v>
      </c>
    </row>
    <row r="11" spans="1:16">
      <c r="B11" s="40"/>
      <c r="C11" s="32">
        <v>2017</v>
      </c>
      <c r="D11" s="42">
        <f t="shared" si="0"/>
        <v>109361</v>
      </c>
      <c r="E11" s="42">
        <v>9658</v>
      </c>
      <c r="F11" s="42">
        <v>9605</v>
      </c>
      <c r="G11" s="42">
        <v>10323</v>
      </c>
      <c r="H11" s="42">
        <v>7732</v>
      </c>
      <c r="I11" s="42">
        <v>9600</v>
      </c>
      <c r="J11" s="42">
        <v>8476</v>
      </c>
      <c r="K11" s="42">
        <v>7526</v>
      </c>
      <c r="L11" s="42">
        <v>10971</v>
      </c>
      <c r="M11" s="42">
        <v>8521</v>
      </c>
      <c r="N11" s="42">
        <v>9597</v>
      </c>
      <c r="O11" s="42">
        <v>9116</v>
      </c>
      <c r="P11" s="42">
        <v>8236</v>
      </c>
    </row>
    <row r="12" spans="1:16">
      <c r="B12" s="40"/>
      <c r="C12" s="32">
        <v>2018</v>
      </c>
      <c r="D12" s="42">
        <f t="shared" si="0"/>
        <v>105481</v>
      </c>
      <c r="E12" s="42">
        <v>9145</v>
      </c>
      <c r="F12" s="42">
        <v>9179</v>
      </c>
      <c r="G12" s="42">
        <v>9458</v>
      </c>
      <c r="H12" s="42">
        <v>7766</v>
      </c>
      <c r="I12" s="42">
        <v>9430</v>
      </c>
      <c r="J12" s="42">
        <v>8237</v>
      </c>
      <c r="K12" s="42">
        <v>8319</v>
      </c>
      <c r="L12" s="42">
        <v>10186</v>
      </c>
      <c r="M12" s="42">
        <v>7782</v>
      </c>
      <c r="N12" s="42">
        <v>9848</v>
      </c>
      <c r="O12" s="42">
        <v>8531</v>
      </c>
      <c r="P12" s="42">
        <v>7600</v>
      </c>
    </row>
    <row r="13" spans="1:16">
      <c r="B13" s="40"/>
      <c r="C13" s="32">
        <v>2019</v>
      </c>
      <c r="D13" s="42">
        <f t="shared" si="0"/>
        <v>104184</v>
      </c>
      <c r="E13" s="42">
        <v>10043</v>
      </c>
      <c r="F13" s="42">
        <v>8187</v>
      </c>
      <c r="G13" s="42">
        <v>8583</v>
      </c>
      <c r="H13" s="42">
        <v>8264</v>
      </c>
      <c r="I13" s="42">
        <v>8643</v>
      </c>
      <c r="J13" s="42">
        <v>6872</v>
      </c>
      <c r="K13" s="42">
        <v>9209</v>
      </c>
      <c r="L13" s="42">
        <v>9431</v>
      </c>
      <c r="M13" s="42">
        <v>8622</v>
      </c>
      <c r="N13" s="42">
        <v>10363</v>
      </c>
      <c r="O13" s="42">
        <v>6938</v>
      </c>
      <c r="P13" s="42">
        <v>9029</v>
      </c>
    </row>
    <row r="14" spans="1:16">
      <c r="B14" s="40"/>
      <c r="C14" s="3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</row>
    <row r="15" spans="1:16" ht="15.6">
      <c r="B15" s="43" t="s">
        <v>11</v>
      </c>
      <c r="C15" s="41" t="s">
        <v>66</v>
      </c>
      <c r="D15" s="41" t="s">
        <v>67</v>
      </c>
      <c r="E15" s="41" t="s">
        <v>68</v>
      </c>
      <c r="F15" s="41" t="s">
        <v>69</v>
      </c>
      <c r="G15" s="41" t="s">
        <v>70</v>
      </c>
      <c r="H15" s="41" t="s">
        <v>71</v>
      </c>
      <c r="I15" s="41" t="s">
        <v>72</v>
      </c>
      <c r="J15" s="41" t="s">
        <v>73</v>
      </c>
      <c r="K15" s="41" t="s">
        <v>74</v>
      </c>
      <c r="L15" s="41" t="s">
        <v>75</v>
      </c>
      <c r="M15" s="41" t="s">
        <v>76</v>
      </c>
      <c r="N15" s="41" t="s">
        <v>77</v>
      </c>
      <c r="O15" s="41" t="s">
        <v>78</v>
      </c>
      <c r="P15" s="41" t="s">
        <v>79</v>
      </c>
    </row>
    <row r="16" spans="1:16">
      <c r="B16" s="40"/>
      <c r="C16" s="32">
        <v>2015</v>
      </c>
      <c r="D16" s="44">
        <f>SUM(E16:P16)</f>
        <v>9</v>
      </c>
      <c r="E16" s="45">
        <v>1</v>
      </c>
      <c r="F16" s="45">
        <v>1</v>
      </c>
      <c r="G16" s="45">
        <v>1</v>
      </c>
      <c r="H16" s="45">
        <v>0</v>
      </c>
      <c r="I16" s="45">
        <v>1</v>
      </c>
      <c r="J16" s="45">
        <v>1</v>
      </c>
      <c r="K16" s="45">
        <v>0</v>
      </c>
      <c r="L16" s="45">
        <v>0</v>
      </c>
      <c r="M16" s="45">
        <v>1</v>
      </c>
      <c r="N16" s="45">
        <v>1</v>
      </c>
      <c r="O16" s="45">
        <v>1</v>
      </c>
      <c r="P16" s="45">
        <v>1</v>
      </c>
    </row>
    <row r="17" spans="1:16">
      <c r="B17" s="40"/>
      <c r="C17" s="32">
        <v>2016</v>
      </c>
      <c r="D17" s="44">
        <f t="shared" ref="D17:D20" si="1">SUM(E17:P17)</f>
        <v>6</v>
      </c>
      <c r="E17" s="45">
        <v>1</v>
      </c>
      <c r="F17" s="45">
        <v>0</v>
      </c>
      <c r="G17" s="45">
        <v>1</v>
      </c>
      <c r="H17" s="45">
        <v>1</v>
      </c>
      <c r="I17" s="45">
        <v>1</v>
      </c>
      <c r="J17" s="45">
        <v>0</v>
      </c>
      <c r="K17" s="45">
        <v>1</v>
      </c>
      <c r="L17" s="45">
        <v>1</v>
      </c>
      <c r="M17" s="45">
        <v>0</v>
      </c>
      <c r="N17" s="45">
        <v>0</v>
      </c>
      <c r="O17" s="45">
        <v>0</v>
      </c>
      <c r="P17" s="45">
        <v>0</v>
      </c>
    </row>
    <row r="18" spans="1:16">
      <c r="B18" s="40"/>
      <c r="C18" s="32">
        <v>2017</v>
      </c>
      <c r="D18" s="44">
        <f t="shared" si="1"/>
        <v>9</v>
      </c>
      <c r="E18" s="45">
        <v>0</v>
      </c>
      <c r="F18" s="45">
        <v>2</v>
      </c>
      <c r="G18" s="45">
        <v>1</v>
      </c>
      <c r="H18" s="45">
        <v>2</v>
      </c>
      <c r="I18" s="45">
        <v>1</v>
      </c>
      <c r="J18" s="45">
        <v>0</v>
      </c>
      <c r="K18" s="45">
        <v>0</v>
      </c>
      <c r="L18" s="45">
        <v>1</v>
      </c>
      <c r="M18" s="45">
        <v>0</v>
      </c>
      <c r="N18" s="45">
        <v>2</v>
      </c>
      <c r="O18" s="45">
        <v>0</v>
      </c>
      <c r="P18" s="45">
        <v>0</v>
      </c>
    </row>
    <row r="19" spans="1:16">
      <c r="B19" s="40"/>
      <c r="C19" s="32">
        <v>2018</v>
      </c>
      <c r="D19" s="44">
        <f t="shared" si="1"/>
        <v>11</v>
      </c>
      <c r="E19" s="45">
        <v>1</v>
      </c>
      <c r="F19" s="45">
        <v>1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1</v>
      </c>
      <c r="M19" s="45">
        <v>2</v>
      </c>
      <c r="N19" s="45">
        <v>2</v>
      </c>
      <c r="O19" s="45">
        <v>2</v>
      </c>
      <c r="P19" s="45">
        <v>2</v>
      </c>
    </row>
    <row r="20" spans="1:16">
      <c r="B20" s="40"/>
      <c r="C20" s="32">
        <v>2019</v>
      </c>
      <c r="D20" s="44">
        <f t="shared" si="1"/>
        <v>16</v>
      </c>
      <c r="E20" s="45">
        <v>2</v>
      </c>
      <c r="F20" s="45">
        <v>2</v>
      </c>
      <c r="G20" s="45">
        <v>1</v>
      </c>
      <c r="H20" s="45">
        <v>0</v>
      </c>
      <c r="I20" s="45">
        <v>1</v>
      </c>
      <c r="J20" s="45">
        <v>1</v>
      </c>
      <c r="K20" s="45">
        <v>1</v>
      </c>
      <c r="L20" s="45">
        <v>0</v>
      </c>
      <c r="M20" s="45">
        <v>1</v>
      </c>
      <c r="N20" s="45">
        <v>2</v>
      </c>
      <c r="O20" s="45">
        <v>2</v>
      </c>
      <c r="P20" s="45">
        <v>3</v>
      </c>
    </row>
    <row r="21" spans="1:16" ht="15.6">
      <c r="B21" s="14"/>
      <c r="C21" s="3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</row>
    <row r="22" spans="1:16">
      <c r="A22" s="39" t="s">
        <v>80</v>
      </c>
      <c r="B22" s="40" t="s">
        <v>81</v>
      </c>
      <c r="C22" s="3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</row>
    <row r="23" spans="1:16" ht="15.6">
      <c r="B23" s="40" t="s">
        <v>65</v>
      </c>
      <c r="C23" s="41" t="s">
        <v>66</v>
      </c>
      <c r="D23" s="41" t="s">
        <v>67</v>
      </c>
      <c r="E23" s="41" t="s">
        <v>68</v>
      </c>
      <c r="F23" s="41" t="s">
        <v>69</v>
      </c>
      <c r="G23" s="41" t="s">
        <v>70</v>
      </c>
      <c r="H23" s="41" t="s">
        <v>71</v>
      </c>
      <c r="I23" s="41" t="s">
        <v>72</v>
      </c>
      <c r="J23" s="41" t="s">
        <v>73</v>
      </c>
      <c r="K23" s="41" t="s">
        <v>74</v>
      </c>
      <c r="L23" s="41" t="s">
        <v>75</v>
      </c>
      <c r="M23" s="41" t="s">
        <v>76</v>
      </c>
      <c r="N23" s="41" t="s">
        <v>77</v>
      </c>
      <c r="O23" s="41" t="s">
        <v>78</v>
      </c>
      <c r="P23" s="41" t="s">
        <v>79</v>
      </c>
    </row>
    <row r="24" spans="1:16">
      <c r="B24" s="40"/>
      <c r="C24" s="32">
        <v>2015</v>
      </c>
      <c r="D24" s="42">
        <f>SUM(E24:P24)</f>
        <v>4332</v>
      </c>
      <c r="E24" s="42">
        <v>439</v>
      </c>
      <c r="F24" s="42">
        <v>211</v>
      </c>
      <c r="G24" s="42">
        <v>456</v>
      </c>
      <c r="H24" s="42">
        <v>464</v>
      </c>
      <c r="I24" s="42">
        <v>416</v>
      </c>
      <c r="J24" s="42">
        <v>288</v>
      </c>
      <c r="K24" s="42">
        <v>356</v>
      </c>
      <c r="L24" s="42">
        <v>361</v>
      </c>
      <c r="M24" s="42">
        <v>359</v>
      </c>
      <c r="N24" s="42">
        <v>386</v>
      </c>
      <c r="O24" s="42">
        <v>300</v>
      </c>
      <c r="P24" s="42">
        <v>296</v>
      </c>
    </row>
    <row r="25" spans="1:16">
      <c r="B25" s="40"/>
      <c r="C25" s="32">
        <v>2016</v>
      </c>
      <c r="D25" s="42">
        <f t="shared" ref="D25:D28" si="2">SUM(E25:P25)</f>
        <v>3927</v>
      </c>
      <c r="E25" s="42">
        <v>339</v>
      </c>
      <c r="F25" s="42">
        <v>354</v>
      </c>
      <c r="G25" s="42">
        <v>384</v>
      </c>
      <c r="H25" s="42">
        <v>361</v>
      </c>
      <c r="I25" s="42">
        <v>292</v>
      </c>
      <c r="J25" s="42">
        <v>272</v>
      </c>
      <c r="K25" s="42">
        <v>314</v>
      </c>
      <c r="L25" s="42">
        <v>364</v>
      </c>
      <c r="M25" s="42">
        <v>371</v>
      </c>
      <c r="N25" s="42">
        <v>307</v>
      </c>
      <c r="O25" s="42">
        <v>300</v>
      </c>
      <c r="P25" s="42">
        <v>269</v>
      </c>
    </row>
    <row r="26" spans="1:16">
      <c r="B26" s="40"/>
      <c r="C26" s="32">
        <v>2017</v>
      </c>
      <c r="D26" s="42">
        <f t="shared" si="2"/>
        <v>4686</v>
      </c>
      <c r="E26" s="42">
        <v>393</v>
      </c>
      <c r="F26" s="42">
        <v>348</v>
      </c>
      <c r="G26" s="42">
        <v>454</v>
      </c>
      <c r="H26" s="42">
        <v>471</v>
      </c>
      <c r="I26" s="42">
        <v>331</v>
      </c>
      <c r="J26" s="42">
        <v>342</v>
      </c>
      <c r="K26" s="42">
        <v>384</v>
      </c>
      <c r="L26" s="42">
        <v>465</v>
      </c>
      <c r="M26" s="42">
        <v>468</v>
      </c>
      <c r="N26" s="42">
        <v>415</v>
      </c>
      <c r="O26" s="42">
        <v>327</v>
      </c>
      <c r="P26" s="42">
        <v>288</v>
      </c>
    </row>
    <row r="27" spans="1:16">
      <c r="B27" s="40"/>
      <c r="C27" s="32">
        <v>2018</v>
      </c>
      <c r="D27" s="42">
        <f t="shared" si="2"/>
        <v>5448</v>
      </c>
      <c r="E27" s="42">
        <v>474</v>
      </c>
      <c r="F27" s="42">
        <v>591</v>
      </c>
      <c r="G27" s="42">
        <v>481</v>
      </c>
      <c r="H27" s="42">
        <v>451</v>
      </c>
      <c r="I27" s="42">
        <v>471</v>
      </c>
      <c r="J27" s="42">
        <v>400</v>
      </c>
      <c r="K27" s="42">
        <v>470</v>
      </c>
      <c r="L27" s="42">
        <v>453</v>
      </c>
      <c r="M27" s="42">
        <v>478</v>
      </c>
      <c r="N27" s="42">
        <v>449</v>
      </c>
      <c r="O27" s="42">
        <v>366</v>
      </c>
      <c r="P27" s="42">
        <v>364</v>
      </c>
    </row>
    <row r="28" spans="1:16">
      <c r="B28" s="40"/>
      <c r="C28" s="32">
        <v>2019</v>
      </c>
      <c r="D28" s="42">
        <f t="shared" si="2"/>
        <v>4519</v>
      </c>
      <c r="E28" s="42">
        <v>410</v>
      </c>
      <c r="F28" s="42">
        <v>426</v>
      </c>
      <c r="G28" s="42">
        <v>402</v>
      </c>
      <c r="H28" s="42">
        <v>416</v>
      </c>
      <c r="I28" s="42">
        <v>386</v>
      </c>
      <c r="J28" s="42">
        <v>298</v>
      </c>
      <c r="K28" s="42">
        <v>357</v>
      </c>
      <c r="L28" s="42">
        <v>455</v>
      </c>
      <c r="M28" s="42">
        <v>398</v>
      </c>
      <c r="N28" s="42">
        <v>395</v>
      </c>
      <c r="O28" s="42">
        <v>326</v>
      </c>
      <c r="P28" s="42">
        <v>250</v>
      </c>
    </row>
    <row r="29" spans="1:16">
      <c r="B29" s="40"/>
      <c r="C29" s="3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</row>
    <row r="30" spans="1:16" ht="15.6">
      <c r="B30" s="40" t="s">
        <v>11</v>
      </c>
      <c r="C30" s="41" t="s">
        <v>66</v>
      </c>
      <c r="D30" s="41" t="s">
        <v>67</v>
      </c>
      <c r="E30" s="41" t="s">
        <v>68</v>
      </c>
      <c r="F30" s="41" t="s">
        <v>69</v>
      </c>
      <c r="G30" s="41" t="s">
        <v>70</v>
      </c>
      <c r="H30" s="41" t="s">
        <v>71</v>
      </c>
      <c r="I30" s="41" t="s">
        <v>72</v>
      </c>
      <c r="J30" s="41" t="s">
        <v>73</v>
      </c>
      <c r="K30" s="41" t="s">
        <v>74</v>
      </c>
      <c r="L30" s="41" t="s">
        <v>75</v>
      </c>
      <c r="M30" s="41" t="s">
        <v>76</v>
      </c>
      <c r="N30" s="41" t="s">
        <v>77</v>
      </c>
      <c r="O30" s="41" t="s">
        <v>78</v>
      </c>
      <c r="P30" s="41" t="s">
        <v>79</v>
      </c>
    </row>
    <row r="31" spans="1:16">
      <c r="B31" s="40"/>
      <c r="C31" s="32">
        <v>2015</v>
      </c>
      <c r="D31" s="44">
        <f>SUM(E31:P31)</f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</row>
    <row r="32" spans="1:16">
      <c r="B32" s="40"/>
      <c r="C32" s="32">
        <v>2016</v>
      </c>
      <c r="D32" s="44">
        <f t="shared" ref="D32:D35" si="3">SUM(E32:P32)</f>
        <v>0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</row>
    <row r="33" spans="1:16">
      <c r="B33" s="40"/>
      <c r="C33" s="32">
        <v>2017</v>
      </c>
      <c r="D33" s="44">
        <f t="shared" si="3"/>
        <v>0</v>
      </c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44">
        <v>0</v>
      </c>
    </row>
    <row r="34" spans="1:16">
      <c r="B34" s="40"/>
      <c r="C34" s="32">
        <v>2018</v>
      </c>
      <c r="D34" s="44">
        <f t="shared" si="3"/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0</v>
      </c>
      <c r="O34" s="44">
        <v>0</v>
      </c>
      <c r="P34" s="44">
        <v>0</v>
      </c>
    </row>
    <row r="35" spans="1:16">
      <c r="B35" s="40"/>
      <c r="C35" s="32">
        <v>2019</v>
      </c>
      <c r="D35" s="44">
        <f t="shared" si="3"/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</row>
    <row r="36" spans="1:16">
      <c r="C36" s="33"/>
    </row>
    <row r="37" spans="1:16">
      <c r="A37" s="46" t="s">
        <v>82</v>
      </c>
      <c r="B37" s="47" t="s">
        <v>83</v>
      </c>
      <c r="C37" s="3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</row>
    <row r="38" spans="1:16" ht="15.6">
      <c r="A38" s="46"/>
      <c r="B38" s="47" t="s">
        <v>9</v>
      </c>
      <c r="C38" s="41" t="s">
        <v>66</v>
      </c>
      <c r="D38" s="41" t="s">
        <v>67</v>
      </c>
      <c r="E38" s="41" t="s">
        <v>68</v>
      </c>
      <c r="F38" s="41" t="s">
        <v>69</v>
      </c>
      <c r="G38" s="41" t="s">
        <v>70</v>
      </c>
      <c r="H38" s="41" t="s">
        <v>71</v>
      </c>
      <c r="I38" s="41" t="s">
        <v>72</v>
      </c>
      <c r="J38" s="41" t="s">
        <v>73</v>
      </c>
      <c r="K38" s="41" t="s">
        <v>74</v>
      </c>
      <c r="L38" s="41" t="s">
        <v>75</v>
      </c>
      <c r="M38" s="41" t="s">
        <v>76</v>
      </c>
      <c r="N38" s="41" t="s">
        <v>77</v>
      </c>
      <c r="O38" s="41" t="s">
        <v>78</v>
      </c>
      <c r="P38" s="41" t="s">
        <v>79</v>
      </c>
    </row>
    <row r="39" spans="1:16">
      <c r="A39" s="46"/>
      <c r="B39" s="47"/>
      <c r="C39" s="32">
        <v>2015</v>
      </c>
      <c r="D39" s="42">
        <f>SUM(E39:P39)</f>
        <v>681046</v>
      </c>
      <c r="E39" s="42">
        <v>56149</v>
      </c>
      <c r="F39" s="42">
        <v>56195</v>
      </c>
      <c r="G39" s="42">
        <v>56390</v>
      </c>
      <c r="H39" s="42">
        <v>56512</v>
      </c>
      <c r="I39" s="42">
        <v>56673</v>
      </c>
      <c r="J39" s="42">
        <v>56857</v>
      </c>
      <c r="K39" s="42">
        <v>56965</v>
      </c>
      <c r="L39" s="42">
        <v>57049</v>
      </c>
      <c r="M39" s="42">
        <v>57045</v>
      </c>
      <c r="N39" s="42">
        <v>57125</v>
      </c>
      <c r="O39" s="42">
        <v>57077</v>
      </c>
      <c r="P39" s="42">
        <v>57009</v>
      </c>
    </row>
    <row r="40" spans="1:16">
      <c r="A40" s="46"/>
      <c r="B40" s="47"/>
      <c r="C40" s="32">
        <v>2016</v>
      </c>
      <c r="D40" s="42">
        <f t="shared" ref="D40:D43" si="4">SUM(E40:P40)</f>
        <v>689199</v>
      </c>
      <c r="E40" s="42">
        <f>[1]Sheet1!C13</f>
        <v>56909</v>
      </c>
      <c r="F40" s="42">
        <f>[1]Sheet1!D13</f>
        <v>56958</v>
      </c>
      <c r="G40" s="42">
        <f>[1]Sheet1!E13</f>
        <v>57126</v>
      </c>
      <c r="H40" s="42">
        <f>[1]Sheet1!F13</f>
        <v>57190</v>
      </c>
      <c r="I40" s="42">
        <f>[1]Sheet1!G13</f>
        <v>57395</v>
      </c>
      <c r="J40" s="42">
        <f>[1]Sheet1!H13</f>
        <v>57586</v>
      </c>
      <c r="K40" s="42">
        <f>[1]Sheet1!I13</f>
        <v>57522</v>
      </c>
      <c r="L40" s="42">
        <f>[1]Sheet1!J13</f>
        <v>57748</v>
      </c>
      <c r="M40" s="42">
        <f>[1]Sheet1!K13</f>
        <v>57658</v>
      </c>
      <c r="N40" s="42">
        <f>[1]Sheet1!L13</f>
        <v>57689</v>
      </c>
      <c r="O40" s="42">
        <f>[1]Sheet1!M13</f>
        <v>57717</v>
      </c>
      <c r="P40" s="42">
        <f>[1]Sheet1!N13</f>
        <v>57701</v>
      </c>
    </row>
    <row r="41" spans="1:16">
      <c r="A41" s="46"/>
      <c r="B41" s="47"/>
      <c r="C41" s="32">
        <v>2017</v>
      </c>
      <c r="D41" s="42">
        <f t="shared" si="4"/>
        <v>697504</v>
      </c>
      <c r="E41" s="42">
        <f>[1]Sheet1!C22</f>
        <v>57626</v>
      </c>
      <c r="F41" s="42">
        <f>[1]Sheet1!D22</f>
        <v>57640</v>
      </c>
      <c r="G41" s="42">
        <f>[1]Sheet1!E22</f>
        <v>57877</v>
      </c>
      <c r="H41" s="42">
        <f>[1]Sheet1!F22</f>
        <v>57848</v>
      </c>
      <c r="I41" s="42">
        <f>[1]Sheet1!G22</f>
        <v>58110</v>
      </c>
      <c r="J41" s="42">
        <f>[1]Sheet1!H22</f>
        <v>58235</v>
      </c>
      <c r="K41" s="42">
        <f>[1]Sheet1!I22</f>
        <v>58241</v>
      </c>
      <c r="L41" s="42">
        <f>[1]Sheet1!J22</f>
        <v>58408</v>
      </c>
      <c r="M41" s="42">
        <f>[1]Sheet1!K22</f>
        <v>58328</v>
      </c>
      <c r="N41" s="42">
        <f>[1]Sheet1!L22</f>
        <v>58430</v>
      </c>
      <c r="O41" s="42">
        <f>[1]Sheet1!M22</f>
        <v>58458</v>
      </c>
      <c r="P41" s="42">
        <f>[1]Sheet1!N22</f>
        <v>58303</v>
      </c>
    </row>
    <row r="42" spans="1:16">
      <c r="A42" s="46"/>
      <c r="B42" s="47"/>
      <c r="C42" s="32">
        <v>2018</v>
      </c>
      <c r="D42" s="42">
        <f t="shared" si="4"/>
        <v>705721</v>
      </c>
      <c r="E42" s="42">
        <f>[1]Sheet1!C31</f>
        <v>58250</v>
      </c>
      <c r="F42" s="42">
        <f>[1]Sheet1!D31</f>
        <v>58265</v>
      </c>
      <c r="G42" s="42">
        <f>[1]Sheet1!E31</f>
        <v>58490</v>
      </c>
      <c r="H42" s="42">
        <f>[1]Sheet1!F31</f>
        <v>58642</v>
      </c>
      <c r="I42" s="42">
        <f>[1]Sheet1!G31</f>
        <v>58833</v>
      </c>
      <c r="J42" s="42">
        <f>[1]Sheet1!H31</f>
        <v>58879</v>
      </c>
      <c r="K42" s="42">
        <f>[1]Sheet1!I31</f>
        <v>59016</v>
      </c>
      <c r="L42" s="42">
        <f>[1]Sheet1!J31</f>
        <v>59170</v>
      </c>
      <c r="M42" s="42">
        <f>[1]Sheet1!K31</f>
        <v>58988</v>
      </c>
      <c r="N42" s="42">
        <f>[1]Sheet1!L31</f>
        <v>59222</v>
      </c>
      <c r="O42" s="42">
        <f>[1]Sheet1!M31</f>
        <v>59059</v>
      </c>
      <c r="P42" s="42">
        <f>[1]Sheet1!N31</f>
        <v>58907</v>
      </c>
    </row>
    <row r="43" spans="1:16">
      <c r="A43" s="46"/>
      <c r="B43" s="47"/>
      <c r="C43" s="32">
        <v>2019</v>
      </c>
      <c r="D43" s="42">
        <f t="shared" si="4"/>
        <v>713515</v>
      </c>
      <c r="E43" s="42">
        <f>[1]Sheet1!C40</f>
        <v>58977</v>
      </c>
      <c r="F43" s="42">
        <f>[1]Sheet1!D40</f>
        <v>58902</v>
      </c>
      <c r="G43" s="42">
        <f>[1]Sheet1!E40</f>
        <v>59153</v>
      </c>
      <c r="H43" s="42">
        <f>[1]Sheet1!F40</f>
        <v>59248</v>
      </c>
      <c r="I43" s="42">
        <f>[1]Sheet1!G40</f>
        <v>59495</v>
      </c>
      <c r="J43" s="42">
        <f>[1]Sheet1!H40</f>
        <v>59414</v>
      </c>
      <c r="K43" s="42">
        <f>[1]Sheet1!I40</f>
        <v>59694</v>
      </c>
      <c r="L43" s="42">
        <f>[1]Sheet1!J40</f>
        <v>59757</v>
      </c>
      <c r="M43" s="42">
        <f>[1]Sheet1!K40</f>
        <v>59670</v>
      </c>
      <c r="N43" s="42">
        <f>[1]Sheet1!L40</f>
        <v>59842</v>
      </c>
      <c r="O43" s="42">
        <f>[1]Sheet1!M40</f>
        <v>59663</v>
      </c>
      <c r="P43" s="42">
        <f>[1]Sheet1!N40</f>
        <v>59700</v>
      </c>
    </row>
    <row r="44" spans="1:16">
      <c r="A44" s="46"/>
      <c r="B44" s="47"/>
      <c r="C44" s="3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</row>
    <row r="45" spans="1:16" ht="15.6">
      <c r="A45" s="46"/>
      <c r="B45" s="47" t="s">
        <v>10</v>
      </c>
      <c r="C45" s="41" t="s">
        <v>66</v>
      </c>
      <c r="D45" s="41" t="s">
        <v>67</v>
      </c>
      <c r="E45" s="41" t="s">
        <v>68</v>
      </c>
      <c r="F45" s="41" t="s">
        <v>69</v>
      </c>
      <c r="G45" s="41" t="s">
        <v>70</v>
      </c>
      <c r="H45" s="41" t="s">
        <v>71</v>
      </c>
      <c r="I45" s="41" t="s">
        <v>72</v>
      </c>
      <c r="J45" s="41" t="s">
        <v>73</v>
      </c>
      <c r="K45" s="41" t="s">
        <v>74</v>
      </c>
      <c r="L45" s="41" t="s">
        <v>75</v>
      </c>
      <c r="M45" s="41" t="s">
        <v>76</v>
      </c>
      <c r="N45" s="41" t="s">
        <v>77</v>
      </c>
      <c r="O45" s="41" t="s">
        <v>78</v>
      </c>
      <c r="P45" s="41" t="s">
        <v>79</v>
      </c>
    </row>
    <row r="46" spans="1:16">
      <c r="A46" s="46"/>
      <c r="B46" s="47"/>
      <c r="C46" s="32">
        <v>2015</v>
      </c>
      <c r="D46" s="42">
        <f>SUM(E46:P46)</f>
        <v>31670</v>
      </c>
      <c r="E46" s="42">
        <f>[1]Sheet1!C5+[1]Sheet1!C7+[1]Sheet1!C8</f>
        <v>2631</v>
      </c>
      <c r="F46" s="42">
        <f>[1]Sheet1!D5+[1]Sheet1!D7+[1]Sheet1!D8</f>
        <v>2622</v>
      </c>
      <c r="G46" s="42">
        <f>[1]Sheet1!E5+[1]Sheet1!E7+[1]Sheet1!E8</f>
        <v>2617</v>
      </c>
      <c r="H46" s="42">
        <f>[1]Sheet1!F5+[1]Sheet1!F7+[1]Sheet1!F8</f>
        <v>2643</v>
      </c>
      <c r="I46" s="42">
        <f>[1]Sheet1!G5+[1]Sheet1!G7+[1]Sheet1!G8</f>
        <v>2636</v>
      </c>
      <c r="J46" s="42">
        <f>[1]Sheet1!H5+[1]Sheet1!H7+[1]Sheet1!H8</f>
        <v>2634</v>
      </c>
      <c r="K46" s="42">
        <f>[1]Sheet1!I5+[1]Sheet1!I7+[1]Sheet1!I8</f>
        <v>2644</v>
      </c>
      <c r="L46" s="42">
        <f>[1]Sheet1!J5+[1]Sheet1!J7+[1]Sheet1!J8</f>
        <v>2639</v>
      </c>
      <c r="M46" s="42">
        <f>[1]Sheet1!K5+[1]Sheet1!K7+[1]Sheet1!K8</f>
        <v>2670</v>
      </c>
      <c r="N46" s="42">
        <f>[1]Sheet1!L5+[1]Sheet1!L7+[1]Sheet1!L8</f>
        <v>2650</v>
      </c>
      <c r="O46" s="42">
        <f>[1]Sheet1!M5+[1]Sheet1!M7+[1]Sheet1!M8</f>
        <v>2655</v>
      </c>
      <c r="P46" s="42">
        <f>[1]Sheet1!N5+[1]Sheet1!N7+[1]Sheet1!N8</f>
        <v>2629</v>
      </c>
    </row>
    <row r="47" spans="1:16">
      <c r="A47" s="46"/>
      <c r="B47" s="47"/>
      <c r="C47" s="32">
        <v>2016</v>
      </c>
      <c r="D47" s="42">
        <f t="shared" ref="D47:D50" si="5">SUM(E47:P47)</f>
        <v>32000</v>
      </c>
      <c r="E47" s="42">
        <f>[1]Sheet1!C14+[1]Sheet1!C16+[1]Sheet1!C17</f>
        <v>2626</v>
      </c>
      <c r="F47" s="42">
        <f>[1]Sheet1!D14+[1]Sheet1!D16+[1]Sheet1!D17</f>
        <v>2633</v>
      </c>
      <c r="G47" s="42">
        <f>[1]Sheet1!E14+[1]Sheet1!E16+[1]Sheet1!E17</f>
        <v>2608</v>
      </c>
      <c r="H47" s="42">
        <f>[1]Sheet1!F14+[1]Sheet1!F16+[1]Sheet1!F17</f>
        <v>2646</v>
      </c>
      <c r="I47" s="42">
        <f>[1]Sheet1!G14+[1]Sheet1!G16+[1]Sheet1!G17</f>
        <v>2626</v>
      </c>
      <c r="J47" s="42">
        <f>[1]Sheet1!H14+[1]Sheet1!H16+[1]Sheet1!H17</f>
        <v>2661</v>
      </c>
      <c r="K47" s="42">
        <f>[1]Sheet1!I14+[1]Sheet1!I16+[1]Sheet1!I17</f>
        <v>2671</v>
      </c>
      <c r="L47" s="42">
        <f>[1]Sheet1!J14+[1]Sheet1!J16+[1]Sheet1!J17</f>
        <v>2683</v>
      </c>
      <c r="M47" s="42">
        <f>[1]Sheet1!K14+[1]Sheet1!K16+[1]Sheet1!K17</f>
        <v>2698</v>
      </c>
      <c r="N47" s="42">
        <f>[1]Sheet1!L14+[1]Sheet1!L16+[1]Sheet1!L17</f>
        <v>2709</v>
      </c>
      <c r="O47" s="42">
        <f>[1]Sheet1!M14+[1]Sheet1!M16+[1]Sheet1!M17</f>
        <v>2727</v>
      </c>
      <c r="P47" s="42">
        <f>[1]Sheet1!N14+[1]Sheet1!N16+[1]Sheet1!N17</f>
        <v>2712</v>
      </c>
    </row>
    <row r="48" spans="1:16">
      <c r="A48" s="46"/>
      <c r="B48" s="47"/>
      <c r="C48" s="32">
        <v>2017</v>
      </c>
      <c r="D48" s="42">
        <f t="shared" si="5"/>
        <v>32876</v>
      </c>
      <c r="E48" s="42">
        <f>[1]Sheet1!C23+[1]Sheet1!C25+[1]Sheet1!C26</f>
        <v>2712</v>
      </c>
      <c r="F48" s="42">
        <f>[1]Sheet1!D23+[1]Sheet1!D25+[1]Sheet1!D26</f>
        <v>2706</v>
      </c>
      <c r="G48" s="42">
        <f>[1]Sheet1!E23+[1]Sheet1!E25+[1]Sheet1!E26</f>
        <v>2720</v>
      </c>
      <c r="H48" s="42">
        <f>[1]Sheet1!F23+[1]Sheet1!F25+[1]Sheet1!F26</f>
        <v>2726</v>
      </c>
      <c r="I48" s="42">
        <f>[1]Sheet1!G23+[1]Sheet1!G25+[1]Sheet1!G26</f>
        <v>2732</v>
      </c>
      <c r="J48" s="42">
        <f>[1]Sheet1!H23+[1]Sheet1!H25+[1]Sheet1!H26</f>
        <v>2746</v>
      </c>
      <c r="K48" s="42">
        <f>[1]Sheet1!I23+[1]Sheet1!I25+[1]Sheet1!I26</f>
        <v>2748</v>
      </c>
      <c r="L48" s="42">
        <f>[1]Sheet1!J23+[1]Sheet1!J25+[1]Sheet1!J26</f>
        <v>2754</v>
      </c>
      <c r="M48" s="42">
        <f>[1]Sheet1!K23+[1]Sheet1!K25+[1]Sheet1!K26</f>
        <v>2756</v>
      </c>
      <c r="N48" s="42">
        <f>[1]Sheet1!L23+[1]Sheet1!L25+[1]Sheet1!L26</f>
        <v>2749</v>
      </c>
      <c r="O48" s="42">
        <f>[1]Sheet1!M23+[1]Sheet1!M25+[1]Sheet1!M26</f>
        <v>2759</v>
      </c>
      <c r="P48" s="42">
        <f>[1]Sheet1!N23+[1]Sheet1!N25+[1]Sheet1!N26</f>
        <v>2768</v>
      </c>
    </row>
    <row r="49" spans="1:16">
      <c r="A49" s="46"/>
      <c r="B49" s="47"/>
      <c r="C49" s="32">
        <v>2018</v>
      </c>
      <c r="D49" s="42">
        <f t="shared" si="5"/>
        <v>33155</v>
      </c>
      <c r="E49" s="42">
        <f>[1]Sheet1!C32+[1]Sheet1!C34+[1]Sheet1!C35</f>
        <v>2739</v>
      </c>
      <c r="F49" s="42">
        <f>[1]Sheet1!D32+[1]Sheet1!D34+[1]Sheet1!D35</f>
        <v>2742</v>
      </c>
      <c r="G49" s="42">
        <f>[1]Sheet1!E32+[1]Sheet1!E34+[1]Sheet1!E35</f>
        <v>2760</v>
      </c>
      <c r="H49" s="42">
        <f>[1]Sheet1!F32+[1]Sheet1!F34+[1]Sheet1!F35</f>
        <v>2751</v>
      </c>
      <c r="I49" s="42">
        <f>[1]Sheet1!G32+[1]Sheet1!G34+[1]Sheet1!G35</f>
        <v>2760</v>
      </c>
      <c r="J49" s="42">
        <f>[1]Sheet1!H32+[1]Sheet1!H34+[1]Sheet1!H35</f>
        <v>2754</v>
      </c>
      <c r="K49" s="42">
        <f>[1]Sheet1!I32+[1]Sheet1!I34+[1]Sheet1!I35</f>
        <v>2761</v>
      </c>
      <c r="L49" s="42">
        <f>[1]Sheet1!J32+[1]Sheet1!J34+[1]Sheet1!J35</f>
        <v>2762</v>
      </c>
      <c r="M49" s="42">
        <f>[1]Sheet1!K32+[1]Sheet1!K34+[1]Sheet1!K35</f>
        <v>2773</v>
      </c>
      <c r="N49" s="42">
        <f>[1]Sheet1!L32+[1]Sheet1!L34+[1]Sheet1!L35</f>
        <v>2787</v>
      </c>
      <c r="O49" s="42">
        <f>[1]Sheet1!M32+[1]Sheet1!M34+[1]Sheet1!M35</f>
        <v>2792</v>
      </c>
      <c r="P49" s="42">
        <f>[1]Sheet1!N32+[1]Sheet1!N34+[1]Sheet1!N35</f>
        <v>2774</v>
      </c>
    </row>
    <row r="50" spans="1:16">
      <c r="A50" s="46"/>
      <c r="B50" s="47"/>
      <c r="C50" s="32">
        <v>2019</v>
      </c>
      <c r="D50" s="42">
        <f t="shared" si="5"/>
        <v>33501</v>
      </c>
      <c r="E50" s="42">
        <f>[1]Sheet1!C41+[1]Sheet1!C43+[1]Sheet1!C44</f>
        <v>2793</v>
      </c>
      <c r="F50" s="42">
        <f>[1]Sheet1!D41+[1]Sheet1!D43+[1]Sheet1!D44</f>
        <v>2777</v>
      </c>
      <c r="G50" s="42">
        <f>[1]Sheet1!E41+[1]Sheet1!E43+[1]Sheet1!E44</f>
        <v>2761</v>
      </c>
      <c r="H50" s="42">
        <f>[1]Sheet1!F41+[1]Sheet1!F43+[1]Sheet1!F44</f>
        <v>2760</v>
      </c>
      <c r="I50" s="42">
        <f>[1]Sheet1!G41+[1]Sheet1!G43+[1]Sheet1!G44</f>
        <v>2776</v>
      </c>
      <c r="J50" s="42">
        <f>[1]Sheet1!H41+[1]Sheet1!H43+[1]Sheet1!H44</f>
        <v>2777</v>
      </c>
      <c r="K50" s="42">
        <f>[1]Sheet1!I41+[1]Sheet1!I43+[1]Sheet1!I44</f>
        <v>2787</v>
      </c>
      <c r="L50" s="42">
        <f>[1]Sheet1!J41+[1]Sheet1!J43+[1]Sheet1!J44</f>
        <v>2801</v>
      </c>
      <c r="M50" s="42">
        <f>[1]Sheet1!K41+[1]Sheet1!K43+[1]Sheet1!K44</f>
        <v>2817</v>
      </c>
      <c r="N50" s="42">
        <f>[1]Sheet1!L41+[1]Sheet1!L43+[1]Sheet1!L44</f>
        <v>2804</v>
      </c>
      <c r="O50" s="42">
        <f>[1]Sheet1!M41+[1]Sheet1!M43+[1]Sheet1!M44</f>
        <v>2812</v>
      </c>
      <c r="P50" s="42">
        <f>[1]Sheet1!N41+[1]Sheet1!N43+[1]Sheet1!N44</f>
        <v>2836</v>
      </c>
    </row>
    <row r="51" spans="1:16">
      <c r="A51" s="46"/>
      <c r="B51" s="47"/>
      <c r="C51" s="3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</row>
    <row r="52" spans="1:16" ht="15.6">
      <c r="A52" s="46"/>
      <c r="B52" s="47" t="s">
        <v>11</v>
      </c>
      <c r="C52" s="41" t="s">
        <v>66</v>
      </c>
      <c r="D52" s="41" t="s">
        <v>67</v>
      </c>
      <c r="E52" s="41" t="s">
        <v>68</v>
      </c>
      <c r="F52" s="41" t="s">
        <v>69</v>
      </c>
      <c r="G52" s="41" t="s">
        <v>70</v>
      </c>
      <c r="H52" s="41" t="s">
        <v>71</v>
      </c>
      <c r="I52" s="41" t="s">
        <v>72</v>
      </c>
      <c r="J52" s="41" t="s">
        <v>73</v>
      </c>
      <c r="K52" s="41" t="s">
        <v>74</v>
      </c>
      <c r="L52" s="41" t="s">
        <v>75</v>
      </c>
      <c r="M52" s="41" t="s">
        <v>76</v>
      </c>
      <c r="N52" s="41" t="s">
        <v>77</v>
      </c>
      <c r="O52" s="41" t="s">
        <v>78</v>
      </c>
      <c r="P52" s="41" t="s">
        <v>79</v>
      </c>
    </row>
    <row r="53" spans="1:16">
      <c r="A53" s="46"/>
      <c r="B53" s="47"/>
      <c r="C53" s="32">
        <v>2015</v>
      </c>
      <c r="D53" s="42">
        <f>SUM(E53:P53)</f>
        <v>187</v>
      </c>
      <c r="E53" s="42">
        <v>15</v>
      </c>
      <c r="F53" s="42">
        <v>15</v>
      </c>
      <c r="G53" s="42">
        <v>15</v>
      </c>
      <c r="H53" s="42">
        <v>15</v>
      </c>
      <c r="I53" s="42">
        <v>15</v>
      </c>
      <c r="J53" s="42">
        <v>15</v>
      </c>
      <c r="K53" s="42">
        <v>15</v>
      </c>
      <c r="L53" s="42">
        <v>16</v>
      </c>
      <c r="M53" s="42">
        <v>16</v>
      </c>
      <c r="N53" s="42">
        <v>16</v>
      </c>
      <c r="O53" s="42">
        <v>17</v>
      </c>
      <c r="P53" s="42">
        <v>17</v>
      </c>
    </row>
    <row r="54" spans="1:16">
      <c r="A54" s="46"/>
      <c r="B54" s="47"/>
      <c r="C54" s="32">
        <v>2016</v>
      </c>
      <c r="D54" s="42">
        <f t="shared" ref="D54:D57" si="6">SUM(E54:P54)</f>
        <v>234</v>
      </c>
      <c r="E54" s="42">
        <f>[1]Sheet1!C15</f>
        <v>18</v>
      </c>
      <c r="F54" s="42">
        <f>[1]Sheet1!D15</f>
        <v>19</v>
      </c>
      <c r="G54" s="42">
        <f>[1]Sheet1!E15</f>
        <v>19</v>
      </c>
      <c r="H54" s="42">
        <f>[1]Sheet1!F15</f>
        <v>20</v>
      </c>
      <c r="I54" s="42">
        <f>[1]Sheet1!G15</f>
        <v>20</v>
      </c>
      <c r="J54" s="42">
        <f>[1]Sheet1!H15</f>
        <v>21</v>
      </c>
      <c r="K54" s="42">
        <f>[1]Sheet1!I15</f>
        <v>20</v>
      </c>
      <c r="L54" s="42">
        <f>[1]Sheet1!J15</f>
        <v>19</v>
      </c>
      <c r="M54" s="42">
        <f>[1]Sheet1!K15</f>
        <v>19</v>
      </c>
      <c r="N54" s="42">
        <f>[1]Sheet1!L15</f>
        <v>19</v>
      </c>
      <c r="O54" s="42">
        <f>[1]Sheet1!M15</f>
        <v>20</v>
      </c>
      <c r="P54" s="42">
        <f>[1]Sheet1!N15</f>
        <v>20</v>
      </c>
    </row>
    <row r="55" spans="1:16">
      <c r="A55" s="46"/>
      <c r="B55" s="47"/>
      <c r="C55" s="32">
        <v>2017</v>
      </c>
      <c r="D55" s="42">
        <f t="shared" si="6"/>
        <v>242</v>
      </c>
      <c r="E55" s="42">
        <f>[1]Sheet1!C24</f>
        <v>21</v>
      </c>
      <c r="F55" s="42">
        <f>[1]Sheet1!D24</f>
        <v>20</v>
      </c>
      <c r="G55" s="42">
        <f>[1]Sheet1!E24</f>
        <v>20</v>
      </c>
      <c r="H55" s="42">
        <f>[1]Sheet1!F24</f>
        <v>20</v>
      </c>
      <c r="I55" s="42">
        <f>[1]Sheet1!G24</f>
        <v>20</v>
      </c>
      <c r="J55" s="42">
        <f>[1]Sheet1!H24</f>
        <v>20</v>
      </c>
      <c r="K55" s="42">
        <f>[1]Sheet1!I24</f>
        <v>20</v>
      </c>
      <c r="L55" s="42">
        <f>[1]Sheet1!J24</f>
        <v>20</v>
      </c>
      <c r="M55" s="42">
        <f>[1]Sheet1!K24</f>
        <v>20</v>
      </c>
      <c r="N55" s="42">
        <f>[1]Sheet1!L24</f>
        <v>20</v>
      </c>
      <c r="O55" s="42">
        <f>[1]Sheet1!M24</f>
        <v>20</v>
      </c>
      <c r="P55" s="42">
        <f>[1]Sheet1!N24</f>
        <v>21</v>
      </c>
    </row>
    <row r="56" spans="1:16">
      <c r="A56" s="46"/>
      <c r="B56" s="47"/>
      <c r="C56" s="32">
        <v>2018</v>
      </c>
      <c r="D56" s="42">
        <f t="shared" si="6"/>
        <v>263</v>
      </c>
      <c r="E56" s="42">
        <f>[1]Sheet1!C33</f>
        <v>20</v>
      </c>
      <c r="F56" s="42">
        <f>[1]Sheet1!D33</f>
        <v>22</v>
      </c>
      <c r="G56" s="42">
        <f>[1]Sheet1!E33</f>
        <v>20</v>
      </c>
      <c r="H56" s="42">
        <f>[1]Sheet1!F33</f>
        <v>21</v>
      </c>
      <c r="I56" s="42">
        <f>[1]Sheet1!G33</f>
        <v>22</v>
      </c>
      <c r="J56" s="42">
        <f>[1]Sheet1!H33</f>
        <v>22</v>
      </c>
      <c r="K56" s="42">
        <f>[1]Sheet1!I33</f>
        <v>22</v>
      </c>
      <c r="L56" s="42">
        <f>[1]Sheet1!J33</f>
        <v>22</v>
      </c>
      <c r="M56" s="42">
        <f>[1]Sheet1!K33</f>
        <v>23</v>
      </c>
      <c r="N56" s="42">
        <f>[1]Sheet1!L33</f>
        <v>23</v>
      </c>
      <c r="O56" s="42">
        <f>[1]Sheet1!M33</f>
        <v>23</v>
      </c>
      <c r="P56" s="42">
        <f>[1]Sheet1!N33</f>
        <v>23</v>
      </c>
    </row>
    <row r="57" spans="1:16">
      <c r="A57" s="46"/>
      <c r="B57" s="47"/>
      <c r="C57" s="32">
        <v>2019</v>
      </c>
      <c r="D57" s="42">
        <f t="shared" si="6"/>
        <v>301</v>
      </c>
      <c r="E57" s="42">
        <f>[1]Sheet1!C42</f>
        <v>24</v>
      </c>
      <c r="F57" s="42">
        <f>[1]Sheet1!D42</f>
        <v>24</v>
      </c>
      <c r="G57" s="42">
        <f>[1]Sheet1!E42</f>
        <v>24</v>
      </c>
      <c r="H57" s="42">
        <f>[1]Sheet1!F42</f>
        <v>24</v>
      </c>
      <c r="I57" s="42">
        <f>[1]Sheet1!G42</f>
        <v>25</v>
      </c>
      <c r="J57" s="42">
        <f>[1]Sheet1!H42</f>
        <v>26</v>
      </c>
      <c r="K57" s="42">
        <f>[1]Sheet1!I42</f>
        <v>25</v>
      </c>
      <c r="L57" s="42">
        <f>[1]Sheet1!J42</f>
        <v>25</v>
      </c>
      <c r="M57" s="42">
        <f>[1]Sheet1!K42</f>
        <v>26</v>
      </c>
      <c r="N57" s="42">
        <f>[1]Sheet1!L42</f>
        <v>26</v>
      </c>
      <c r="O57" s="42">
        <f>[1]Sheet1!M42</f>
        <v>26</v>
      </c>
      <c r="P57" s="42">
        <f>[1]Sheet1!N42</f>
        <v>26</v>
      </c>
    </row>
  </sheetData>
  <mergeCells count="4">
    <mergeCell ref="A3:P3"/>
    <mergeCell ref="A4:P4"/>
    <mergeCell ref="A5:P5"/>
    <mergeCell ref="D7:P7"/>
  </mergeCells>
  <pageMargins left="0.7" right="0.7" top="0.75" bottom="0.75" header="0.3" footer="0.3"/>
  <pageSetup scale="5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B2:H49"/>
  <sheetViews>
    <sheetView workbookViewId="0">
      <selection activeCell="N21" sqref="N21"/>
    </sheetView>
  </sheetViews>
  <sheetFormatPr defaultRowHeight="14.4"/>
  <cols>
    <col min="1" max="1" width="16.88671875" style="48" customWidth="1"/>
    <col min="2" max="2" width="8.88671875" style="48" customWidth="1"/>
    <col min="3" max="3" width="11.77734375" style="49" customWidth="1"/>
    <col min="4" max="4" width="11.77734375" style="48" customWidth="1"/>
    <col min="5" max="16384" width="8.88671875" style="48"/>
  </cols>
  <sheetData>
    <row r="2" spans="2:8" ht="15.6">
      <c r="C2" s="16"/>
      <c r="D2" s="17"/>
      <c r="E2" s="17"/>
      <c r="F2" s="17"/>
      <c r="G2" s="18" t="s">
        <v>84</v>
      </c>
      <c r="H2" s="17"/>
    </row>
    <row r="3" spans="2:8" ht="15.6">
      <c r="C3" s="16"/>
      <c r="D3" s="17"/>
      <c r="E3" s="17"/>
      <c r="F3" s="17"/>
      <c r="G3" s="18" t="s">
        <v>5</v>
      </c>
      <c r="H3" s="17"/>
    </row>
    <row r="4" spans="2:8" ht="15.6">
      <c r="C4" s="16"/>
      <c r="D4" s="17"/>
      <c r="E4" s="17"/>
      <c r="F4" s="17"/>
      <c r="G4" s="18"/>
      <c r="H4" s="17"/>
    </row>
    <row r="5" spans="2:8" ht="15.6">
      <c r="B5" s="69" t="s">
        <v>1</v>
      </c>
      <c r="C5" s="69"/>
      <c r="D5" s="69"/>
      <c r="E5" s="69"/>
      <c r="F5" s="19"/>
      <c r="G5" s="19"/>
      <c r="H5" s="17"/>
    </row>
    <row r="6" spans="2:8" ht="15.6">
      <c r="B6" s="69" t="s">
        <v>85</v>
      </c>
      <c r="C6" s="69"/>
      <c r="D6" s="69"/>
      <c r="E6" s="69"/>
      <c r="F6" s="19"/>
      <c r="G6" s="19"/>
      <c r="H6" s="19"/>
    </row>
    <row r="7" spans="2:8" ht="15.6">
      <c r="C7" s="16"/>
      <c r="D7" s="16"/>
      <c r="E7" s="16"/>
      <c r="F7" s="16"/>
      <c r="G7" s="16"/>
      <c r="H7" s="17"/>
    </row>
    <row r="8" spans="2:8" ht="17.399999999999999">
      <c r="C8" s="20" t="s">
        <v>0</v>
      </c>
      <c r="D8" s="21" t="s">
        <v>30</v>
      </c>
      <c r="E8" s="21"/>
      <c r="F8" s="21"/>
      <c r="G8" s="21"/>
      <c r="H8" s="21"/>
    </row>
    <row r="9" spans="2:8">
      <c r="B9" s="22" t="s">
        <v>63</v>
      </c>
      <c r="C9" s="28" t="s">
        <v>86</v>
      </c>
      <c r="D9" s="27">
        <v>82126</v>
      </c>
      <c r="E9" s="15"/>
    </row>
    <row r="10" spans="2:8">
      <c r="B10" s="22"/>
      <c r="C10" s="28" t="s">
        <v>87</v>
      </c>
      <c r="D10" s="27">
        <v>81502</v>
      </c>
      <c r="E10" s="15"/>
    </row>
    <row r="11" spans="2:8">
      <c r="B11" s="22"/>
      <c r="C11" s="28" t="s">
        <v>88</v>
      </c>
      <c r="D11" s="27">
        <v>89957</v>
      </c>
      <c r="E11" s="15"/>
    </row>
    <row r="12" spans="2:8">
      <c r="B12" s="22"/>
      <c r="C12" s="28" t="s">
        <v>89</v>
      </c>
      <c r="D12" s="27">
        <v>50668</v>
      </c>
      <c r="E12" s="15"/>
    </row>
    <row r="13" spans="2:8">
      <c r="B13" s="22"/>
      <c r="C13" s="28" t="s">
        <v>90</v>
      </c>
      <c r="D13" s="27">
        <v>73981</v>
      </c>
      <c r="E13" s="15"/>
    </row>
    <row r="14" spans="2:8">
      <c r="B14" s="22"/>
      <c r="C14" s="28" t="s">
        <v>91</v>
      </c>
      <c r="D14" s="27">
        <v>61339</v>
      </c>
      <c r="E14" s="15"/>
    </row>
    <row r="15" spans="2:8">
      <c r="B15" s="22"/>
      <c r="C15" s="28" t="s">
        <v>92</v>
      </c>
      <c r="D15" s="27">
        <v>53637</v>
      </c>
      <c r="E15" s="15"/>
    </row>
    <row r="16" spans="2:8">
      <c r="B16" s="22"/>
      <c r="C16" s="28" t="s">
        <v>93</v>
      </c>
      <c r="D16" s="27">
        <v>109120</v>
      </c>
      <c r="E16" s="15"/>
    </row>
    <row r="17" spans="2:5">
      <c r="B17" s="22"/>
      <c r="C17" s="28" t="s">
        <v>94</v>
      </c>
      <c r="D17" s="27">
        <v>63396</v>
      </c>
      <c r="E17" s="15"/>
    </row>
    <row r="18" spans="2:5">
      <c r="B18" s="22"/>
      <c r="C18" s="28" t="s">
        <v>95</v>
      </c>
      <c r="D18" s="27">
        <v>80288</v>
      </c>
      <c r="E18" s="15"/>
    </row>
    <row r="19" spans="2:5">
      <c r="B19" s="22"/>
      <c r="C19" s="28" t="s">
        <v>96</v>
      </c>
      <c r="D19" s="27">
        <v>63738</v>
      </c>
      <c r="E19" s="15"/>
    </row>
    <row r="20" spans="2:5">
      <c r="B20" s="22"/>
      <c r="C20" s="28" t="s">
        <v>97</v>
      </c>
      <c r="D20" s="27">
        <v>57802</v>
      </c>
      <c r="E20" s="15"/>
    </row>
    <row r="21" spans="2:5">
      <c r="B21" s="22" t="s">
        <v>80</v>
      </c>
      <c r="C21" s="28" t="s">
        <v>31</v>
      </c>
      <c r="D21" s="27">
        <v>99248</v>
      </c>
      <c r="E21" s="15"/>
    </row>
    <row r="22" spans="2:5">
      <c r="B22" s="22"/>
      <c r="C22" s="28" t="s">
        <v>32</v>
      </c>
      <c r="D22" s="27">
        <v>84455</v>
      </c>
      <c r="E22" s="15"/>
    </row>
    <row r="23" spans="2:5">
      <c r="B23" s="22"/>
      <c r="C23" s="28" t="s">
        <v>33</v>
      </c>
      <c r="D23" s="27">
        <v>92602</v>
      </c>
      <c r="E23" s="15"/>
    </row>
    <row r="24" spans="2:5">
      <c r="B24" s="22"/>
      <c r="C24" s="28" t="s">
        <v>34</v>
      </c>
      <c r="D24" s="27">
        <v>60985</v>
      </c>
      <c r="E24" s="15"/>
    </row>
    <row r="25" spans="2:5">
      <c r="B25" s="22"/>
      <c r="C25" s="28" t="s">
        <v>35</v>
      </c>
      <c r="D25" s="27">
        <v>76805</v>
      </c>
      <c r="E25" s="15"/>
    </row>
    <row r="26" spans="2:5">
      <c r="B26" s="22"/>
      <c r="C26" s="28" t="s">
        <v>36</v>
      </c>
      <c r="D26" s="27">
        <v>55915</v>
      </c>
      <c r="E26" s="15"/>
    </row>
    <row r="27" spans="2:5">
      <c r="B27" s="22"/>
      <c r="C27" s="28" t="s">
        <v>37</v>
      </c>
      <c r="D27" s="27">
        <v>72221</v>
      </c>
      <c r="E27" s="15"/>
    </row>
    <row r="28" spans="2:5">
      <c r="B28" s="22"/>
      <c r="C28" s="28" t="s">
        <v>38</v>
      </c>
      <c r="D28" s="27">
        <v>93164</v>
      </c>
      <c r="E28" s="15"/>
    </row>
    <row r="29" spans="2:5">
      <c r="B29" s="22"/>
      <c r="C29" s="28" t="s">
        <v>39</v>
      </c>
      <c r="D29" s="27">
        <v>61749</v>
      </c>
      <c r="E29" s="15"/>
    </row>
    <row r="30" spans="2:5">
      <c r="B30" s="22"/>
      <c r="C30" s="28" t="s">
        <v>40</v>
      </c>
      <c r="D30" s="27">
        <v>91285</v>
      </c>
      <c r="E30" s="15"/>
    </row>
    <row r="31" spans="2:5">
      <c r="B31" s="22"/>
      <c r="C31" s="28" t="s">
        <v>41</v>
      </c>
      <c r="D31" s="27">
        <v>72074</v>
      </c>
      <c r="E31" s="15"/>
    </row>
    <row r="32" spans="2:5">
      <c r="B32" s="22"/>
      <c r="C32" s="28" t="s">
        <v>42</v>
      </c>
      <c r="D32" s="27">
        <v>50456</v>
      </c>
      <c r="E32" s="15"/>
    </row>
    <row r="33" spans="2:5">
      <c r="B33" s="22" t="s">
        <v>98</v>
      </c>
      <c r="C33" s="28" t="s">
        <v>43</v>
      </c>
      <c r="D33" s="27">
        <v>111918</v>
      </c>
      <c r="E33" s="15"/>
    </row>
    <row r="34" spans="2:5">
      <c r="B34" s="22"/>
      <c r="C34" s="28" t="s">
        <v>44</v>
      </c>
      <c r="D34" s="27">
        <v>73236</v>
      </c>
      <c r="E34" s="15"/>
    </row>
    <row r="35" spans="2:5">
      <c r="B35" s="22"/>
      <c r="C35" s="28" t="s">
        <v>45</v>
      </c>
      <c r="D35" s="27">
        <v>97731</v>
      </c>
      <c r="E35" s="15"/>
    </row>
    <row r="36" spans="2:5">
      <c r="B36" s="22"/>
      <c r="C36" s="28" t="s">
        <v>46</v>
      </c>
      <c r="D36" s="27">
        <v>78726</v>
      </c>
      <c r="E36" s="15"/>
    </row>
    <row r="37" spans="2:5">
      <c r="B37" s="22"/>
      <c r="C37" s="28" t="s">
        <v>47</v>
      </c>
      <c r="D37" s="27">
        <v>62671</v>
      </c>
      <c r="E37" s="15"/>
    </row>
    <row r="38" spans="2:5">
      <c r="B38" s="22"/>
      <c r="C38" s="28" t="s">
        <v>48</v>
      </c>
      <c r="D38" s="27">
        <v>43658</v>
      </c>
      <c r="E38" s="15"/>
    </row>
    <row r="39" spans="2:5">
      <c r="B39" s="22"/>
      <c r="C39" s="28" t="s">
        <v>49</v>
      </c>
      <c r="D39" s="27">
        <v>81586</v>
      </c>
      <c r="E39" s="15"/>
    </row>
    <row r="40" spans="2:5">
      <c r="B40" s="22"/>
      <c r="C40" s="28" t="s">
        <v>50</v>
      </c>
      <c r="D40" s="27">
        <v>80883</v>
      </c>
      <c r="E40" s="15"/>
    </row>
    <row r="41" spans="2:5">
      <c r="B41" s="22"/>
      <c r="C41" s="28" t="s">
        <v>51</v>
      </c>
      <c r="D41" s="27">
        <v>69994</v>
      </c>
      <c r="E41" s="15"/>
    </row>
    <row r="42" spans="2:5">
      <c r="B42" s="22"/>
      <c r="C42" s="28" t="s">
        <v>52</v>
      </c>
      <c r="D42" s="27">
        <v>101918</v>
      </c>
      <c r="E42" s="15"/>
    </row>
    <row r="43" spans="2:5">
      <c r="B43" s="22"/>
      <c r="C43" s="28" t="s">
        <v>53</v>
      </c>
      <c r="D43" s="27">
        <v>44420</v>
      </c>
      <c r="E43" s="15"/>
    </row>
    <row r="44" spans="2:5">
      <c r="B44" s="22"/>
      <c r="C44" s="28" t="s">
        <v>54</v>
      </c>
      <c r="D44" s="27">
        <v>77520</v>
      </c>
      <c r="E44" s="15"/>
    </row>
    <row r="45" spans="2:5">
      <c r="B45" s="22" t="s">
        <v>99</v>
      </c>
      <c r="C45" s="28" t="s">
        <v>16</v>
      </c>
      <c r="D45" s="27">
        <v>81893</v>
      </c>
      <c r="E45" s="15"/>
    </row>
    <row r="46" spans="2:5">
      <c r="B46" s="22"/>
      <c r="C46" s="28" t="s">
        <v>17</v>
      </c>
      <c r="D46" s="27">
        <v>66103</v>
      </c>
      <c r="E46" s="15"/>
    </row>
    <row r="47" spans="2:5">
      <c r="B47" s="22"/>
      <c r="C47" s="28" t="s">
        <v>18</v>
      </c>
      <c r="D47" s="27">
        <v>52517</v>
      </c>
      <c r="E47" s="15"/>
    </row>
    <row r="48" spans="2:5">
      <c r="B48" s="22"/>
      <c r="C48" s="28" t="s">
        <v>19</v>
      </c>
      <c r="D48" s="27">
        <v>0</v>
      </c>
      <c r="E48" s="15"/>
    </row>
    <row r="49" spans="2:5">
      <c r="B49" s="15"/>
      <c r="C49" s="28" t="s">
        <v>20</v>
      </c>
      <c r="D49" s="27">
        <v>0</v>
      </c>
      <c r="E49" s="15"/>
    </row>
  </sheetData>
  <mergeCells count="2">
    <mergeCell ref="B5:E5"/>
    <mergeCell ref="B6:E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B2:H49"/>
  <sheetViews>
    <sheetView workbookViewId="0">
      <selection activeCell="F13" sqref="F13"/>
    </sheetView>
  </sheetViews>
  <sheetFormatPr defaultRowHeight="14.4"/>
  <cols>
    <col min="1" max="1" width="16.77734375" customWidth="1"/>
    <col min="2" max="2" width="9.21875" customWidth="1"/>
    <col min="3" max="3" width="21" style="34" customWidth="1"/>
    <col min="4" max="4" width="9.88671875" bestFit="1" customWidth="1"/>
  </cols>
  <sheetData>
    <row r="2" spans="2:8" ht="15.6">
      <c r="C2" s="14"/>
      <c r="D2" s="1"/>
      <c r="E2" s="1"/>
      <c r="F2" s="1"/>
      <c r="G2" s="11" t="s">
        <v>100</v>
      </c>
      <c r="H2" s="1"/>
    </row>
    <row r="3" spans="2:8" ht="15.6">
      <c r="C3" s="14"/>
      <c r="D3" s="1"/>
      <c r="E3" s="1"/>
      <c r="F3" s="1"/>
      <c r="G3" s="11" t="s">
        <v>5</v>
      </c>
      <c r="H3" s="1"/>
    </row>
    <row r="4" spans="2:8" ht="15.6">
      <c r="C4" s="14"/>
      <c r="D4" s="1"/>
      <c r="E4" s="1"/>
      <c r="F4" s="1"/>
      <c r="G4" s="1"/>
      <c r="H4" s="1"/>
    </row>
    <row r="5" spans="2:8" ht="15.6">
      <c r="B5" s="68" t="s">
        <v>1</v>
      </c>
      <c r="C5" s="68"/>
      <c r="D5" s="68"/>
      <c r="E5" s="68"/>
      <c r="F5" s="2"/>
      <c r="G5" s="2"/>
      <c r="H5" s="1"/>
    </row>
    <row r="6" spans="2:8" ht="15.6">
      <c r="B6" s="68" t="s">
        <v>101</v>
      </c>
      <c r="C6" s="68"/>
      <c r="D6" s="68"/>
      <c r="E6" s="68"/>
      <c r="F6" s="2"/>
      <c r="G6" s="2"/>
      <c r="H6" s="2"/>
    </row>
    <row r="7" spans="2:8" ht="15.6">
      <c r="C7" s="14"/>
      <c r="D7" s="14"/>
      <c r="E7" s="14"/>
      <c r="F7" s="14"/>
      <c r="G7" s="14"/>
      <c r="H7" s="1"/>
    </row>
    <row r="8" spans="2:8" ht="34.799999999999997">
      <c r="C8" s="3" t="s">
        <v>0</v>
      </c>
      <c r="D8" s="4" t="s">
        <v>102</v>
      </c>
      <c r="E8" s="4"/>
      <c r="F8" s="4"/>
      <c r="G8" s="4"/>
      <c r="H8" s="4"/>
    </row>
    <row r="9" spans="2:8">
      <c r="B9" s="50"/>
      <c r="C9" s="32" t="s">
        <v>103</v>
      </c>
      <c r="D9" s="33">
        <v>178622.94</v>
      </c>
    </row>
    <row r="10" spans="2:8">
      <c r="B10" s="50"/>
      <c r="D10" s="35"/>
    </row>
    <row r="11" spans="2:8">
      <c r="B11" s="50"/>
      <c r="D11" s="35"/>
    </row>
    <row r="12" spans="2:8">
      <c r="B12" s="50"/>
      <c r="D12" s="35"/>
    </row>
    <row r="13" spans="2:8">
      <c r="B13" s="50"/>
      <c r="D13" s="35"/>
    </row>
    <row r="14" spans="2:8">
      <c r="B14" s="50"/>
      <c r="D14" s="35"/>
    </row>
    <row r="15" spans="2:8">
      <c r="B15" s="50"/>
      <c r="D15" s="35"/>
    </row>
    <row r="16" spans="2:8">
      <c r="B16" s="50"/>
      <c r="D16" s="35"/>
    </row>
    <row r="17" spans="2:4">
      <c r="B17" s="50"/>
      <c r="D17" s="35"/>
    </row>
    <row r="18" spans="2:4">
      <c r="B18" s="50"/>
      <c r="D18" s="35"/>
    </row>
    <row r="19" spans="2:4">
      <c r="B19" s="50"/>
      <c r="D19" s="35"/>
    </row>
    <row r="20" spans="2:4">
      <c r="B20" s="50"/>
      <c r="D20" s="35"/>
    </row>
    <row r="21" spans="2:4">
      <c r="B21" s="50"/>
      <c r="D21" s="35"/>
    </row>
    <row r="22" spans="2:4">
      <c r="B22" s="50"/>
      <c r="D22" s="35"/>
    </row>
    <row r="23" spans="2:4">
      <c r="B23" s="50"/>
      <c r="D23" s="35"/>
    </row>
    <row r="24" spans="2:4">
      <c r="B24" s="50"/>
      <c r="D24" s="35"/>
    </row>
    <row r="25" spans="2:4">
      <c r="B25" s="50"/>
      <c r="D25" s="35"/>
    </row>
    <row r="26" spans="2:4">
      <c r="B26" s="50"/>
      <c r="D26" s="35"/>
    </row>
    <row r="27" spans="2:4">
      <c r="B27" s="50"/>
      <c r="D27" s="35"/>
    </row>
    <row r="28" spans="2:4">
      <c r="B28" s="50"/>
      <c r="D28" s="35"/>
    </row>
    <row r="29" spans="2:4">
      <c r="B29" s="50"/>
      <c r="D29" s="35"/>
    </row>
    <row r="30" spans="2:4">
      <c r="B30" s="50"/>
      <c r="D30" s="35"/>
    </row>
    <row r="31" spans="2:4">
      <c r="B31" s="50"/>
      <c r="D31" s="35"/>
    </row>
    <row r="32" spans="2:4">
      <c r="B32" s="50"/>
      <c r="D32" s="35"/>
    </row>
    <row r="33" spans="2:4">
      <c r="B33" s="50"/>
      <c r="D33" s="35"/>
    </row>
    <row r="34" spans="2:4">
      <c r="B34" s="50"/>
      <c r="D34" s="35"/>
    </row>
    <row r="35" spans="2:4">
      <c r="B35" s="50"/>
      <c r="D35" s="35"/>
    </row>
    <row r="36" spans="2:4">
      <c r="B36" s="50"/>
      <c r="D36" s="35"/>
    </row>
    <row r="37" spans="2:4">
      <c r="B37" s="50"/>
      <c r="D37" s="35"/>
    </row>
    <row r="38" spans="2:4">
      <c r="B38" s="50"/>
      <c r="D38" s="35"/>
    </row>
    <row r="39" spans="2:4">
      <c r="B39" s="50"/>
      <c r="D39" s="35"/>
    </row>
    <row r="40" spans="2:4">
      <c r="B40" s="50"/>
      <c r="D40" s="35"/>
    </row>
    <row r="41" spans="2:4">
      <c r="B41" s="50"/>
      <c r="D41" s="35"/>
    </row>
    <row r="42" spans="2:4">
      <c r="B42" s="50"/>
      <c r="D42" s="35"/>
    </row>
    <row r="43" spans="2:4">
      <c r="B43" s="50"/>
      <c r="D43" s="35"/>
    </row>
    <row r="44" spans="2:4">
      <c r="B44" s="50"/>
      <c r="D44" s="35"/>
    </row>
    <row r="45" spans="2:4">
      <c r="B45" s="50"/>
      <c r="D45" s="35"/>
    </row>
    <row r="46" spans="2:4">
      <c r="B46" s="50"/>
      <c r="D46" s="35"/>
    </row>
    <row r="47" spans="2:4">
      <c r="B47" s="50"/>
      <c r="D47" s="35"/>
    </row>
    <row r="48" spans="2:4">
      <c r="D48" s="35"/>
    </row>
    <row r="49" spans="4:4">
      <c r="D49" s="35"/>
    </row>
  </sheetData>
  <mergeCells count="2">
    <mergeCell ref="B5:E5"/>
    <mergeCell ref="B6:E6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K51"/>
  <sheetViews>
    <sheetView workbookViewId="0">
      <selection activeCell="O19" sqref="O19"/>
    </sheetView>
  </sheetViews>
  <sheetFormatPr defaultColWidth="8.88671875" defaultRowHeight="15.6"/>
  <cols>
    <col min="1" max="1" width="8.6640625" style="36" customWidth="1"/>
    <col min="2" max="2" width="25.6640625" style="36" customWidth="1"/>
    <col min="3" max="5" width="12.33203125" style="53" customWidth="1"/>
    <col min="6" max="6" width="5.109375" style="36" customWidth="1"/>
    <col min="7" max="7" width="15.33203125" style="36" customWidth="1"/>
    <col min="8" max="8" width="10.6640625" style="36" customWidth="1"/>
    <col min="9" max="16384" width="8.88671875" style="36"/>
  </cols>
  <sheetData>
    <row r="2" spans="2:11">
      <c r="C2" s="16"/>
      <c r="D2" s="16"/>
      <c r="E2" s="16"/>
      <c r="F2" s="17"/>
      <c r="G2" s="17"/>
      <c r="H2" s="51"/>
      <c r="I2" s="18" t="s">
        <v>104</v>
      </c>
      <c r="J2" s="17"/>
      <c r="K2" s="17"/>
    </row>
    <row r="3" spans="2:11">
      <c r="C3" s="16"/>
      <c r="D3" s="16"/>
      <c r="E3" s="16"/>
      <c r="F3" s="17"/>
      <c r="G3" s="17"/>
      <c r="H3" s="51"/>
      <c r="I3" s="18" t="s">
        <v>5</v>
      </c>
      <c r="J3" s="17"/>
      <c r="K3" s="17"/>
    </row>
    <row r="4" spans="2:11">
      <c r="C4" s="16"/>
      <c r="D4" s="16"/>
      <c r="E4" s="16"/>
      <c r="F4" s="17"/>
      <c r="G4" s="17"/>
      <c r="H4" s="51"/>
      <c r="I4" s="18"/>
      <c r="J4" s="17"/>
      <c r="K4" s="17"/>
    </row>
    <row r="5" spans="2:11">
      <c r="B5" s="69" t="s">
        <v>1</v>
      </c>
      <c r="C5" s="69"/>
      <c r="D5" s="69"/>
      <c r="E5" s="69"/>
      <c r="F5" s="69"/>
      <c r="G5" s="69"/>
      <c r="H5" s="69"/>
      <c r="I5" s="19"/>
      <c r="J5" s="19"/>
      <c r="K5" s="17"/>
    </row>
    <row r="6" spans="2:11">
      <c r="B6" s="69" t="s">
        <v>105</v>
      </c>
      <c r="C6" s="69"/>
      <c r="D6" s="69"/>
      <c r="E6" s="69"/>
      <c r="F6" s="69"/>
      <c r="G6" s="69"/>
      <c r="H6" s="69"/>
      <c r="I6" s="19"/>
      <c r="J6" s="19"/>
      <c r="K6" s="19"/>
    </row>
    <row r="7" spans="2:11">
      <c r="B7" s="16"/>
      <c r="C7" s="16"/>
      <c r="D7" s="16"/>
      <c r="E7" s="16"/>
      <c r="F7" s="16"/>
      <c r="G7" s="16"/>
      <c r="H7" s="16"/>
      <c r="I7" s="19"/>
      <c r="J7" s="19"/>
      <c r="K7" s="19"/>
    </row>
    <row r="8" spans="2:11">
      <c r="B8" s="15" t="s">
        <v>106</v>
      </c>
      <c r="C8" s="16"/>
      <c r="D8" s="16"/>
      <c r="E8" s="16"/>
      <c r="F8" s="16"/>
      <c r="G8" s="16"/>
      <c r="H8" s="16"/>
      <c r="I8" s="16"/>
      <c r="J8" s="16"/>
      <c r="K8" s="17"/>
    </row>
    <row r="9" spans="2:11">
      <c r="B9" s="15"/>
      <c r="C9" s="16"/>
      <c r="D9" s="16"/>
      <c r="E9" s="16"/>
      <c r="F9" s="16"/>
      <c r="G9" s="16"/>
      <c r="H9" s="16"/>
      <c r="I9" s="16"/>
      <c r="J9" s="16"/>
      <c r="K9" s="17"/>
    </row>
    <row r="10" spans="2:11" ht="17.399999999999999">
      <c r="B10" s="52" t="s">
        <v>107</v>
      </c>
      <c r="C10" s="20"/>
      <c r="D10" s="20"/>
      <c r="E10" s="20"/>
      <c r="F10" s="21"/>
      <c r="G10" s="21"/>
      <c r="H10" s="21"/>
      <c r="I10" s="21"/>
      <c r="J10" s="21"/>
      <c r="K10" s="21"/>
    </row>
    <row r="11" spans="2:11">
      <c r="B11" s="15" t="s">
        <v>108</v>
      </c>
      <c r="F11" s="54"/>
      <c r="G11" s="55">
        <v>17143</v>
      </c>
    </row>
    <row r="12" spans="2:11">
      <c r="B12" s="15" t="s">
        <v>109</v>
      </c>
      <c r="F12" s="56"/>
      <c r="G12" s="56">
        <v>2831</v>
      </c>
    </row>
    <row r="13" spans="2:11">
      <c r="B13" s="57" t="s">
        <v>136</v>
      </c>
      <c r="F13" s="56"/>
      <c r="G13" s="56">
        <v>9248</v>
      </c>
    </row>
    <row r="14" spans="2:11">
      <c r="B14" s="15" t="s">
        <v>110</v>
      </c>
      <c r="F14" s="56"/>
      <c r="G14" s="56">
        <v>281</v>
      </c>
    </row>
    <row r="15" spans="2:11">
      <c r="B15" s="15" t="s">
        <v>111</v>
      </c>
      <c r="F15" s="56"/>
      <c r="G15" s="56">
        <v>1929</v>
      </c>
    </row>
    <row r="16" spans="2:11">
      <c r="B16" s="15" t="s">
        <v>112</v>
      </c>
      <c r="F16" s="56"/>
      <c r="G16" s="56">
        <v>2690</v>
      </c>
    </row>
    <row r="17" spans="2:7">
      <c r="B17" s="15" t="s">
        <v>113</v>
      </c>
      <c r="F17" s="56"/>
      <c r="G17" s="55">
        <v>2680</v>
      </c>
    </row>
    <row r="18" spans="2:7" ht="16.2" thickBot="1">
      <c r="B18" s="15"/>
      <c r="F18" s="56"/>
      <c r="G18" s="58">
        <f>SUM(G11:G17)</f>
        <v>36802</v>
      </c>
    </row>
    <row r="19" spans="2:7" ht="16.2" thickTop="1">
      <c r="B19" s="15"/>
      <c r="F19" s="56"/>
      <c r="G19" s="56"/>
    </row>
    <row r="20" spans="2:7">
      <c r="B20" s="52" t="s">
        <v>114</v>
      </c>
      <c r="F20" s="56"/>
      <c r="G20" s="56"/>
    </row>
    <row r="21" spans="2:7">
      <c r="B21" s="15" t="s">
        <v>115</v>
      </c>
      <c r="F21" s="56"/>
      <c r="G21" s="55">
        <v>178623</v>
      </c>
    </row>
    <row r="22" spans="2:7">
      <c r="B22" s="15" t="s">
        <v>116</v>
      </c>
      <c r="F22" s="56"/>
      <c r="G22" s="56">
        <v>106110</v>
      </c>
    </row>
    <row r="23" spans="2:7">
      <c r="B23" s="15"/>
      <c r="F23" s="56"/>
      <c r="G23" s="56"/>
    </row>
    <row r="24" spans="2:7">
      <c r="B24" s="15" t="s">
        <v>117</v>
      </c>
      <c r="F24" s="56"/>
      <c r="G24" s="56"/>
    </row>
    <row r="25" spans="2:7">
      <c r="B25" s="15"/>
      <c r="F25" s="56"/>
      <c r="G25" s="56"/>
    </row>
    <row r="26" spans="2:7">
      <c r="B26" s="15"/>
      <c r="F26" s="56"/>
      <c r="G26" s="56"/>
    </row>
    <row r="27" spans="2:7">
      <c r="B27" s="15" t="s">
        <v>118</v>
      </c>
      <c r="C27" s="59" t="s">
        <v>119</v>
      </c>
      <c r="D27" s="59" t="s">
        <v>120</v>
      </c>
      <c r="E27" s="60" t="s">
        <v>121</v>
      </c>
      <c r="F27" s="56"/>
      <c r="G27" s="61" t="s">
        <v>122</v>
      </c>
    </row>
    <row r="28" spans="2:7">
      <c r="B28" s="29" t="s">
        <v>123</v>
      </c>
      <c r="C28" s="62">
        <v>328082562</v>
      </c>
      <c r="D28" s="62">
        <v>318279005</v>
      </c>
      <c r="E28" s="26">
        <f>C28-D28</f>
        <v>9803557</v>
      </c>
      <c r="F28" s="56"/>
      <c r="G28" s="63">
        <f>E28*0.059709</f>
        <v>585360.584913</v>
      </c>
    </row>
    <row r="29" spans="2:7">
      <c r="B29" s="29" t="s">
        <v>124</v>
      </c>
      <c r="C29" s="62">
        <v>111964476</v>
      </c>
      <c r="D29" s="62">
        <v>102316838</v>
      </c>
      <c r="E29" s="26">
        <f t="shared" ref="E29:E30" si="0">C29-D29</f>
        <v>9647638</v>
      </c>
      <c r="F29" s="56"/>
      <c r="G29" s="63">
        <f>E29*0.039335</f>
        <v>379489.84073</v>
      </c>
    </row>
    <row r="30" spans="2:7" ht="16.8">
      <c r="B30" s="29" t="s">
        <v>125</v>
      </c>
      <c r="C30" s="62">
        <v>538273349</v>
      </c>
      <c r="D30" s="62">
        <v>519444725</v>
      </c>
      <c r="E30" s="26">
        <f t="shared" si="0"/>
        <v>18828624</v>
      </c>
      <c r="F30" s="56"/>
      <c r="G30" s="64">
        <f>E30*0.002811</f>
        <v>52927.262064000002</v>
      </c>
    </row>
    <row r="31" spans="2:7">
      <c r="B31" s="65"/>
      <c r="F31" s="56"/>
      <c r="G31" s="56"/>
    </row>
    <row r="32" spans="2:7" ht="16.2" thickBot="1">
      <c r="B32" s="65"/>
      <c r="E32" s="28" t="s">
        <v>126</v>
      </c>
      <c r="F32" s="15"/>
      <c r="G32" s="67">
        <f>SUM(G21:G30)</f>
        <v>1302510.6877069999</v>
      </c>
    </row>
    <row r="33" spans="2:7" ht="16.2" thickTop="1">
      <c r="B33" s="65"/>
      <c r="F33" s="56"/>
      <c r="G33" s="56"/>
    </row>
    <row r="34" spans="2:7">
      <c r="B34" s="65"/>
      <c r="F34" s="56"/>
      <c r="G34" s="56"/>
    </row>
    <row r="35" spans="2:7">
      <c r="B35" s="15" t="s">
        <v>127</v>
      </c>
      <c r="F35" s="56"/>
      <c r="G35" s="56"/>
    </row>
    <row r="36" spans="2:7">
      <c r="B36" s="15" t="s">
        <v>128</v>
      </c>
      <c r="F36" s="56"/>
      <c r="G36" s="56"/>
    </row>
    <row r="37" spans="2:7">
      <c r="B37" s="65"/>
      <c r="F37" s="56"/>
      <c r="G37" s="56"/>
    </row>
    <row r="38" spans="2:7">
      <c r="B38" s="65"/>
      <c r="F38" s="56"/>
      <c r="G38" s="56"/>
    </row>
    <row r="39" spans="2:7">
      <c r="B39" s="65"/>
      <c r="F39" s="56"/>
      <c r="G39" s="56"/>
    </row>
    <row r="40" spans="2:7">
      <c r="B40" s="65"/>
      <c r="F40" s="56"/>
      <c r="G40" s="56"/>
    </row>
    <row r="41" spans="2:7">
      <c r="B41" s="65"/>
      <c r="F41" s="56"/>
      <c r="G41" s="56"/>
    </row>
    <row r="42" spans="2:7">
      <c r="B42" s="65"/>
      <c r="F42" s="56"/>
      <c r="G42" s="56"/>
    </row>
    <row r="43" spans="2:7">
      <c r="B43" s="65"/>
      <c r="F43" s="56"/>
      <c r="G43" s="56"/>
    </row>
    <row r="44" spans="2:7">
      <c r="B44" s="65"/>
      <c r="F44" s="56"/>
      <c r="G44" s="56"/>
    </row>
    <row r="45" spans="2:7">
      <c r="B45" s="65"/>
      <c r="F45" s="56"/>
      <c r="G45" s="56"/>
    </row>
    <row r="46" spans="2:7">
      <c r="B46" s="65"/>
      <c r="F46" s="56"/>
      <c r="G46" s="56"/>
    </row>
    <row r="47" spans="2:7">
      <c r="B47" s="65"/>
      <c r="F47" s="56"/>
      <c r="G47" s="56"/>
    </row>
    <row r="48" spans="2:7">
      <c r="B48" s="65"/>
      <c r="F48" s="56"/>
      <c r="G48" s="56"/>
    </row>
    <row r="49" spans="2:7">
      <c r="B49" s="65"/>
      <c r="F49" s="56"/>
      <c r="G49" s="56"/>
    </row>
    <row r="50" spans="2:7">
      <c r="F50" s="56"/>
      <c r="G50" s="56"/>
    </row>
    <row r="51" spans="2:7">
      <c r="F51" s="56"/>
      <c r="G51" s="56"/>
    </row>
  </sheetData>
  <mergeCells count="2">
    <mergeCell ref="B5:H5"/>
    <mergeCell ref="B6:H6"/>
  </mergeCells>
  <pageMargins left="0.7" right="0.7" top="0.75" bottom="0.75" header="0.3" footer="0.3"/>
  <pageSetup scale="8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I49"/>
  <sheetViews>
    <sheetView workbookViewId="0">
      <selection activeCell="O19" sqref="O19"/>
    </sheetView>
  </sheetViews>
  <sheetFormatPr defaultRowHeight="15.6"/>
  <cols>
    <col min="1" max="1" width="8.77734375" style="36" customWidth="1"/>
    <col min="2" max="2" width="25.77734375" style="36" customWidth="1"/>
    <col min="3" max="4" width="11.5546875" style="53" customWidth="1"/>
    <col min="5" max="5" width="11.5546875" style="36" customWidth="1"/>
    <col min="6" max="6" width="7" style="36" customWidth="1"/>
    <col min="7" max="7" width="8.88671875" style="36"/>
    <col min="8" max="8" width="11.44140625" style="36" bestFit="1" customWidth="1"/>
    <col min="9" max="16384" width="8.88671875" style="36"/>
  </cols>
  <sheetData>
    <row r="2" spans="2:9">
      <c r="C2" s="16"/>
      <c r="D2" s="16"/>
      <c r="E2" s="17"/>
      <c r="F2" s="51"/>
      <c r="H2" s="17"/>
      <c r="I2" s="18" t="s">
        <v>129</v>
      </c>
    </row>
    <row r="3" spans="2:9">
      <c r="C3" s="16"/>
      <c r="D3" s="16"/>
      <c r="E3" s="17"/>
      <c r="F3" s="51"/>
      <c r="H3" s="17"/>
      <c r="I3" s="18" t="s">
        <v>5</v>
      </c>
    </row>
    <row r="4" spans="2:9">
      <c r="C4" s="16"/>
      <c r="D4" s="16"/>
      <c r="E4" s="17"/>
      <c r="F4" s="51"/>
      <c r="G4" s="18"/>
      <c r="H4" s="17"/>
      <c r="I4" s="17"/>
    </row>
    <row r="5" spans="2:9">
      <c r="B5" s="69" t="s">
        <v>1</v>
      </c>
      <c r="C5" s="69"/>
      <c r="D5" s="69"/>
      <c r="E5" s="69"/>
      <c r="F5" s="69"/>
      <c r="G5" s="69"/>
      <c r="H5" s="69"/>
      <c r="I5" s="19"/>
    </row>
    <row r="6" spans="2:9">
      <c r="B6" s="69" t="s">
        <v>130</v>
      </c>
      <c r="C6" s="69"/>
      <c r="D6" s="69"/>
      <c r="E6" s="69"/>
      <c r="F6" s="69"/>
      <c r="G6" s="69"/>
      <c r="H6" s="69"/>
      <c r="I6" s="19"/>
    </row>
    <row r="7" spans="2:9">
      <c r="C7" s="16"/>
      <c r="D7" s="16"/>
      <c r="E7" s="16"/>
      <c r="F7" s="16"/>
      <c r="G7" s="16"/>
      <c r="H7" s="16"/>
      <c r="I7" s="17"/>
    </row>
    <row r="8" spans="2:9" ht="17.399999999999999">
      <c r="B8" s="15" t="s">
        <v>106</v>
      </c>
      <c r="C8" s="15"/>
      <c r="D8" s="15"/>
      <c r="E8" s="15"/>
      <c r="F8" s="15"/>
      <c r="G8" s="15"/>
      <c r="H8" s="15"/>
      <c r="I8" s="21"/>
    </row>
    <row r="9" spans="2:9">
      <c r="B9" s="15"/>
      <c r="C9" s="15"/>
      <c r="D9" s="15"/>
      <c r="E9" s="15"/>
      <c r="F9" s="15"/>
      <c r="G9" s="15"/>
      <c r="H9" s="15"/>
    </row>
    <row r="10" spans="2:9">
      <c r="B10" s="52" t="s">
        <v>131</v>
      </c>
      <c r="C10" s="15"/>
      <c r="D10" s="15"/>
      <c r="E10" s="15"/>
      <c r="F10" s="15"/>
      <c r="G10" s="15"/>
      <c r="H10" s="15"/>
    </row>
    <row r="11" spans="2:9">
      <c r="B11" s="15" t="s">
        <v>132</v>
      </c>
      <c r="C11" s="15"/>
      <c r="D11" s="15"/>
      <c r="E11" s="15"/>
      <c r="F11" s="15"/>
      <c r="G11" s="15"/>
      <c r="H11" s="27">
        <v>2629</v>
      </c>
    </row>
    <row r="12" spans="2:9">
      <c r="B12" s="15" t="s">
        <v>133</v>
      </c>
      <c r="C12" s="15"/>
      <c r="D12" s="15"/>
      <c r="E12" s="15"/>
      <c r="F12" s="15"/>
      <c r="G12" s="15"/>
      <c r="H12" s="27">
        <v>22218</v>
      </c>
    </row>
    <row r="13" spans="2:9">
      <c r="B13" s="57" t="s">
        <v>134</v>
      </c>
      <c r="C13" s="57"/>
      <c r="D13" s="57"/>
      <c r="E13" s="57"/>
      <c r="F13" s="57"/>
      <c r="G13" s="15"/>
      <c r="H13" s="27">
        <v>11479</v>
      </c>
    </row>
    <row r="14" spans="2:9">
      <c r="B14" s="15"/>
      <c r="C14" s="15"/>
      <c r="D14" s="15"/>
      <c r="E14" s="15"/>
      <c r="F14" s="15"/>
      <c r="G14" s="28" t="s">
        <v>126</v>
      </c>
      <c r="H14" s="66">
        <f>SUM(H11:H13)</f>
        <v>36326</v>
      </c>
    </row>
    <row r="15" spans="2:9">
      <c r="B15" s="15"/>
      <c r="C15" s="15"/>
      <c r="D15" s="15"/>
      <c r="E15" s="15"/>
      <c r="F15" s="15"/>
      <c r="G15" s="15"/>
      <c r="H15" s="27"/>
    </row>
    <row r="16" spans="2:9">
      <c r="B16" s="52" t="s">
        <v>135</v>
      </c>
      <c r="C16" s="15"/>
      <c r="D16" s="15"/>
      <c r="E16" s="15"/>
      <c r="F16" s="15"/>
      <c r="G16" s="15"/>
      <c r="H16" s="27"/>
    </row>
    <row r="17" spans="2:8">
      <c r="B17" s="15"/>
      <c r="C17" s="15"/>
      <c r="D17" s="15"/>
      <c r="E17" s="15"/>
      <c r="F17" s="15"/>
      <c r="G17" s="15"/>
      <c r="H17" s="27">
        <v>0</v>
      </c>
    </row>
    <row r="18" spans="2:8">
      <c r="B18" s="15"/>
      <c r="C18" s="15"/>
      <c r="D18" s="15"/>
      <c r="E18" s="15"/>
      <c r="F18" s="15"/>
      <c r="G18" s="28" t="s">
        <v>126</v>
      </c>
      <c r="H18" s="66">
        <v>0</v>
      </c>
    </row>
    <row r="19" spans="2:8">
      <c r="B19" s="65"/>
      <c r="E19" s="56"/>
    </row>
    <row r="20" spans="2:8">
      <c r="B20" s="65"/>
      <c r="E20" s="56"/>
    </row>
    <row r="21" spans="2:8">
      <c r="B21" s="65"/>
      <c r="E21" s="56"/>
    </row>
    <row r="22" spans="2:8">
      <c r="B22" s="65"/>
      <c r="E22" s="56"/>
    </row>
    <row r="23" spans="2:8">
      <c r="B23" s="65"/>
      <c r="E23" s="56"/>
    </row>
    <row r="24" spans="2:8">
      <c r="B24" s="65"/>
      <c r="E24" s="56"/>
    </row>
    <row r="25" spans="2:8">
      <c r="B25" s="65"/>
      <c r="E25" s="56"/>
    </row>
    <row r="26" spans="2:8">
      <c r="B26" s="65"/>
      <c r="E26" s="56"/>
    </row>
    <row r="27" spans="2:8">
      <c r="B27" s="65"/>
      <c r="E27" s="56"/>
    </row>
    <row r="28" spans="2:8">
      <c r="B28" s="65"/>
      <c r="E28" s="56"/>
    </row>
    <row r="29" spans="2:8">
      <c r="B29" s="65"/>
      <c r="E29" s="56"/>
    </row>
    <row r="30" spans="2:8">
      <c r="B30" s="65"/>
      <c r="E30" s="56"/>
    </row>
    <row r="31" spans="2:8">
      <c r="B31" s="65"/>
      <c r="E31" s="56"/>
    </row>
    <row r="32" spans="2:8">
      <c r="B32" s="65"/>
      <c r="E32" s="56"/>
    </row>
    <row r="33" spans="2:5">
      <c r="B33" s="65"/>
      <c r="E33" s="56"/>
    </row>
    <row r="34" spans="2:5">
      <c r="B34" s="65"/>
      <c r="E34" s="56"/>
    </row>
    <row r="35" spans="2:5">
      <c r="B35" s="65"/>
      <c r="E35" s="56"/>
    </row>
    <row r="36" spans="2:5">
      <c r="B36" s="65"/>
      <c r="E36" s="56"/>
    </row>
    <row r="37" spans="2:5">
      <c r="B37" s="65"/>
      <c r="E37" s="56"/>
    </row>
    <row r="38" spans="2:5">
      <c r="B38" s="65"/>
      <c r="E38" s="56"/>
    </row>
    <row r="39" spans="2:5">
      <c r="B39" s="65"/>
      <c r="E39" s="56"/>
    </row>
    <row r="40" spans="2:5">
      <c r="B40" s="65"/>
      <c r="E40" s="56"/>
    </row>
    <row r="41" spans="2:5">
      <c r="B41" s="65"/>
      <c r="E41" s="56"/>
    </row>
    <row r="42" spans="2:5">
      <c r="B42" s="65"/>
      <c r="E42" s="56"/>
    </row>
    <row r="43" spans="2:5">
      <c r="B43" s="65"/>
      <c r="E43" s="56"/>
    </row>
    <row r="44" spans="2:5">
      <c r="B44" s="65"/>
      <c r="E44" s="56"/>
    </row>
    <row r="45" spans="2:5">
      <c r="B45" s="65"/>
      <c r="E45" s="56"/>
    </row>
    <row r="46" spans="2:5">
      <c r="B46" s="65"/>
      <c r="E46" s="56"/>
    </row>
    <row r="47" spans="2:5">
      <c r="B47" s="65"/>
      <c r="E47" s="56"/>
    </row>
    <row r="48" spans="2:5">
      <c r="E48" s="56"/>
    </row>
    <row r="49" spans="5:5">
      <c r="E49" s="56"/>
    </row>
  </sheetData>
  <mergeCells count="2">
    <mergeCell ref="B5:H5"/>
    <mergeCell ref="B6:H6"/>
  </mergeCells>
  <pageMargins left="0.7" right="0.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49"/>
  <sheetViews>
    <sheetView workbookViewId="0"/>
  </sheetViews>
  <sheetFormatPr defaultRowHeight="13.8"/>
  <cols>
    <col min="1" max="1" width="10.77734375" style="15" customWidth="1"/>
    <col min="2" max="2" width="17.44140625" style="28" bestFit="1" customWidth="1"/>
    <col min="3" max="3" width="14.77734375" style="15" customWidth="1"/>
    <col min="4" max="4" width="15.21875" style="15" customWidth="1"/>
    <col min="5" max="5" width="14.77734375" style="15" customWidth="1"/>
    <col min="6" max="16384" width="8.88671875" style="15"/>
  </cols>
  <sheetData>
    <row r="2" spans="1:7" ht="15.6">
      <c r="B2" s="16"/>
      <c r="C2" s="17"/>
      <c r="D2" s="17"/>
      <c r="E2" s="17"/>
      <c r="F2" s="17"/>
      <c r="G2" s="18" t="s">
        <v>7</v>
      </c>
    </row>
    <row r="3" spans="1:7" ht="15.6">
      <c r="B3" s="16"/>
      <c r="C3" s="17"/>
      <c r="D3" s="17"/>
      <c r="E3" s="17"/>
      <c r="F3" s="17"/>
      <c r="G3" s="18" t="s">
        <v>5</v>
      </c>
    </row>
    <row r="4" spans="1:7" ht="15.6">
      <c r="B4" s="16"/>
      <c r="C4" s="17"/>
      <c r="D4" s="17"/>
      <c r="E4" s="17"/>
      <c r="F4" s="17"/>
      <c r="G4" s="17"/>
    </row>
    <row r="5" spans="1:7" ht="15.6">
      <c r="A5" s="69" t="s">
        <v>1</v>
      </c>
      <c r="B5" s="69"/>
      <c r="C5" s="69"/>
      <c r="D5" s="69"/>
      <c r="E5" s="69"/>
      <c r="F5" s="69"/>
      <c r="G5" s="17"/>
    </row>
    <row r="6" spans="1:7" ht="15.6">
      <c r="A6" s="69" t="s">
        <v>8</v>
      </c>
      <c r="B6" s="69"/>
      <c r="C6" s="69"/>
      <c r="D6" s="69"/>
      <c r="E6" s="69"/>
      <c r="F6" s="69"/>
      <c r="G6" s="19"/>
    </row>
    <row r="7" spans="1:7" ht="15.6">
      <c r="B7" s="16"/>
      <c r="C7" s="16"/>
      <c r="D7" s="16"/>
      <c r="E7" s="16"/>
      <c r="F7" s="16"/>
      <c r="G7" s="17"/>
    </row>
    <row r="8" spans="1:7" ht="34.799999999999997">
      <c r="B8" s="20" t="s">
        <v>0</v>
      </c>
      <c r="C8" s="21" t="s">
        <v>9</v>
      </c>
      <c r="D8" s="21" t="s">
        <v>10</v>
      </c>
      <c r="E8" s="21" t="s">
        <v>11</v>
      </c>
      <c r="F8" s="21"/>
      <c r="G8" s="21"/>
    </row>
    <row r="9" spans="1:7">
      <c r="A9" s="22"/>
      <c r="B9" s="23" t="s">
        <v>6</v>
      </c>
      <c r="C9" s="24">
        <v>59808</v>
      </c>
      <c r="D9" s="24">
        <v>2804</v>
      </c>
      <c r="E9" s="24">
        <v>27</v>
      </c>
      <c r="F9" s="25"/>
      <c r="G9" s="26"/>
    </row>
    <row r="10" spans="1:7">
      <c r="A10" s="22"/>
      <c r="B10" s="23"/>
      <c r="C10" s="27"/>
    </row>
    <row r="11" spans="1:7">
      <c r="A11" s="22"/>
      <c r="B11" s="23"/>
      <c r="C11" s="27"/>
    </row>
    <row r="12" spans="1:7">
      <c r="A12" s="22"/>
      <c r="C12" s="27"/>
    </row>
    <row r="13" spans="1:7">
      <c r="A13" s="22"/>
      <c r="C13" s="27"/>
    </row>
    <row r="14" spans="1:7">
      <c r="A14" s="22"/>
      <c r="C14" s="27"/>
    </row>
    <row r="15" spans="1:7">
      <c r="A15" s="22"/>
      <c r="C15" s="27"/>
    </row>
    <row r="16" spans="1:7">
      <c r="A16" s="22"/>
      <c r="C16" s="27"/>
    </row>
    <row r="17" spans="1:3">
      <c r="A17" s="22"/>
      <c r="C17" s="27"/>
    </row>
    <row r="18" spans="1:3">
      <c r="A18" s="22"/>
      <c r="C18" s="27"/>
    </row>
    <row r="19" spans="1:3">
      <c r="A19" s="22"/>
      <c r="C19" s="27"/>
    </row>
    <row r="20" spans="1:3">
      <c r="A20" s="22"/>
      <c r="C20" s="27"/>
    </row>
    <row r="21" spans="1:3">
      <c r="A21" s="22"/>
      <c r="C21" s="27"/>
    </row>
    <row r="22" spans="1:3">
      <c r="A22" s="22"/>
      <c r="C22" s="27"/>
    </row>
    <row r="23" spans="1:3">
      <c r="A23" s="22"/>
      <c r="C23" s="27"/>
    </row>
    <row r="24" spans="1:3">
      <c r="A24" s="22"/>
      <c r="C24" s="27"/>
    </row>
    <row r="25" spans="1:3">
      <c r="A25" s="22"/>
      <c r="C25" s="27"/>
    </row>
    <row r="26" spans="1:3">
      <c r="A26" s="22"/>
      <c r="C26" s="27"/>
    </row>
    <row r="27" spans="1:3">
      <c r="A27" s="22"/>
      <c r="C27" s="27"/>
    </row>
    <row r="28" spans="1:3">
      <c r="A28" s="22"/>
      <c r="C28" s="27"/>
    </row>
    <row r="29" spans="1:3">
      <c r="A29" s="22"/>
      <c r="C29" s="27"/>
    </row>
    <row r="30" spans="1:3">
      <c r="A30" s="22"/>
      <c r="C30" s="27"/>
    </row>
    <row r="31" spans="1:3">
      <c r="A31" s="22"/>
      <c r="C31" s="27"/>
    </row>
    <row r="32" spans="1:3">
      <c r="A32" s="22"/>
      <c r="C32" s="27"/>
    </row>
    <row r="33" spans="1:3">
      <c r="A33" s="22"/>
      <c r="C33" s="27"/>
    </row>
    <row r="34" spans="1:3">
      <c r="A34" s="22"/>
      <c r="C34" s="27"/>
    </row>
    <row r="35" spans="1:3">
      <c r="A35" s="22"/>
      <c r="C35" s="27"/>
    </row>
    <row r="36" spans="1:3">
      <c r="A36" s="22"/>
      <c r="C36" s="27"/>
    </row>
    <row r="37" spans="1:3">
      <c r="A37" s="22"/>
      <c r="C37" s="27"/>
    </row>
    <row r="38" spans="1:3">
      <c r="A38" s="22"/>
      <c r="C38" s="27"/>
    </row>
    <row r="39" spans="1:3">
      <c r="A39" s="22"/>
      <c r="C39" s="27"/>
    </row>
    <row r="40" spans="1:3">
      <c r="A40" s="22"/>
      <c r="C40" s="27"/>
    </row>
    <row r="41" spans="1:3">
      <c r="A41" s="22"/>
      <c r="C41" s="27"/>
    </row>
    <row r="42" spans="1:3">
      <c r="A42" s="22"/>
      <c r="C42" s="27"/>
    </row>
    <row r="43" spans="1:3">
      <c r="A43" s="22"/>
      <c r="C43" s="27"/>
    </row>
    <row r="44" spans="1:3">
      <c r="A44" s="22"/>
      <c r="C44" s="27"/>
    </row>
    <row r="45" spans="1:3">
      <c r="A45" s="22"/>
      <c r="C45" s="27"/>
    </row>
    <row r="46" spans="1:3">
      <c r="A46" s="22"/>
      <c r="C46" s="27"/>
    </row>
    <row r="47" spans="1:3">
      <c r="A47" s="22"/>
      <c r="C47" s="27"/>
    </row>
    <row r="48" spans="1:3">
      <c r="C48" s="27"/>
    </row>
    <row r="49" spans="3:3">
      <c r="C49" s="27"/>
    </row>
  </sheetData>
  <mergeCells count="2">
    <mergeCell ref="A5:F5"/>
    <mergeCell ref="A6:F6"/>
  </mergeCells>
  <pageMargins left="0.7" right="0.7" top="0.75" bottom="0.75" header="0.3" footer="0.3"/>
  <pageSetup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I49"/>
  <sheetViews>
    <sheetView workbookViewId="0">
      <selection activeCell="D22" sqref="D22"/>
    </sheetView>
  </sheetViews>
  <sheetFormatPr defaultRowHeight="13.8"/>
  <cols>
    <col min="1" max="2" width="8.88671875" style="15"/>
    <col min="3" max="3" width="8.88671875" style="15" customWidth="1"/>
    <col min="4" max="4" width="11.77734375" style="28" customWidth="1"/>
    <col min="5" max="5" width="11.77734375" style="15" customWidth="1"/>
    <col min="6" max="16384" width="8.88671875" style="15"/>
  </cols>
  <sheetData>
    <row r="2" spans="2:9" ht="15.6">
      <c r="D2" s="16"/>
      <c r="E2" s="17"/>
      <c r="F2" s="17"/>
      <c r="G2" s="17"/>
      <c r="H2" s="17"/>
      <c r="I2" s="18" t="s">
        <v>12</v>
      </c>
    </row>
    <row r="3" spans="2:9" ht="15.6">
      <c r="D3" s="16"/>
      <c r="E3" s="17"/>
      <c r="F3" s="17"/>
      <c r="G3" s="17"/>
      <c r="H3" s="17"/>
      <c r="I3" s="18" t="s">
        <v>5</v>
      </c>
    </row>
    <row r="4" spans="2:9" ht="15.6">
      <c r="D4" s="16"/>
      <c r="E4" s="17"/>
      <c r="F4" s="17"/>
      <c r="G4" s="17"/>
      <c r="H4" s="17"/>
      <c r="I4" s="18"/>
    </row>
    <row r="5" spans="2:9" ht="15.6">
      <c r="C5" s="69" t="s">
        <v>1</v>
      </c>
      <c r="D5" s="69"/>
      <c r="E5" s="69"/>
      <c r="F5" s="69"/>
      <c r="G5" s="19"/>
      <c r="H5" s="19"/>
      <c r="I5" s="17"/>
    </row>
    <row r="6" spans="2:9" ht="15.6">
      <c r="C6" s="70" t="s">
        <v>13</v>
      </c>
      <c r="D6" s="70"/>
      <c r="E6" s="70"/>
      <c r="F6" s="70"/>
      <c r="G6" s="19"/>
      <c r="H6" s="19"/>
      <c r="I6" s="19"/>
    </row>
    <row r="7" spans="2:9" ht="15.6">
      <c r="B7" s="29" t="s">
        <v>14</v>
      </c>
      <c r="D7" s="16"/>
      <c r="E7" s="16"/>
      <c r="F7" s="16"/>
      <c r="G7" s="16"/>
      <c r="H7" s="16"/>
      <c r="I7" s="17"/>
    </row>
    <row r="8" spans="2:9" ht="15.6">
      <c r="B8" s="29"/>
      <c r="D8" s="16"/>
      <c r="E8" s="16"/>
      <c r="F8" s="16"/>
      <c r="G8" s="16"/>
      <c r="H8" s="16"/>
      <c r="I8" s="17"/>
    </row>
    <row r="9" spans="2:9" ht="17.399999999999999">
      <c r="D9" s="20" t="s">
        <v>0</v>
      </c>
      <c r="E9" s="21" t="s">
        <v>15</v>
      </c>
      <c r="F9" s="21"/>
      <c r="G9" s="21"/>
      <c r="H9" s="21"/>
      <c r="I9" s="21"/>
    </row>
    <row r="10" spans="2:9">
      <c r="C10" s="22"/>
      <c r="D10" s="23">
        <v>2017</v>
      </c>
      <c r="E10" s="30">
        <v>251.04</v>
      </c>
    </row>
    <row r="11" spans="2:9">
      <c r="C11" s="22"/>
      <c r="D11" s="23">
        <v>2018</v>
      </c>
      <c r="E11" s="30">
        <v>266.17</v>
      </c>
    </row>
    <row r="12" spans="2:9">
      <c r="C12" s="22"/>
      <c r="D12" s="23">
        <v>2019</v>
      </c>
      <c r="E12" s="30">
        <v>258.93</v>
      </c>
    </row>
    <row r="13" spans="2:9">
      <c r="C13" s="22"/>
      <c r="D13" s="23" t="s">
        <v>16</v>
      </c>
      <c r="E13" s="30">
        <v>265.33999999999997</v>
      </c>
    </row>
    <row r="14" spans="2:9">
      <c r="C14" s="22"/>
      <c r="D14" s="23" t="s">
        <v>17</v>
      </c>
      <c r="E14" s="30">
        <v>266.95999999999998</v>
      </c>
    </row>
    <row r="15" spans="2:9">
      <c r="C15" s="22"/>
      <c r="D15" s="23" t="s">
        <v>18</v>
      </c>
      <c r="E15" s="30">
        <v>237.14</v>
      </c>
    </row>
    <row r="16" spans="2:9">
      <c r="C16" s="22"/>
      <c r="D16" s="23" t="s">
        <v>19</v>
      </c>
      <c r="E16" s="30">
        <v>200.28</v>
      </c>
    </row>
    <row r="17" spans="3:5">
      <c r="C17" s="22"/>
      <c r="D17" s="23" t="s">
        <v>20</v>
      </c>
      <c r="E17" s="30">
        <v>206</v>
      </c>
    </row>
    <row r="18" spans="3:5">
      <c r="C18" s="22"/>
      <c r="E18" s="27"/>
    </row>
    <row r="19" spans="3:5">
      <c r="C19" s="22"/>
      <c r="E19" s="27"/>
    </row>
    <row r="20" spans="3:5">
      <c r="C20" s="22"/>
      <c r="E20" s="27"/>
    </row>
    <row r="21" spans="3:5">
      <c r="C21" s="22"/>
      <c r="E21" s="27"/>
    </row>
    <row r="22" spans="3:5">
      <c r="C22" s="22"/>
      <c r="E22" s="27"/>
    </row>
    <row r="23" spans="3:5">
      <c r="C23" s="22"/>
      <c r="E23" s="27"/>
    </row>
    <row r="24" spans="3:5">
      <c r="C24" s="22"/>
      <c r="E24" s="27"/>
    </row>
    <row r="25" spans="3:5">
      <c r="C25" s="22"/>
      <c r="E25" s="27"/>
    </row>
    <row r="26" spans="3:5">
      <c r="C26" s="22"/>
      <c r="E26" s="27"/>
    </row>
    <row r="27" spans="3:5">
      <c r="C27" s="22"/>
      <c r="E27" s="27"/>
    </row>
    <row r="28" spans="3:5">
      <c r="C28" s="22"/>
      <c r="E28" s="27"/>
    </row>
    <row r="29" spans="3:5">
      <c r="C29" s="22"/>
      <c r="E29" s="27"/>
    </row>
    <row r="30" spans="3:5">
      <c r="C30" s="22"/>
      <c r="E30" s="27"/>
    </row>
    <row r="31" spans="3:5">
      <c r="C31" s="22"/>
      <c r="E31" s="27"/>
    </row>
    <row r="32" spans="3:5">
      <c r="C32" s="22"/>
      <c r="E32" s="27"/>
    </row>
    <row r="33" spans="3:5">
      <c r="C33" s="22"/>
      <c r="E33" s="27"/>
    </row>
    <row r="34" spans="3:5">
      <c r="C34" s="22"/>
      <c r="E34" s="27"/>
    </row>
    <row r="35" spans="3:5">
      <c r="C35" s="22"/>
      <c r="E35" s="27"/>
    </row>
    <row r="36" spans="3:5">
      <c r="C36" s="22"/>
      <c r="E36" s="27"/>
    </row>
    <row r="37" spans="3:5">
      <c r="C37" s="22"/>
      <c r="E37" s="27"/>
    </row>
    <row r="38" spans="3:5">
      <c r="C38" s="22"/>
      <c r="E38" s="27"/>
    </row>
    <row r="39" spans="3:5">
      <c r="C39" s="22"/>
      <c r="E39" s="27"/>
    </row>
    <row r="40" spans="3:5">
      <c r="C40" s="22"/>
      <c r="E40" s="27"/>
    </row>
    <row r="41" spans="3:5">
      <c r="C41" s="22"/>
      <c r="E41" s="27"/>
    </row>
    <row r="42" spans="3:5">
      <c r="C42" s="22"/>
      <c r="E42" s="27"/>
    </row>
    <row r="43" spans="3:5">
      <c r="C43" s="22"/>
      <c r="E43" s="27"/>
    </row>
    <row r="44" spans="3:5">
      <c r="C44" s="22"/>
      <c r="E44" s="27"/>
    </row>
    <row r="45" spans="3:5">
      <c r="C45" s="22"/>
      <c r="E45" s="27"/>
    </row>
    <row r="46" spans="3:5">
      <c r="C46" s="22"/>
      <c r="E46" s="27"/>
    </row>
    <row r="47" spans="3:5">
      <c r="C47" s="22"/>
      <c r="E47" s="27"/>
    </row>
    <row r="48" spans="3:5">
      <c r="E48" s="27"/>
    </row>
    <row r="49" spans="5:5">
      <c r="E49" s="27"/>
    </row>
  </sheetData>
  <mergeCells count="2">
    <mergeCell ref="C5:F5"/>
    <mergeCell ref="C6:F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I49"/>
  <sheetViews>
    <sheetView workbookViewId="0">
      <selection activeCell="E26" sqref="E26"/>
    </sheetView>
  </sheetViews>
  <sheetFormatPr defaultRowHeight="13.8"/>
  <cols>
    <col min="1" max="1" width="8.88671875" style="15"/>
    <col min="2" max="2" width="7.44140625" style="15" customWidth="1"/>
    <col min="3" max="3" width="11.77734375" style="28" customWidth="1"/>
    <col min="4" max="4" width="14.77734375" style="15" customWidth="1"/>
    <col min="5" max="5" width="14.88671875" style="15" customWidth="1"/>
    <col min="6" max="6" width="14.77734375" style="15" customWidth="1"/>
    <col min="7" max="16384" width="8.88671875" style="15"/>
  </cols>
  <sheetData>
    <row r="2" spans="2:9" ht="15.6">
      <c r="C2" s="16"/>
      <c r="D2" s="17"/>
      <c r="E2" s="17"/>
      <c r="F2" s="17"/>
      <c r="G2" s="17"/>
      <c r="H2" s="17"/>
      <c r="I2" s="18" t="s">
        <v>21</v>
      </c>
    </row>
    <row r="3" spans="2:9" ht="15.6">
      <c r="C3" s="16"/>
      <c r="D3" s="17"/>
      <c r="E3" s="17"/>
      <c r="F3" s="17"/>
      <c r="G3" s="17"/>
      <c r="H3" s="17"/>
      <c r="I3" s="18" t="s">
        <v>5</v>
      </c>
    </row>
    <row r="4" spans="2:9" ht="15.6">
      <c r="C4" s="16"/>
      <c r="D4" s="17"/>
      <c r="E4" s="17"/>
      <c r="F4" s="17"/>
      <c r="G4" s="17"/>
      <c r="H4" s="17"/>
      <c r="I4" s="18"/>
    </row>
    <row r="5" spans="2:9" ht="15.6">
      <c r="B5" s="69" t="s">
        <v>1</v>
      </c>
      <c r="C5" s="69"/>
      <c r="D5" s="69"/>
      <c r="E5" s="69"/>
      <c r="F5" s="69"/>
      <c r="G5" s="69"/>
      <c r="H5" s="17"/>
    </row>
    <row r="6" spans="2:9" ht="15.6">
      <c r="B6" s="70" t="s">
        <v>22</v>
      </c>
      <c r="C6" s="70"/>
      <c r="D6" s="70"/>
      <c r="E6" s="70"/>
      <c r="F6" s="70"/>
      <c r="G6" s="70"/>
      <c r="H6" s="19"/>
    </row>
    <row r="7" spans="2:9" ht="15.6">
      <c r="B7" s="71" t="s">
        <v>14</v>
      </c>
      <c r="C7" s="71"/>
      <c r="D7" s="71"/>
      <c r="E7" s="71"/>
      <c r="F7" s="71"/>
      <c r="G7" s="71"/>
      <c r="H7" s="17"/>
    </row>
    <row r="8" spans="2:9" ht="15.6">
      <c r="C8" s="16"/>
      <c r="D8" s="16"/>
      <c r="E8" s="16"/>
      <c r="F8" s="16"/>
      <c r="G8" s="16"/>
      <c r="H8" s="17"/>
    </row>
    <row r="9" spans="2:9" ht="34.799999999999997">
      <c r="C9" s="20" t="s">
        <v>0</v>
      </c>
      <c r="D9" s="21" t="s">
        <v>9</v>
      </c>
      <c r="E9" s="21" t="s">
        <v>10</v>
      </c>
      <c r="F9" s="21" t="s">
        <v>11</v>
      </c>
      <c r="G9" s="21"/>
      <c r="H9" s="21"/>
    </row>
    <row r="10" spans="2:9">
      <c r="B10" s="22"/>
      <c r="C10" s="23">
        <v>2017</v>
      </c>
      <c r="D10" s="30">
        <v>138.41</v>
      </c>
      <c r="E10" s="30">
        <v>798.76</v>
      </c>
      <c r="F10" s="30">
        <v>238425.28</v>
      </c>
    </row>
    <row r="11" spans="2:9">
      <c r="B11" s="22"/>
      <c r="C11" s="23">
        <v>2018</v>
      </c>
      <c r="D11" s="30">
        <v>150.4</v>
      </c>
      <c r="E11" s="30">
        <v>828</v>
      </c>
      <c r="F11" s="30">
        <v>229633.95</v>
      </c>
    </row>
    <row r="12" spans="2:9">
      <c r="B12" s="22"/>
      <c r="C12" s="23">
        <v>2019</v>
      </c>
      <c r="D12" s="30">
        <v>145.19</v>
      </c>
      <c r="E12" s="30">
        <v>827.32</v>
      </c>
      <c r="F12" s="30">
        <v>198704.99</v>
      </c>
    </row>
    <row r="13" spans="2:9">
      <c r="B13" s="22"/>
      <c r="C13" s="23" t="s">
        <v>16</v>
      </c>
      <c r="D13" s="30">
        <v>149.66</v>
      </c>
      <c r="E13" s="30">
        <v>786.24</v>
      </c>
      <c r="F13" s="30">
        <v>194833.98</v>
      </c>
    </row>
    <row r="14" spans="2:9">
      <c r="B14" s="22"/>
      <c r="C14" s="23" t="s">
        <v>17</v>
      </c>
      <c r="D14" s="30">
        <v>158.97999999999999</v>
      </c>
      <c r="E14" s="30">
        <v>788.57</v>
      </c>
      <c r="F14" s="30">
        <v>184345.51</v>
      </c>
    </row>
    <row r="15" spans="2:9">
      <c r="B15" s="22"/>
      <c r="C15" s="23" t="s">
        <v>18</v>
      </c>
      <c r="D15" s="30">
        <v>131.44999999999999</v>
      </c>
      <c r="E15" s="30">
        <v>728.38</v>
      </c>
      <c r="F15" s="30">
        <v>183824.45</v>
      </c>
    </row>
    <row r="16" spans="2:9">
      <c r="B16" s="22"/>
      <c r="C16" s="23" t="s">
        <v>19</v>
      </c>
      <c r="D16" s="30">
        <v>124.81</v>
      </c>
      <c r="E16" s="30">
        <v>674.57</v>
      </c>
      <c r="F16" s="30">
        <v>118296.84</v>
      </c>
    </row>
    <row r="17" spans="2:6">
      <c r="B17" s="22"/>
      <c r="C17" s="23" t="s">
        <v>20</v>
      </c>
      <c r="D17" s="30">
        <v>124.35</v>
      </c>
      <c r="E17" s="30">
        <v>677.32</v>
      </c>
      <c r="F17" s="30">
        <v>132467.56</v>
      </c>
    </row>
    <row r="18" spans="2:6">
      <c r="B18" s="22"/>
      <c r="D18" s="27"/>
    </row>
    <row r="19" spans="2:6">
      <c r="B19" s="22"/>
      <c r="D19" s="27"/>
    </row>
    <row r="20" spans="2:6">
      <c r="B20" s="22"/>
      <c r="D20" s="27"/>
    </row>
    <row r="21" spans="2:6">
      <c r="B21" s="22"/>
      <c r="D21" s="27"/>
    </row>
    <row r="22" spans="2:6">
      <c r="B22" s="22"/>
      <c r="D22" s="27"/>
    </row>
    <row r="23" spans="2:6">
      <c r="B23" s="22"/>
      <c r="D23" s="27"/>
    </row>
    <row r="24" spans="2:6">
      <c r="B24" s="22"/>
      <c r="D24" s="27"/>
    </row>
    <row r="25" spans="2:6">
      <c r="B25" s="22"/>
      <c r="D25" s="27"/>
    </row>
    <row r="26" spans="2:6">
      <c r="B26" s="22"/>
      <c r="D26" s="27"/>
    </row>
    <row r="27" spans="2:6">
      <c r="B27" s="22"/>
      <c r="D27" s="27"/>
    </row>
    <row r="28" spans="2:6">
      <c r="B28" s="22"/>
      <c r="D28" s="27"/>
    </row>
    <row r="29" spans="2:6">
      <c r="B29" s="22"/>
      <c r="D29" s="27"/>
    </row>
    <row r="30" spans="2:6">
      <c r="B30" s="22"/>
      <c r="D30" s="27"/>
    </row>
    <row r="31" spans="2:6">
      <c r="B31" s="22"/>
      <c r="D31" s="27"/>
    </row>
    <row r="32" spans="2:6">
      <c r="B32" s="22"/>
      <c r="D32" s="27"/>
    </row>
    <row r="33" spans="2:4">
      <c r="B33" s="22"/>
      <c r="D33" s="27"/>
    </row>
    <row r="34" spans="2:4">
      <c r="B34" s="22"/>
      <c r="D34" s="27"/>
    </row>
    <row r="35" spans="2:4">
      <c r="B35" s="22"/>
      <c r="D35" s="27"/>
    </row>
    <row r="36" spans="2:4">
      <c r="B36" s="22"/>
      <c r="D36" s="27"/>
    </row>
    <row r="37" spans="2:4">
      <c r="B37" s="22"/>
      <c r="D37" s="27"/>
    </row>
    <row r="38" spans="2:4">
      <c r="B38" s="22"/>
      <c r="D38" s="27"/>
    </row>
    <row r="39" spans="2:4">
      <c r="B39" s="22"/>
      <c r="D39" s="27"/>
    </row>
    <row r="40" spans="2:4">
      <c r="B40" s="22"/>
      <c r="D40" s="27"/>
    </row>
    <row r="41" spans="2:4">
      <c r="B41" s="22"/>
      <c r="D41" s="27"/>
    </row>
    <row r="42" spans="2:4">
      <c r="B42" s="22"/>
      <c r="D42" s="27"/>
    </row>
    <row r="43" spans="2:4">
      <c r="B43" s="22"/>
      <c r="D43" s="27"/>
    </row>
    <row r="44" spans="2:4">
      <c r="B44" s="22"/>
      <c r="D44" s="27"/>
    </row>
    <row r="45" spans="2:4">
      <c r="B45" s="22"/>
      <c r="D45" s="27"/>
    </row>
    <row r="46" spans="2:4">
      <c r="B46" s="22"/>
      <c r="D46" s="27"/>
    </row>
    <row r="47" spans="2:4">
      <c r="B47" s="22"/>
      <c r="D47" s="27"/>
    </row>
    <row r="48" spans="2:4">
      <c r="D48" s="27"/>
    </row>
    <row r="49" spans="4:4">
      <c r="D49" s="27"/>
    </row>
  </sheetData>
  <mergeCells count="3">
    <mergeCell ref="B5:G5"/>
    <mergeCell ref="B6:G6"/>
    <mergeCell ref="B7:G7"/>
  </mergeCells>
  <pageMargins left="0.7" right="0.7" top="0.75" bottom="0.75" header="0.3" footer="0.3"/>
  <pageSetup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H48"/>
  <sheetViews>
    <sheetView workbookViewId="0">
      <selection activeCell="J18" sqref="J18"/>
    </sheetView>
  </sheetViews>
  <sheetFormatPr defaultRowHeight="13.8"/>
  <cols>
    <col min="1" max="1" width="14.77734375" style="15" customWidth="1"/>
    <col min="2" max="2" width="9.109375" style="15" customWidth="1"/>
    <col min="3" max="3" width="14.77734375" style="28" customWidth="1"/>
    <col min="4" max="4" width="14.77734375" style="15" customWidth="1"/>
    <col min="5" max="16384" width="8.88671875" style="15"/>
  </cols>
  <sheetData>
    <row r="2" spans="2:8" ht="15.6">
      <c r="C2" s="16"/>
      <c r="D2" s="17"/>
      <c r="E2" s="17"/>
      <c r="F2" s="17"/>
      <c r="G2" s="18" t="s">
        <v>23</v>
      </c>
      <c r="H2" s="17"/>
    </row>
    <row r="3" spans="2:8" ht="15.6">
      <c r="C3" s="16"/>
      <c r="D3" s="17"/>
      <c r="E3" s="17"/>
      <c r="F3" s="17"/>
      <c r="G3" s="18" t="s">
        <v>5</v>
      </c>
      <c r="H3" s="17"/>
    </row>
    <row r="4" spans="2:8" ht="15.6">
      <c r="C4" s="16"/>
      <c r="D4" s="17"/>
      <c r="E4" s="17"/>
      <c r="F4" s="17"/>
      <c r="G4" s="17"/>
      <c r="H4" s="17"/>
    </row>
    <row r="5" spans="2:8" ht="15.6">
      <c r="B5" s="69" t="s">
        <v>1</v>
      </c>
      <c r="C5" s="69"/>
      <c r="D5" s="69"/>
      <c r="E5" s="69"/>
      <c r="F5" s="19"/>
      <c r="G5" s="19"/>
      <c r="H5" s="17"/>
    </row>
    <row r="6" spans="2:8" ht="15.6">
      <c r="B6" s="70" t="s">
        <v>24</v>
      </c>
      <c r="C6" s="70"/>
      <c r="D6" s="70"/>
      <c r="E6" s="70"/>
      <c r="F6" s="19"/>
      <c r="G6" s="19"/>
      <c r="H6" s="19"/>
    </row>
    <row r="7" spans="2:8" ht="15.6">
      <c r="C7" s="16"/>
      <c r="D7" s="16"/>
      <c r="E7" s="16"/>
      <c r="F7" s="16"/>
      <c r="G7" s="16"/>
      <c r="H7" s="17"/>
    </row>
    <row r="8" spans="2:8" ht="17.399999999999999">
      <c r="C8" s="20" t="s">
        <v>0</v>
      </c>
      <c r="D8" s="21" t="s">
        <v>15</v>
      </c>
      <c r="E8" s="21"/>
      <c r="F8" s="21"/>
      <c r="G8" s="21"/>
      <c r="H8" s="21"/>
    </row>
    <row r="9" spans="2:8">
      <c r="B9" s="22"/>
      <c r="C9" s="23">
        <v>2017</v>
      </c>
      <c r="D9" s="31">
        <v>224.21</v>
      </c>
    </row>
    <row r="10" spans="2:8">
      <c r="B10" s="22"/>
      <c r="C10" s="23">
        <v>2018</v>
      </c>
      <c r="D10" s="31">
        <v>235.69</v>
      </c>
    </row>
    <row r="11" spans="2:8">
      <c r="B11" s="22"/>
      <c r="C11" s="23">
        <v>2019</v>
      </c>
      <c r="D11" s="31">
        <v>228.67</v>
      </c>
    </row>
    <row r="12" spans="2:8">
      <c r="B12" s="22"/>
      <c r="C12" s="23" t="s">
        <v>16</v>
      </c>
      <c r="D12" s="31">
        <v>236.34</v>
      </c>
    </row>
    <row r="13" spans="2:8">
      <c r="B13" s="22"/>
      <c r="C13" s="23" t="s">
        <v>17</v>
      </c>
      <c r="D13" s="31">
        <v>221.3</v>
      </c>
    </row>
    <row r="14" spans="2:8">
      <c r="B14" s="22"/>
      <c r="C14" s="23" t="s">
        <v>18</v>
      </c>
      <c r="D14" s="31">
        <v>200.48</v>
      </c>
    </row>
    <row r="15" spans="2:8">
      <c r="B15" s="22"/>
      <c r="C15" s="23" t="s">
        <v>19</v>
      </c>
      <c r="D15" s="31">
        <v>164.87</v>
      </c>
    </row>
    <row r="16" spans="2:8">
      <c r="B16" s="22"/>
      <c r="C16" s="23" t="s">
        <v>20</v>
      </c>
      <c r="D16" s="31">
        <v>175.71</v>
      </c>
    </row>
    <row r="17" spans="2:4">
      <c r="B17" s="22"/>
      <c r="D17" s="27"/>
    </row>
    <row r="18" spans="2:4">
      <c r="B18" s="22"/>
      <c r="D18" s="27"/>
    </row>
    <row r="19" spans="2:4">
      <c r="B19" s="22"/>
      <c r="D19" s="27"/>
    </row>
    <row r="20" spans="2:4">
      <c r="B20" s="22"/>
      <c r="D20" s="27"/>
    </row>
    <row r="21" spans="2:4">
      <c r="B21" s="22"/>
      <c r="D21" s="27"/>
    </row>
    <row r="22" spans="2:4">
      <c r="B22" s="22"/>
      <c r="D22" s="27"/>
    </row>
    <row r="23" spans="2:4">
      <c r="B23" s="22"/>
      <c r="D23" s="27"/>
    </row>
    <row r="24" spans="2:4">
      <c r="B24" s="22"/>
      <c r="D24" s="27"/>
    </row>
    <row r="25" spans="2:4">
      <c r="B25" s="22"/>
      <c r="D25" s="27"/>
    </row>
    <row r="26" spans="2:4">
      <c r="B26" s="22"/>
      <c r="D26" s="27"/>
    </row>
    <row r="27" spans="2:4">
      <c r="B27" s="22"/>
      <c r="D27" s="27"/>
    </row>
    <row r="28" spans="2:4">
      <c r="B28" s="22"/>
      <c r="D28" s="27"/>
    </row>
    <row r="29" spans="2:4">
      <c r="B29" s="22"/>
      <c r="D29" s="27"/>
    </row>
    <row r="30" spans="2:4">
      <c r="B30" s="22"/>
      <c r="D30" s="27"/>
    </row>
    <row r="31" spans="2:4">
      <c r="B31" s="22"/>
      <c r="D31" s="27"/>
    </row>
    <row r="32" spans="2:4">
      <c r="B32" s="22"/>
      <c r="D32" s="27"/>
    </row>
    <row r="33" spans="2:4">
      <c r="B33" s="22"/>
      <c r="D33" s="27"/>
    </row>
    <row r="34" spans="2:4">
      <c r="B34" s="22"/>
      <c r="D34" s="27"/>
    </row>
    <row r="35" spans="2:4">
      <c r="B35" s="22"/>
      <c r="D35" s="27"/>
    </row>
    <row r="36" spans="2:4">
      <c r="B36" s="22"/>
      <c r="D36" s="27"/>
    </row>
    <row r="37" spans="2:4">
      <c r="B37" s="22"/>
      <c r="D37" s="27"/>
    </row>
    <row r="38" spans="2:4">
      <c r="B38" s="22"/>
      <c r="D38" s="27"/>
    </row>
    <row r="39" spans="2:4">
      <c r="B39" s="22"/>
      <c r="D39" s="27"/>
    </row>
    <row r="40" spans="2:4">
      <c r="B40" s="22"/>
      <c r="D40" s="27"/>
    </row>
    <row r="41" spans="2:4">
      <c r="B41" s="22"/>
      <c r="D41" s="27"/>
    </row>
    <row r="42" spans="2:4">
      <c r="B42" s="22"/>
      <c r="D42" s="27"/>
    </row>
    <row r="43" spans="2:4">
      <c r="B43" s="22"/>
      <c r="D43" s="27"/>
    </row>
    <row r="44" spans="2:4">
      <c r="B44" s="22"/>
      <c r="D44" s="27"/>
    </row>
    <row r="45" spans="2:4">
      <c r="B45" s="22"/>
      <c r="D45" s="27"/>
    </row>
    <row r="46" spans="2:4">
      <c r="B46" s="22"/>
      <c r="D46" s="27"/>
    </row>
    <row r="47" spans="2:4">
      <c r="D47" s="27"/>
    </row>
    <row r="48" spans="2:4">
      <c r="D48" s="27"/>
    </row>
  </sheetData>
  <mergeCells count="2">
    <mergeCell ref="B5:E5"/>
    <mergeCell ref="B6:E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H49"/>
  <sheetViews>
    <sheetView workbookViewId="0">
      <selection activeCell="G20" sqref="G20"/>
    </sheetView>
  </sheetViews>
  <sheetFormatPr defaultRowHeight="13.8"/>
  <cols>
    <col min="1" max="1" width="8.88671875" style="15"/>
    <col min="2" max="2" width="5.77734375" style="15" customWidth="1"/>
    <col min="3" max="3" width="11.77734375" style="28" customWidth="1"/>
    <col min="4" max="6" width="14.21875" style="15" customWidth="1"/>
    <col min="7" max="7" width="5.77734375" style="15" customWidth="1"/>
    <col min="8" max="16384" width="8.88671875" style="15"/>
  </cols>
  <sheetData>
    <row r="2" spans="2:8" ht="15.6">
      <c r="C2" s="16"/>
      <c r="D2" s="17"/>
      <c r="E2" s="17"/>
      <c r="F2" s="17"/>
      <c r="G2" s="17"/>
      <c r="H2" s="18" t="s">
        <v>25</v>
      </c>
    </row>
    <row r="3" spans="2:8" ht="15.6">
      <c r="C3" s="16"/>
      <c r="D3" s="17"/>
      <c r="E3" s="17"/>
      <c r="F3" s="17"/>
      <c r="G3" s="17"/>
      <c r="H3" s="18" t="s">
        <v>5</v>
      </c>
    </row>
    <row r="4" spans="2:8" ht="15.6">
      <c r="C4" s="16"/>
      <c r="D4" s="17"/>
      <c r="E4" s="17"/>
      <c r="F4" s="17"/>
      <c r="G4" s="17"/>
      <c r="H4" s="17"/>
    </row>
    <row r="5" spans="2:8" ht="15.6">
      <c r="B5" s="69" t="s">
        <v>1</v>
      </c>
      <c r="C5" s="69"/>
      <c r="D5" s="69"/>
      <c r="E5" s="69"/>
      <c r="F5" s="69"/>
      <c r="G5" s="69"/>
      <c r="H5" s="17"/>
    </row>
    <row r="6" spans="2:8" ht="15.6">
      <c r="B6" s="70" t="s">
        <v>26</v>
      </c>
      <c r="C6" s="70"/>
      <c r="D6" s="70"/>
      <c r="E6" s="70"/>
      <c r="F6" s="70"/>
      <c r="G6" s="70"/>
      <c r="H6" s="19"/>
    </row>
    <row r="7" spans="2:8" ht="15.6">
      <c r="C7" s="16"/>
      <c r="D7" s="16"/>
      <c r="E7" s="16"/>
      <c r="F7" s="16"/>
      <c r="G7" s="16"/>
      <c r="H7" s="17"/>
    </row>
    <row r="8" spans="2:8" ht="15.6">
      <c r="C8" s="16"/>
      <c r="D8" s="16"/>
      <c r="E8" s="16"/>
      <c r="F8" s="16"/>
      <c r="G8" s="16"/>
      <c r="H8" s="17"/>
    </row>
    <row r="9" spans="2:8" ht="38.4" customHeight="1">
      <c r="C9" s="20" t="s">
        <v>0</v>
      </c>
      <c r="D9" s="21" t="s">
        <v>9</v>
      </c>
      <c r="E9" s="21" t="s">
        <v>10</v>
      </c>
      <c r="F9" s="21" t="s">
        <v>11</v>
      </c>
      <c r="G9" s="21"/>
      <c r="H9" s="21"/>
    </row>
    <row r="10" spans="2:8">
      <c r="B10" s="22"/>
      <c r="C10" s="23">
        <v>2017</v>
      </c>
      <c r="D10" s="31">
        <v>115.91</v>
      </c>
      <c r="E10" s="31">
        <v>712.43</v>
      </c>
      <c r="F10" s="31">
        <v>236297.53</v>
      </c>
    </row>
    <row r="11" spans="2:8">
      <c r="B11" s="22"/>
      <c r="C11" s="23">
        <v>2018</v>
      </c>
      <c r="D11" s="31">
        <v>124.24</v>
      </c>
      <c r="E11" s="31">
        <v>739.88</v>
      </c>
      <c r="F11" s="31">
        <v>224619.03</v>
      </c>
    </row>
    <row r="12" spans="2:8">
      <c r="B12" s="22"/>
      <c r="C12" s="23">
        <v>2019</v>
      </c>
      <c r="D12" s="31">
        <v>120.39</v>
      </c>
      <c r="E12" s="31">
        <v>718.33</v>
      </c>
      <c r="F12" s="31">
        <v>195260.46</v>
      </c>
    </row>
    <row r="13" spans="2:8">
      <c r="B13" s="22"/>
      <c r="C13" s="23" t="s">
        <v>16</v>
      </c>
      <c r="D13" s="31">
        <v>125.76</v>
      </c>
      <c r="E13" s="31">
        <v>679.91</v>
      </c>
      <c r="F13" s="31">
        <v>191671.45</v>
      </c>
    </row>
    <row r="14" spans="2:8">
      <c r="B14" s="22"/>
      <c r="C14" s="23" t="s">
        <v>17</v>
      </c>
      <c r="D14" s="31">
        <v>122.76</v>
      </c>
      <c r="E14" s="31">
        <v>621.15</v>
      </c>
      <c r="F14" s="31">
        <v>172692.09</v>
      </c>
    </row>
    <row r="15" spans="2:8">
      <c r="B15" s="22"/>
      <c r="C15" s="23" t="s">
        <v>18</v>
      </c>
      <c r="D15" s="31">
        <v>100.96</v>
      </c>
      <c r="E15" s="31">
        <v>605.91999999999996</v>
      </c>
      <c r="F15" s="31">
        <v>177244.96</v>
      </c>
    </row>
    <row r="16" spans="2:8">
      <c r="B16" s="22"/>
      <c r="C16" s="23" t="s">
        <v>19</v>
      </c>
      <c r="D16" s="31">
        <v>97.04</v>
      </c>
      <c r="E16" s="31">
        <v>538.96</v>
      </c>
      <c r="F16" s="31">
        <v>111010.37</v>
      </c>
    </row>
    <row r="17" spans="2:7">
      <c r="B17" s="22"/>
      <c r="C17" s="23" t="s">
        <v>20</v>
      </c>
      <c r="D17" s="30">
        <v>101.93</v>
      </c>
      <c r="E17" s="30">
        <v>554.22</v>
      </c>
      <c r="F17" s="30">
        <v>124587.45</v>
      </c>
      <c r="G17" s="25"/>
    </row>
    <row r="18" spans="2:7">
      <c r="B18" s="22"/>
      <c r="D18" s="27"/>
    </row>
    <row r="19" spans="2:7">
      <c r="B19" s="22"/>
      <c r="D19" s="27"/>
    </row>
    <row r="20" spans="2:7">
      <c r="B20" s="22"/>
      <c r="D20" s="27"/>
    </row>
    <row r="21" spans="2:7">
      <c r="B21" s="22"/>
      <c r="D21" s="27"/>
    </row>
    <row r="22" spans="2:7">
      <c r="B22" s="22"/>
      <c r="D22" s="27"/>
    </row>
    <row r="23" spans="2:7">
      <c r="B23" s="22"/>
      <c r="D23" s="27"/>
    </row>
    <row r="24" spans="2:7">
      <c r="B24" s="22"/>
      <c r="D24" s="27"/>
    </row>
    <row r="25" spans="2:7">
      <c r="B25" s="22"/>
      <c r="D25" s="27"/>
    </row>
    <row r="26" spans="2:7">
      <c r="B26" s="22"/>
      <c r="D26" s="27"/>
    </row>
    <row r="27" spans="2:7">
      <c r="B27" s="22"/>
      <c r="D27" s="27"/>
    </row>
    <row r="28" spans="2:7">
      <c r="B28" s="22"/>
      <c r="D28" s="27"/>
    </row>
    <row r="29" spans="2:7">
      <c r="B29" s="22"/>
      <c r="D29" s="27"/>
    </row>
    <row r="30" spans="2:7">
      <c r="B30" s="22"/>
      <c r="D30" s="27"/>
    </row>
    <row r="31" spans="2:7">
      <c r="B31" s="22"/>
      <c r="D31" s="27"/>
    </row>
    <row r="32" spans="2:7">
      <c r="B32" s="22"/>
      <c r="D32" s="27"/>
    </row>
    <row r="33" spans="2:4">
      <c r="B33" s="22"/>
      <c r="D33" s="27"/>
    </row>
    <row r="34" spans="2:4">
      <c r="B34" s="22"/>
      <c r="D34" s="27"/>
    </row>
    <row r="35" spans="2:4">
      <c r="B35" s="22"/>
      <c r="D35" s="27"/>
    </row>
    <row r="36" spans="2:4">
      <c r="B36" s="22"/>
      <c r="D36" s="27"/>
    </row>
    <row r="37" spans="2:4">
      <c r="B37" s="22"/>
      <c r="D37" s="27"/>
    </row>
    <row r="38" spans="2:4">
      <c r="B38" s="22"/>
      <c r="D38" s="27"/>
    </row>
    <row r="39" spans="2:4">
      <c r="B39" s="22"/>
      <c r="D39" s="27"/>
    </row>
    <row r="40" spans="2:4">
      <c r="B40" s="22"/>
      <c r="D40" s="27"/>
    </row>
    <row r="41" spans="2:4">
      <c r="B41" s="22"/>
      <c r="D41" s="27"/>
    </row>
    <row r="42" spans="2:4">
      <c r="B42" s="22"/>
      <c r="D42" s="27"/>
    </row>
    <row r="43" spans="2:4">
      <c r="B43" s="22"/>
      <c r="D43" s="27"/>
    </row>
    <row r="44" spans="2:4">
      <c r="B44" s="22"/>
      <c r="D44" s="27"/>
    </row>
    <row r="45" spans="2:4">
      <c r="B45" s="22"/>
      <c r="D45" s="27"/>
    </row>
    <row r="46" spans="2:4">
      <c r="B46" s="22"/>
      <c r="D46" s="27"/>
    </row>
    <row r="47" spans="2:4">
      <c r="B47" s="22"/>
      <c r="D47" s="27"/>
    </row>
    <row r="48" spans="2:4">
      <c r="D48" s="27"/>
    </row>
    <row r="49" spans="4:4">
      <c r="D49" s="27"/>
    </row>
  </sheetData>
  <mergeCells count="2">
    <mergeCell ref="B5:G5"/>
    <mergeCell ref="B6:G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H37"/>
  <sheetViews>
    <sheetView workbookViewId="0">
      <selection activeCell="H15" sqref="H15"/>
    </sheetView>
  </sheetViews>
  <sheetFormatPr defaultRowHeight="14.4"/>
  <cols>
    <col min="1" max="1" width="17" customWidth="1"/>
    <col min="2" max="2" width="8.88671875" customWidth="1"/>
    <col min="3" max="3" width="11.77734375" style="34" customWidth="1"/>
    <col min="4" max="4" width="11.77734375" customWidth="1"/>
  </cols>
  <sheetData>
    <row r="2" spans="2:8" ht="15.6">
      <c r="C2" s="14"/>
      <c r="D2" s="1"/>
      <c r="E2" s="1"/>
      <c r="F2" s="1"/>
      <c r="G2" s="11" t="s">
        <v>27</v>
      </c>
      <c r="H2" s="1"/>
    </row>
    <row r="3" spans="2:8" ht="15.6">
      <c r="C3" s="14"/>
      <c r="D3" s="1"/>
      <c r="E3" s="1"/>
      <c r="F3" s="1"/>
      <c r="G3" s="11" t="s">
        <v>28</v>
      </c>
      <c r="H3" s="1"/>
    </row>
    <row r="4" spans="2:8" ht="15.6">
      <c r="C4" s="14"/>
      <c r="D4" s="1"/>
      <c r="E4" s="1"/>
      <c r="F4" s="1"/>
      <c r="G4" s="11"/>
      <c r="H4" s="1"/>
    </row>
    <row r="5" spans="2:8" ht="15.6">
      <c r="B5" s="68" t="s">
        <v>1</v>
      </c>
      <c r="C5" s="68"/>
      <c r="D5" s="68"/>
      <c r="E5" s="68"/>
      <c r="F5" s="2"/>
      <c r="G5" s="2"/>
      <c r="H5" s="1"/>
    </row>
    <row r="6" spans="2:8" ht="15.6">
      <c r="B6" s="68" t="s">
        <v>29</v>
      </c>
      <c r="C6" s="68"/>
      <c r="D6" s="68"/>
      <c r="E6" s="68"/>
      <c r="F6" s="2"/>
      <c r="G6" s="2"/>
      <c r="H6" s="2"/>
    </row>
    <row r="7" spans="2:8" ht="15.6">
      <c r="C7" s="14"/>
      <c r="D7" s="14"/>
      <c r="E7" s="14"/>
      <c r="F7" s="14"/>
      <c r="G7" s="14"/>
      <c r="H7" s="1"/>
    </row>
    <row r="8" spans="2:8" ht="17.399999999999999">
      <c r="C8" s="3" t="s">
        <v>0</v>
      </c>
      <c r="D8" s="4" t="s">
        <v>30</v>
      </c>
      <c r="E8" s="4"/>
      <c r="F8" s="4"/>
      <c r="G8" s="4"/>
      <c r="H8" s="4"/>
    </row>
    <row r="9" spans="2:8">
      <c r="C9" s="32" t="s">
        <v>31</v>
      </c>
      <c r="D9" s="33">
        <v>25084</v>
      </c>
    </row>
    <row r="10" spans="2:8">
      <c r="C10" s="32" t="s">
        <v>32</v>
      </c>
      <c r="D10" s="33">
        <v>19698</v>
      </c>
    </row>
    <row r="11" spans="2:8">
      <c r="C11" s="32" t="s">
        <v>33</v>
      </c>
      <c r="D11" s="33">
        <v>20769</v>
      </c>
    </row>
    <row r="12" spans="2:8">
      <c r="C12" s="32" t="s">
        <v>34</v>
      </c>
      <c r="D12" s="33">
        <v>14602</v>
      </c>
    </row>
    <row r="13" spans="2:8">
      <c r="C13" s="32" t="s">
        <v>35</v>
      </c>
      <c r="D13" s="33">
        <v>15430</v>
      </c>
    </row>
    <row r="14" spans="2:8">
      <c r="C14" s="32" t="s">
        <v>36</v>
      </c>
      <c r="D14" s="33">
        <v>8461</v>
      </c>
    </row>
    <row r="15" spans="2:8">
      <c r="C15" s="32" t="s">
        <v>37</v>
      </c>
      <c r="D15" s="33">
        <v>16445</v>
      </c>
    </row>
    <row r="16" spans="2:8">
      <c r="C16" s="32" t="s">
        <v>38</v>
      </c>
      <c r="D16" s="33">
        <v>14283</v>
      </c>
    </row>
    <row r="17" spans="3:4">
      <c r="C17" s="32" t="s">
        <v>39</v>
      </c>
      <c r="D17" s="33">
        <v>9315</v>
      </c>
    </row>
    <row r="18" spans="3:4">
      <c r="C18" s="32" t="s">
        <v>40</v>
      </c>
      <c r="D18" s="33">
        <v>11499</v>
      </c>
    </row>
    <row r="19" spans="3:4">
      <c r="C19" s="32" t="s">
        <v>41</v>
      </c>
      <c r="D19" s="33">
        <v>6811</v>
      </c>
    </row>
    <row r="20" spans="3:4">
      <c r="C20" s="32" t="s">
        <v>42</v>
      </c>
      <c r="D20" s="33">
        <v>6408</v>
      </c>
    </row>
    <row r="21" spans="3:4">
      <c r="C21" s="32" t="s">
        <v>43</v>
      </c>
      <c r="D21" s="33">
        <v>15773</v>
      </c>
    </row>
    <row r="22" spans="3:4">
      <c r="C22" s="32" t="s">
        <v>44</v>
      </c>
      <c r="D22" s="33">
        <v>21090</v>
      </c>
    </row>
    <row r="23" spans="3:4">
      <c r="C23" s="32" t="s">
        <v>45</v>
      </c>
      <c r="D23" s="33">
        <v>19769</v>
      </c>
    </row>
    <row r="24" spans="3:4">
      <c r="C24" s="32" t="s">
        <v>46</v>
      </c>
      <c r="D24" s="33">
        <v>14343</v>
      </c>
    </row>
    <row r="25" spans="3:4">
      <c r="C25" s="32" t="s">
        <v>47</v>
      </c>
      <c r="D25" s="33">
        <v>7504</v>
      </c>
    </row>
    <row r="26" spans="3:4">
      <c r="C26" s="32" t="s">
        <v>48</v>
      </c>
      <c r="D26" s="33">
        <v>6454</v>
      </c>
    </row>
    <row r="27" spans="3:4">
      <c r="C27" s="32" t="s">
        <v>49</v>
      </c>
      <c r="D27" s="33">
        <v>11098</v>
      </c>
    </row>
    <row r="28" spans="3:4">
      <c r="C28" s="32" t="s">
        <v>50</v>
      </c>
      <c r="D28" s="33">
        <v>16517</v>
      </c>
    </row>
    <row r="29" spans="3:4">
      <c r="C29" s="32" t="s">
        <v>51</v>
      </c>
      <c r="D29" s="33">
        <v>12893</v>
      </c>
    </row>
    <row r="30" spans="3:4">
      <c r="C30" s="32" t="s">
        <v>52</v>
      </c>
      <c r="D30" s="33">
        <v>11565</v>
      </c>
    </row>
    <row r="31" spans="3:4">
      <c r="C31" s="32" t="s">
        <v>53</v>
      </c>
      <c r="D31" s="33">
        <v>6989</v>
      </c>
    </row>
    <row r="32" spans="3:4">
      <c r="C32" s="32" t="s">
        <v>54</v>
      </c>
      <c r="D32" s="33">
        <v>10366</v>
      </c>
    </row>
    <row r="33" spans="3:4">
      <c r="C33" s="32" t="s">
        <v>16</v>
      </c>
      <c r="D33" s="33">
        <v>17888</v>
      </c>
    </row>
    <row r="34" spans="3:4">
      <c r="D34" s="35"/>
    </row>
    <row r="35" spans="3:4">
      <c r="D35" s="35"/>
    </row>
    <row r="36" spans="3:4">
      <c r="D36" s="35"/>
    </row>
    <row r="37" spans="3:4">
      <c r="D37" s="35"/>
    </row>
  </sheetData>
  <mergeCells count="2">
    <mergeCell ref="B5:E5"/>
    <mergeCell ref="B6:E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G50"/>
  <sheetViews>
    <sheetView workbookViewId="0">
      <selection activeCell="H19" sqref="H19"/>
    </sheetView>
  </sheetViews>
  <sheetFormatPr defaultColWidth="8.88671875" defaultRowHeight="13.8"/>
  <cols>
    <col min="1" max="1" width="8.88671875" style="15"/>
    <col min="2" max="2" width="8.88671875" style="15" customWidth="1"/>
    <col min="3" max="3" width="17.6640625" style="28" customWidth="1"/>
    <col min="4" max="5" width="17.6640625" style="15" customWidth="1"/>
    <col min="6" max="16384" width="8.88671875" style="15"/>
  </cols>
  <sheetData>
    <row r="2" spans="2:7" ht="15.6">
      <c r="C2" s="16"/>
      <c r="D2" s="17"/>
      <c r="E2" s="17"/>
      <c r="F2" s="17"/>
      <c r="G2" s="18" t="s">
        <v>55</v>
      </c>
    </row>
    <row r="3" spans="2:7" ht="15.6">
      <c r="C3" s="16"/>
      <c r="D3" s="17"/>
      <c r="E3" s="17"/>
      <c r="F3" s="17"/>
      <c r="G3" s="18" t="s">
        <v>5</v>
      </c>
    </row>
    <row r="4" spans="2:7" ht="15.6">
      <c r="C4" s="16"/>
      <c r="D4" s="17"/>
      <c r="E4" s="17"/>
      <c r="F4" s="17"/>
    </row>
    <row r="5" spans="2:7" ht="15.6">
      <c r="B5" s="69" t="s">
        <v>1</v>
      </c>
      <c r="C5" s="69"/>
      <c r="D5" s="69"/>
      <c r="E5" s="69"/>
      <c r="F5" s="69"/>
    </row>
    <row r="6" spans="2:7" ht="15.6">
      <c r="B6" s="70" t="s">
        <v>56</v>
      </c>
      <c r="C6" s="70"/>
      <c r="D6" s="70"/>
      <c r="E6" s="70"/>
      <c r="F6" s="70"/>
    </row>
    <row r="7" spans="2:7" s="36" customFormat="1" ht="15.6">
      <c r="B7" s="72" t="s">
        <v>57</v>
      </c>
      <c r="C7" s="72"/>
      <c r="D7" s="72"/>
      <c r="E7" s="72"/>
      <c r="F7" s="72"/>
    </row>
    <row r="8" spans="2:7" ht="15.6">
      <c r="C8" s="16"/>
      <c r="D8" s="16"/>
      <c r="E8" s="16"/>
      <c r="F8" s="16"/>
    </row>
    <row r="9" spans="2:7" ht="52.2">
      <c r="C9" s="20" t="s">
        <v>0</v>
      </c>
      <c r="D9" s="21" t="s">
        <v>58</v>
      </c>
      <c r="E9" s="21" t="s">
        <v>11</v>
      </c>
      <c r="F9" s="21"/>
    </row>
    <row r="10" spans="2:7">
      <c r="B10" s="22"/>
      <c r="C10" s="23" t="s">
        <v>6</v>
      </c>
      <c r="D10" s="37">
        <v>1072</v>
      </c>
      <c r="E10" s="25">
        <v>3</v>
      </c>
    </row>
    <row r="11" spans="2:7">
      <c r="B11" s="22"/>
      <c r="C11" s="23"/>
      <c r="D11" s="27"/>
    </row>
    <row r="12" spans="2:7">
      <c r="B12" s="22"/>
      <c r="C12" s="23"/>
      <c r="D12" s="27"/>
    </row>
    <row r="13" spans="2:7">
      <c r="B13" s="22"/>
      <c r="C13" s="23"/>
      <c r="D13" s="27"/>
    </row>
    <row r="14" spans="2:7">
      <c r="B14" s="22"/>
      <c r="C14" s="23"/>
      <c r="D14" s="27"/>
    </row>
    <row r="15" spans="2:7">
      <c r="B15" s="22"/>
      <c r="C15" s="23"/>
      <c r="D15" s="27"/>
    </row>
    <row r="16" spans="2:7">
      <c r="B16" s="22"/>
      <c r="C16" s="23"/>
      <c r="D16" s="27"/>
    </row>
    <row r="17" spans="2:4">
      <c r="B17" s="22"/>
      <c r="C17" s="23"/>
      <c r="D17" s="27"/>
    </row>
    <row r="18" spans="2:4">
      <c r="B18" s="22"/>
      <c r="C18" s="23"/>
      <c r="D18" s="27"/>
    </row>
    <row r="19" spans="2:4">
      <c r="B19" s="22"/>
      <c r="D19" s="27"/>
    </row>
    <row r="20" spans="2:4">
      <c r="B20" s="22"/>
      <c r="D20" s="27"/>
    </row>
    <row r="21" spans="2:4">
      <c r="B21" s="22"/>
      <c r="D21" s="27"/>
    </row>
    <row r="22" spans="2:4">
      <c r="B22" s="22"/>
      <c r="D22" s="27"/>
    </row>
    <row r="23" spans="2:4">
      <c r="B23" s="22"/>
      <c r="D23" s="27"/>
    </row>
    <row r="24" spans="2:4">
      <c r="B24" s="22"/>
      <c r="D24" s="27"/>
    </row>
    <row r="25" spans="2:4">
      <c r="B25" s="22"/>
      <c r="D25" s="27"/>
    </row>
    <row r="26" spans="2:4">
      <c r="B26" s="22"/>
      <c r="D26" s="27"/>
    </row>
    <row r="27" spans="2:4">
      <c r="B27" s="22"/>
      <c r="D27" s="27"/>
    </row>
    <row r="28" spans="2:4">
      <c r="B28" s="22"/>
      <c r="D28" s="27"/>
    </row>
    <row r="29" spans="2:4">
      <c r="B29" s="22"/>
      <c r="D29" s="27"/>
    </row>
    <row r="30" spans="2:4">
      <c r="B30" s="22"/>
      <c r="D30" s="27"/>
    </row>
    <row r="31" spans="2:4">
      <c r="B31" s="22"/>
      <c r="D31" s="27"/>
    </row>
    <row r="32" spans="2:4">
      <c r="B32" s="22"/>
      <c r="D32" s="27"/>
    </row>
    <row r="33" spans="2:4">
      <c r="B33" s="22"/>
      <c r="D33" s="27"/>
    </row>
    <row r="34" spans="2:4">
      <c r="B34" s="22"/>
      <c r="D34" s="27"/>
    </row>
    <row r="35" spans="2:4">
      <c r="B35" s="22"/>
      <c r="D35" s="27"/>
    </row>
    <row r="36" spans="2:4">
      <c r="B36" s="22"/>
      <c r="D36" s="27"/>
    </row>
    <row r="37" spans="2:4">
      <c r="B37" s="22"/>
      <c r="D37" s="27"/>
    </row>
    <row r="38" spans="2:4">
      <c r="B38" s="22"/>
      <c r="D38" s="27"/>
    </row>
    <row r="39" spans="2:4">
      <c r="B39" s="22"/>
      <c r="D39" s="27"/>
    </row>
    <row r="40" spans="2:4">
      <c r="B40" s="22"/>
      <c r="D40" s="27"/>
    </row>
    <row r="41" spans="2:4">
      <c r="B41" s="22"/>
      <c r="D41" s="27"/>
    </row>
    <row r="42" spans="2:4">
      <c r="B42" s="22"/>
      <c r="D42" s="27"/>
    </row>
    <row r="43" spans="2:4">
      <c r="B43" s="22"/>
      <c r="D43" s="27"/>
    </row>
    <row r="44" spans="2:4">
      <c r="B44" s="22"/>
      <c r="D44" s="27"/>
    </row>
    <row r="45" spans="2:4">
      <c r="B45" s="22"/>
      <c r="D45" s="27"/>
    </row>
    <row r="46" spans="2:4">
      <c r="B46" s="22"/>
      <c r="D46" s="27"/>
    </row>
    <row r="47" spans="2:4">
      <c r="B47" s="22"/>
      <c r="D47" s="27"/>
    </row>
    <row r="48" spans="2:4">
      <c r="B48" s="22"/>
      <c r="D48" s="27"/>
    </row>
    <row r="49" spans="4:4">
      <c r="D49" s="27"/>
    </row>
    <row r="50" spans="4:4">
      <c r="D50" s="27"/>
    </row>
  </sheetData>
  <mergeCells count="3">
    <mergeCell ref="B5:F5"/>
    <mergeCell ref="B6:F6"/>
    <mergeCell ref="B7:F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G49"/>
  <sheetViews>
    <sheetView workbookViewId="0"/>
  </sheetViews>
  <sheetFormatPr defaultRowHeight="13.8"/>
  <cols>
    <col min="1" max="1" width="8.88671875" style="15"/>
    <col min="2" max="2" width="6.77734375" style="15" customWidth="1"/>
    <col min="3" max="3" width="11.77734375" style="28" customWidth="1"/>
    <col min="4" max="4" width="18.109375" style="15" customWidth="1"/>
    <col min="5" max="5" width="14.77734375" style="15" customWidth="1"/>
    <col min="6" max="16384" width="8.88671875" style="15"/>
  </cols>
  <sheetData>
    <row r="2" spans="2:7" ht="15.6">
      <c r="C2" s="16"/>
      <c r="D2" s="17"/>
      <c r="E2" s="17"/>
      <c r="F2" s="17"/>
      <c r="G2" s="18" t="s">
        <v>59</v>
      </c>
    </row>
    <row r="3" spans="2:7" ht="15.6">
      <c r="C3" s="16"/>
      <c r="D3" s="17"/>
      <c r="E3" s="17"/>
      <c r="F3" s="17"/>
      <c r="G3" s="18" t="s">
        <v>5</v>
      </c>
    </row>
    <row r="4" spans="2:7" ht="15.6">
      <c r="C4" s="16"/>
      <c r="D4" s="17"/>
      <c r="E4" s="17"/>
      <c r="F4" s="17"/>
      <c r="G4" s="17"/>
    </row>
    <row r="5" spans="2:7" ht="15.6">
      <c r="B5" s="69" t="s">
        <v>1</v>
      </c>
      <c r="C5" s="69"/>
      <c r="D5" s="69"/>
      <c r="E5" s="69"/>
      <c r="F5" s="69"/>
      <c r="G5" s="17"/>
    </row>
    <row r="6" spans="2:7" ht="15.6">
      <c r="B6" s="70" t="s">
        <v>60</v>
      </c>
      <c r="C6" s="70"/>
      <c r="D6" s="70"/>
      <c r="E6" s="70"/>
      <c r="F6" s="70"/>
      <c r="G6" s="19"/>
    </row>
    <row r="7" spans="2:7" ht="15.6">
      <c r="C7" s="16"/>
      <c r="D7" s="16"/>
      <c r="E7" s="16"/>
      <c r="F7" s="16"/>
      <c r="G7" s="17"/>
    </row>
    <row r="8" spans="2:7" ht="15.6">
      <c r="C8" s="16"/>
      <c r="D8" s="16"/>
      <c r="E8" s="16"/>
      <c r="F8" s="16"/>
      <c r="G8" s="17"/>
    </row>
    <row r="9" spans="2:7" ht="52.2">
      <c r="C9" s="20" t="s">
        <v>0</v>
      </c>
      <c r="D9" s="21" t="s">
        <v>58</v>
      </c>
      <c r="E9" s="21" t="s">
        <v>11</v>
      </c>
      <c r="F9" s="21"/>
      <c r="G9" s="21"/>
    </row>
    <row r="10" spans="2:7">
      <c r="B10" s="22"/>
      <c r="C10" s="23">
        <v>2017</v>
      </c>
      <c r="D10" s="38">
        <v>0.85</v>
      </c>
      <c r="E10" s="38">
        <v>0.96</v>
      </c>
    </row>
    <row r="11" spans="2:7">
      <c r="B11" s="22"/>
      <c r="C11" s="23">
        <v>2018</v>
      </c>
      <c r="D11" s="38">
        <v>0.86</v>
      </c>
      <c r="E11" s="38">
        <v>0.96</v>
      </c>
    </row>
    <row r="12" spans="2:7">
      <c r="B12" s="22"/>
      <c r="C12" s="23">
        <v>2019</v>
      </c>
      <c r="D12" s="38">
        <v>0.86</v>
      </c>
      <c r="E12" s="38">
        <v>0.95</v>
      </c>
    </row>
    <row r="13" spans="2:7">
      <c r="B13" s="22"/>
      <c r="C13" s="23" t="s">
        <v>16</v>
      </c>
      <c r="D13" s="38">
        <v>0.85</v>
      </c>
      <c r="E13" s="38">
        <v>0.93</v>
      </c>
    </row>
    <row r="14" spans="2:7">
      <c r="B14" s="22"/>
      <c r="C14" s="23" t="s">
        <v>17</v>
      </c>
      <c r="D14" s="38">
        <v>0.88</v>
      </c>
      <c r="E14" s="38">
        <v>0.92</v>
      </c>
    </row>
    <row r="15" spans="2:7">
      <c r="B15" s="22"/>
      <c r="C15" s="23" t="s">
        <v>18</v>
      </c>
      <c r="D15" s="38">
        <v>0.86</v>
      </c>
      <c r="E15" s="38">
        <v>0.96</v>
      </c>
    </row>
    <row r="16" spans="2:7">
      <c r="B16" s="22"/>
      <c r="C16" s="23" t="s">
        <v>19</v>
      </c>
      <c r="D16" s="38">
        <v>0.87</v>
      </c>
      <c r="E16" s="38">
        <v>1</v>
      </c>
    </row>
    <row r="17" spans="2:5">
      <c r="B17" s="22"/>
      <c r="C17" s="23" t="s">
        <v>20</v>
      </c>
      <c r="D17" s="38">
        <v>0.89</v>
      </c>
      <c r="E17" s="38">
        <v>0.96</v>
      </c>
    </row>
    <row r="18" spans="2:5">
      <c r="B18" s="22"/>
      <c r="D18" s="27"/>
    </row>
    <row r="19" spans="2:5">
      <c r="B19" s="22"/>
      <c r="D19" s="27"/>
    </row>
    <row r="20" spans="2:5">
      <c r="B20" s="22"/>
      <c r="D20" s="27"/>
    </row>
    <row r="21" spans="2:5">
      <c r="B21" s="22"/>
      <c r="D21" s="27"/>
    </row>
    <row r="22" spans="2:5">
      <c r="B22" s="22"/>
      <c r="D22" s="27"/>
    </row>
    <row r="23" spans="2:5">
      <c r="B23" s="22"/>
      <c r="D23" s="27"/>
    </row>
    <row r="24" spans="2:5">
      <c r="B24" s="22"/>
      <c r="D24" s="27"/>
    </row>
    <row r="25" spans="2:5">
      <c r="B25" s="22"/>
      <c r="D25" s="27"/>
    </row>
    <row r="26" spans="2:5">
      <c r="B26" s="22"/>
      <c r="D26" s="27"/>
    </row>
    <row r="27" spans="2:5">
      <c r="B27" s="22"/>
      <c r="D27" s="27"/>
    </row>
    <row r="28" spans="2:5">
      <c r="B28" s="22"/>
      <c r="D28" s="27"/>
    </row>
    <row r="29" spans="2:5">
      <c r="B29" s="22"/>
      <c r="D29" s="27"/>
    </row>
    <row r="30" spans="2:5">
      <c r="B30" s="22"/>
      <c r="D30" s="27"/>
    </row>
    <row r="31" spans="2:5">
      <c r="B31" s="22"/>
      <c r="D31" s="27"/>
    </row>
    <row r="32" spans="2:5">
      <c r="B32" s="22"/>
      <c r="D32" s="27"/>
    </row>
    <row r="33" spans="2:4">
      <c r="B33" s="22"/>
      <c r="D33" s="27"/>
    </row>
    <row r="34" spans="2:4">
      <c r="B34" s="22"/>
      <c r="D34" s="27"/>
    </row>
    <row r="35" spans="2:4">
      <c r="B35" s="22"/>
      <c r="D35" s="27"/>
    </row>
    <row r="36" spans="2:4">
      <c r="B36" s="22"/>
      <c r="D36" s="27"/>
    </row>
    <row r="37" spans="2:4">
      <c r="B37" s="22"/>
      <c r="D37" s="27"/>
    </row>
    <row r="38" spans="2:4">
      <c r="B38" s="22"/>
      <c r="D38" s="27"/>
    </row>
    <row r="39" spans="2:4">
      <c r="B39" s="22"/>
      <c r="D39" s="27"/>
    </row>
    <row r="40" spans="2:4">
      <c r="B40" s="22"/>
      <c r="D40" s="27"/>
    </row>
    <row r="41" spans="2:4">
      <c r="B41" s="22"/>
      <c r="D41" s="27"/>
    </row>
    <row r="42" spans="2:4">
      <c r="B42" s="22"/>
      <c r="D42" s="27"/>
    </row>
    <row r="43" spans="2:4">
      <c r="B43" s="22"/>
      <c r="D43" s="27"/>
    </row>
    <row r="44" spans="2:4">
      <c r="B44" s="22"/>
      <c r="D44" s="27"/>
    </row>
    <row r="45" spans="2:4">
      <c r="B45" s="22"/>
      <c r="D45" s="27"/>
    </row>
    <row r="46" spans="2:4">
      <c r="B46" s="22"/>
      <c r="D46" s="27"/>
    </row>
    <row r="47" spans="2:4">
      <c r="B47" s="22"/>
      <c r="D47" s="27"/>
    </row>
    <row r="48" spans="2:4">
      <c r="D48" s="27"/>
    </row>
    <row r="49" spans="4:4">
      <c r="D49" s="27"/>
    </row>
  </sheetData>
  <mergeCells count="2">
    <mergeCell ref="B5:F5"/>
    <mergeCell ref="B6:F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Response 1</vt:lpstr>
      <vt:lpstr>Response 2</vt:lpstr>
      <vt:lpstr>Response 3</vt:lpstr>
      <vt:lpstr>Response 4</vt:lpstr>
      <vt:lpstr>Response 5</vt:lpstr>
      <vt:lpstr>Response 6</vt:lpstr>
      <vt:lpstr>Response 7b</vt:lpstr>
      <vt:lpstr>Response 8</vt:lpstr>
      <vt:lpstr>Response 9</vt:lpstr>
      <vt:lpstr>Response 10</vt:lpstr>
      <vt:lpstr>Response 11</vt:lpstr>
      <vt:lpstr>Response 12</vt:lpstr>
      <vt:lpstr>Response 14</vt:lpstr>
      <vt:lpstr>Response 15</vt:lpstr>
      <vt:lpstr>'Response 10'!Print_Area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schappell</dc:creator>
  <cp:lastModifiedBy>schappell</cp:lastModifiedBy>
  <cp:lastPrinted>2020-07-07T21:09:37Z</cp:lastPrinted>
  <dcterms:created xsi:type="dcterms:W3CDTF">2020-06-26T13:21:46Z</dcterms:created>
  <dcterms:modified xsi:type="dcterms:W3CDTF">2020-07-07T21:14:08Z</dcterms:modified>
</cp:coreProperties>
</file>