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C CASE NO 2020-00085-COVID 19\BCWS\"/>
    </mc:Choice>
  </mc:AlternateContent>
  <xr:revisionPtr revIDLastSave="0" documentId="13_ncr:1_{35239D37-8402-4D0B-BB37-FCEB7556ECFC}" xr6:coauthVersionLast="45" xr6:coauthVersionMax="45" xr10:uidLastSave="{00000000-0000-0000-0000-000000000000}"/>
  <bookViews>
    <workbookView xWindow="22932" yWindow="-108" windowWidth="23256" windowHeight="12576" xr2:uid="{4D31F52F-A088-4A53-8B9A-27CC459B238D}"/>
  </bookViews>
  <sheets>
    <sheet name="Q9" sheetId="3" r:id="rId1"/>
    <sheet name="Detail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B20" i="3"/>
  <c r="C19" i="3"/>
  <c r="B19" i="3"/>
  <c r="C18" i="3"/>
  <c r="B18" i="3"/>
  <c r="C17" i="3"/>
  <c r="B17" i="3"/>
  <c r="C16" i="3"/>
  <c r="B16" i="3"/>
  <c r="C15" i="3"/>
  <c r="B15" i="3"/>
  <c r="M22" i="1"/>
  <c r="L22" i="1"/>
  <c r="M21" i="1"/>
  <c r="L21" i="1"/>
  <c r="M20" i="1"/>
  <c r="L20" i="1"/>
  <c r="M19" i="1"/>
  <c r="L19" i="1"/>
  <c r="M18" i="1"/>
  <c r="L18" i="1"/>
  <c r="M17" i="1"/>
  <c r="L17" i="1"/>
  <c r="J22" i="1"/>
  <c r="I22" i="1"/>
  <c r="I21" i="1"/>
  <c r="J21" i="1" s="1"/>
  <c r="J20" i="1"/>
  <c r="I20" i="1"/>
  <c r="I19" i="1"/>
  <c r="J19" i="1" s="1"/>
  <c r="J18" i="1"/>
  <c r="I18" i="1"/>
  <c r="I17" i="1"/>
  <c r="J17" i="1" s="1"/>
  <c r="D22" i="1"/>
  <c r="E22" i="1" s="1"/>
  <c r="D21" i="1"/>
  <c r="E21" i="1" s="1"/>
  <c r="D20" i="1"/>
  <c r="E20" i="1" s="1"/>
  <c r="D19" i="1"/>
  <c r="E19" i="1" s="1"/>
  <c r="D18" i="1"/>
  <c r="E18" i="1" s="1"/>
  <c r="E17" i="1"/>
  <c r="D17" i="1"/>
  <c r="G10" i="1" l="1"/>
  <c r="G9" i="1"/>
  <c r="G8" i="1"/>
  <c r="B10" i="1"/>
  <c r="B9" i="1"/>
  <c r="B8" i="1"/>
  <c r="M16" i="1" l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I16" i="1"/>
  <c r="J16" i="1" s="1"/>
  <c r="C14" i="3" s="1"/>
  <c r="I15" i="1"/>
  <c r="J15" i="1" s="1"/>
  <c r="C13" i="3" s="1"/>
  <c r="I14" i="1"/>
  <c r="J14" i="1" s="1"/>
  <c r="C12" i="3" s="1"/>
  <c r="I13" i="1"/>
  <c r="J13" i="1" s="1"/>
  <c r="C11" i="3" s="1"/>
  <c r="I12" i="1"/>
  <c r="J12" i="1" s="1"/>
  <c r="C10" i="3" s="1"/>
  <c r="I11" i="1"/>
  <c r="J11" i="1" s="1"/>
  <c r="C9" i="3" s="1"/>
  <c r="I10" i="1"/>
  <c r="J10" i="1" s="1"/>
  <c r="C8" i="3" s="1"/>
  <c r="I9" i="1"/>
  <c r="J9" i="1" s="1"/>
  <c r="C7" i="3" s="1"/>
  <c r="I8" i="1"/>
  <c r="J8" i="1" s="1"/>
  <c r="C6" i="3" s="1"/>
  <c r="D16" i="1"/>
  <c r="E16" i="1" s="1"/>
  <c r="B14" i="3" s="1"/>
  <c r="D15" i="1"/>
  <c r="E15" i="1" s="1"/>
  <c r="B13" i="3" s="1"/>
  <c r="D14" i="1"/>
  <c r="E14" i="1" s="1"/>
  <c r="B12" i="3" s="1"/>
  <c r="D13" i="1"/>
  <c r="E13" i="1" s="1"/>
  <c r="B11" i="3" s="1"/>
  <c r="D12" i="1"/>
  <c r="E12" i="1" s="1"/>
  <c r="B10" i="3" s="1"/>
  <c r="D11" i="1"/>
  <c r="E11" i="1" s="1"/>
  <c r="B9" i="3" s="1"/>
  <c r="D10" i="1"/>
  <c r="E10" i="1" s="1"/>
  <c r="B8" i="3" s="1"/>
  <c r="D9" i="1"/>
  <c r="E9" i="1" s="1"/>
  <c r="B7" i="3" s="1"/>
  <c r="D8" i="1"/>
  <c r="E8" i="1" s="1"/>
  <c r="B6" i="3" s="1"/>
</calcChain>
</file>

<file path=xl/sharedStrings.xml><?xml version="1.0" encoding="utf-8"?>
<sst xmlns="http://schemas.openxmlformats.org/spreadsheetml/2006/main" count="42" uniqueCount="22">
  <si>
    <t>Late Notices</t>
  </si>
  <si>
    <t>No. of Bills</t>
  </si>
  <si>
    <t>Residential</t>
  </si>
  <si>
    <t>Commercial</t>
  </si>
  <si>
    <t>Total</t>
  </si>
  <si>
    <t>Late</t>
  </si>
  <si>
    <t>On Time</t>
  </si>
  <si>
    <t>2020/01</t>
  </si>
  <si>
    <t>2020/02</t>
  </si>
  <si>
    <t>2020/03</t>
  </si>
  <si>
    <t>2020/04</t>
  </si>
  <si>
    <t>2020/05</t>
  </si>
  <si>
    <t>2020/06</t>
  </si>
  <si>
    <t>Period</t>
  </si>
  <si>
    <t>Percentage of Customers That Pay On Time</t>
  </si>
  <si>
    <t>Butler County Water System, Inc.</t>
  </si>
  <si>
    <t>2020/07</t>
  </si>
  <si>
    <t>2020/08</t>
  </si>
  <si>
    <t>2020/09</t>
  </si>
  <si>
    <t>2020/10</t>
  </si>
  <si>
    <t>2020/11</t>
  </si>
  <si>
    <t>2020/12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</si>
</sst>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/>
    <xf numFmtId="17" fontId="0" fillId="0" borderId="0" xfId="0" quotePrefix="1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C%20CASE%20NO%202020-00085-COVID%2019/Late%20Notices%20all%20Districts%20by%20Type-FOR%20REFER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en"/>
      <sheetName val="Simpson"/>
      <sheetName val="Butler"/>
    </sheetNames>
    <sheetDataSet>
      <sheetData sheetId="0"/>
      <sheetData sheetId="1"/>
      <sheetData sheetId="2">
        <row r="27">
          <cell r="E27">
            <v>18</v>
          </cell>
          <cell r="I27">
            <v>717</v>
          </cell>
        </row>
        <row r="28">
          <cell r="E28">
            <v>12</v>
          </cell>
          <cell r="I28">
            <v>537</v>
          </cell>
        </row>
        <row r="29">
          <cell r="E29">
            <v>15</v>
          </cell>
          <cell r="I29">
            <v>710</v>
          </cell>
        </row>
        <row r="30">
          <cell r="E30">
            <v>15</v>
          </cell>
          <cell r="I30">
            <v>546</v>
          </cell>
        </row>
        <row r="31">
          <cell r="E31">
            <v>20</v>
          </cell>
          <cell r="I31">
            <v>802</v>
          </cell>
        </row>
        <row r="32">
          <cell r="E32">
            <v>25</v>
          </cell>
          <cell r="I32">
            <v>782</v>
          </cell>
        </row>
        <row r="33">
          <cell r="E33">
            <v>21</v>
          </cell>
          <cell r="I33">
            <v>590</v>
          </cell>
        </row>
        <row r="34">
          <cell r="E34">
            <v>21</v>
          </cell>
          <cell r="I34">
            <v>708</v>
          </cell>
        </row>
        <row r="35">
          <cell r="E35">
            <v>18</v>
          </cell>
          <cell r="I35">
            <v>690</v>
          </cell>
        </row>
        <row r="36">
          <cell r="E36">
            <v>25</v>
          </cell>
          <cell r="I36">
            <v>860</v>
          </cell>
        </row>
        <row r="37">
          <cell r="E37">
            <v>18</v>
          </cell>
          <cell r="I37">
            <v>586</v>
          </cell>
        </row>
        <row r="38">
          <cell r="E38">
            <v>26</v>
          </cell>
          <cell r="I38">
            <v>687</v>
          </cell>
        </row>
        <row r="39">
          <cell r="E39">
            <v>27</v>
          </cell>
          <cell r="I39">
            <v>844</v>
          </cell>
        </row>
        <row r="40">
          <cell r="E40">
            <v>27</v>
          </cell>
          <cell r="I40">
            <v>610</v>
          </cell>
        </row>
        <row r="41">
          <cell r="E41">
            <v>27</v>
          </cell>
          <cell r="I41">
            <v>653</v>
          </cell>
        </row>
        <row r="42">
          <cell r="E42">
            <v>16</v>
          </cell>
          <cell r="I42">
            <v>653</v>
          </cell>
        </row>
        <row r="43">
          <cell r="E43">
            <v>24</v>
          </cell>
          <cell r="I43">
            <v>662</v>
          </cell>
        </row>
        <row r="44">
          <cell r="E44">
            <v>20</v>
          </cell>
          <cell r="I44">
            <v>644</v>
          </cell>
        </row>
        <row r="45">
          <cell r="E45">
            <v>29</v>
          </cell>
          <cell r="I45">
            <v>774</v>
          </cell>
        </row>
        <row r="46">
          <cell r="E46">
            <v>37</v>
          </cell>
          <cell r="I46">
            <v>747</v>
          </cell>
        </row>
        <row r="47">
          <cell r="E47">
            <v>19</v>
          </cell>
          <cell r="I47">
            <v>573</v>
          </cell>
        </row>
        <row r="48">
          <cell r="E48">
            <v>34</v>
          </cell>
          <cell r="I48">
            <v>815</v>
          </cell>
        </row>
        <row r="49">
          <cell r="E49">
            <v>20</v>
          </cell>
          <cell r="I49">
            <v>566</v>
          </cell>
        </row>
        <row r="50">
          <cell r="E50">
            <v>30</v>
          </cell>
          <cell r="I50">
            <v>665</v>
          </cell>
        </row>
        <row r="51">
          <cell r="E51">
            <v>26</v>
          </cell>
          <cell r="I51">
            <v>653</v>
          </cell>
        </row>
        <row r="52">
          <cell r="E52">
            <v>27</v>
          </cell>
          <cell r="I52">
            <v>500</v>
          </cell>
        </row>
        <row r="53">
          <cell r="E53">
            <v>25</v>
          </cell>
          <cell r="I53">
            <v>675</v>
          </cell>
        </row>
        <row r="54">
          <cell r="E54">
            <v>27</v>
          </cell>
          <cell r="I54">
            <v>738</v>
          </cell>
        </row>
        <row r="55">
          <cell r="E55">
            <v>26</v>
          </cell>
          <cell r="I55">
            <v>725</v>
          </cell>
        </row>
        <row r="56">
          <cell r="E56">
            <v>23</v>
          </cell>
          <cell r="I56">
            <v>566</v>
          </cell>
        </row>
        <row r="57">
          <cell r="E57">
            <v>34</v>
          </cell>
          <cell r="I57">
            <v>794</v>
          </cell>
        </row>
        <row r="58">
          <cell r="E58">
            <v>34</v>
          </cell>
          <cell r="I58">
            <v>712</v>
          </cell>
        </row>
        <row r="59">
          <cell r="E59">
            <v>24</v>
          </cell>
          <cell r="I59">
            <v>560</v>
          </cell>
        </row>
        <row r="60">
          <cell r="E60">
            <v>29</v>
          </cell>
          <cell r="I60">
            <v>661</v>
          </cell>
        </row>
        <row r="61">
          <cell r="E61">
            <v>34</v>
          </cell>
          <cell r="I61">
            <v>621</v>
          </cell>
        </row>
        <row r="62">
          <cell r="E62">
            <v>37</v>
          </cell>
          <cell r="I62">
            <v>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F4A3B-E048-4195-B048-E8551B825692}">
  <dimension ref="A1:C20"/>
  <sheetViews>
    <sheetView tabSelected="1" workbookViewId="0">
      <selection activeCell="C21" sqref="C21"/>
    </sheetView>
  </sheetViews>
  <sheetFormatPr defaultColWidth="16.21875" defaultRowHeight="15.6" x14ac:dyDescent="0.3"/>
  <cols>
    <col min="1" max="16384" width="16.21875" style="10"/>
  </cols>
  <sheetData>
    <row r="1" spans="1:3" x14ac:dyDescent="0.3">
      <c r="A1" s="15" t="s">
        <v>15</v>
      </c>
      <c r="B1" s="15"/>
      <c r="C1" s="15"/>
    </row>
    <row r="2" spans="1:3" x14ac:dyDescent="0.3">
      <c r="A2" s="15" t="s">
        <v>14</v>
      </c>
      <c r="B2" s="15"/>
      <c r="C2" s="15"/>
    </row>
    <row r="5" spans="1:3" x14ac:dyDescent="0.3">
      <c r="A5" s="11" t="s">
        <v>13</v>
      </c>
      <c r="B5" s="11" t="s">
        <v>2</v>
      </c>
      <c r="C5" s="11" t="s">
        <v>3</v>
      </c>
    </row>
    <row r="6" spans="1:3" x14ac:dyDescent="0.3">
      <c r="A6" s="12">
        <v>2017</v>
      </c>
      <c r="B6" s="13">
        <f>+Detail!E8</f>
        <v>0.84895842909411834</v>
      </c>
      <c r="C6" s="13">
        <f>+Detail!J8</f>
        <v>0.93796394485683987</v>
      </c>
    </row>
    <row r="7" spans="1:3" x14ac:dyDescent="0.3">
      <c r="A7" s="12">
        <v>2018</v>
      </c>
      <c r="B7" s="13">
        <f>+Detail!E9</f>
        <v>0.84873453888550943</v>
      </c>
      <c r="C7" s="13">
        <f>+Detail!J9</f>
        <v>0.91801110817244114</v>
      </c>
    </row>
    <row r="8" spans="1:3" x14ac:dyDescent="0.3">
      <c r="A8" s="12">
        <v>2019</v>
      </c>
      <c r="B8" s="13">
        <f>+Detail!E10</f>
        <v>0.85504428998477822</v>
      </c>
      <c r="C8" s="13">
        <f>+Detail!J10</f>
        <v>0.90925780225544195</v>
      </c>
    </row>
    <row r="9" spans="1:3" x14ac:dyDescent="0.3">
      <c r="A9" s="14" t="s">
        <v>7</v>
      </c>
      <c r="B9" s="13">
        <f>+Detail!E11</f>
        <v>0.84764420959929543</v>
      </c>
      <c r="C9" s="13">
        <f>+Detail!J11</f>
        <v>0.94080996884735202</v>
      </c>
    </row>
    <row r="10" spans="1:3" x14ac:dyDescent="0.3">
      <c r="A10" s="14" t="s">
        <v>8</v>
      </c>
      <c r="B10" s="13">
        <f>+Detail!E12</f>
        <v>0.88633348076072538</v>
      </c>
      <c r="C10" s="13">
        <f>+Detail!J12</f>
        <v>0.93167701863354035</v>
      </c>
    </row>
    <row r="11" spans="1:3" x14ac:dyDescent="0.3">
      <c r="A11" s="14" t="s">
        <v>9</v>
      </c>
      <c r="B11" s="13">
        <f>+Detail!E13</f>
        <v>0.84654337296345217</v>
      </c>
      <c r="C11" s="13">
        <f>+Detail!J13</f>
        <v>0.91874999999999996</v>
      </c>
    </row>
    <row r="12" spans="1:3" x14ac:dyDescent="0.3">
      <c r="A12" s="14" t="s">
        <v>10</v>
      </c>
      <c r="B12" s="13">
        <f>+Detail!E14</f>
        <v>0.89116545494602339</v>
      </c>
      <c r="C12" s="13">
        <f>+Detail!J14</f>
        <v>0.92789968652037613</v>
      </c>
    </row>
    <row r="13" spans="1:3" x14ac:dyDescent="0.3">
      <c r="A13" s="14" t="s">
        <v>11</v>
      </c>
      <c r="B13" s="13">
        <f>+Detail!E15</f>
        <v>0.88187417509898813</v>
      </c>
      <c r="C13" s="13">
        <f>+Detail!J15</f>
        <v>0.91874999999999996</v>
      </c>
    </row>
    <row r="14" spans="1:3" x14ac:dyDescent="0.3">
      <c r="A14" s="14" t="s">
        <v>12</v>
      </c>
      <c r="B14" s="13">
        <f>+Detail!E16</f>
        <v>0.85377049180327869</v>
      </c>
      <c r="C14" s="13">
        <f>+Detail!J16</f>
        <v>0.91640866873065019</v>
      </c>
    </row>
    <row r="15" spans="1:3" x14ac:dyDescent="0.3">
      <c r="A15" s="14" t="s">
        <v>16</v>
      </c>
      <c r="B15" s="13">
        <f>+Detail!E17</f>
        <v>0.8578901482127288</v>
      </c>
      <c r="C15" s="13">
        <f>+Detail!J17</f>
        <v>0.89538461538461545</v>
      </c>
    </row>
    <row r="16" spans="1:3" x14ac:dyDescent="0.3">
      <c r="A16" s="14" t="s">
        <v>17</v>
      </c>
      <c r="B16" s="13">
        <f>+Detail!E18</f>
        <v>0.87783595113438051</v>
      </c>
      <c r="C16" s="13">
        <f>+Detail!J18</f>
        <v>0.92705167173252279</v>
      </c>
    </row>
    <row r="17" spans="1:3" x14ac:dyDescent="0.3">
      <c r="A17" s="14" t="s">
        <v>18</v>
      </c>
      <c r="B17" s="13">
        <f>+Detail!E19</f>
        <v>0.8185782817269952</v>
      </c>
      <c r="C17" s="13">
        <f>+Detail!J19</f>
        <v>0.90303030303030307</v>
      </c>
    </row>
    <row r="18" spans="1:3" x14ac:dyDescent="0.3">
      <c r="A18" s="14" t="s">
        <v>19</v>
      </c>
      <c r="B18" s="13">
        <f>+Detail!E20</f>
        <v>0.83889980353634575</v>
      </c>
      <c r="C18" s="13">
        <f>+Detail!J20</f>
        <v>0.8834355828220859</v>
      </c>
    </row>
    <row r="19" spans="1:3" x14ac:dyDescent="0.3">
      <c r="A19" s="14" t="s">
        <v>20</v>
      </c>
      <c r="B19" s="13">
        <f>+Detail!E21</f>
        <v>0.9031066695633283</v>
      </c>
      <c r="C19" s="13">
        <f>+Detail!J21</f>
        <v>0.90909090909090906</v>
      </c>
    </row>
    <row r="20" spans="1:3" x14ac:dyDescent="0.3">
      <c r="A20" s="14" t="s">
        <v>21</v>
      </c>
      <c r="B20" s="13">
        <f>+Detail!E22</f>
        <v>0.84648931530745752</v>
      </c>
      <c r="C20" s="13">
        <f>+Detail!J22</f>
        <v>0.93353474320241692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AB42-58D6-472B-8189-4404ECA65146}">
  <dimension ref="A5:M22"/>
  <sheetViews>
    <sheetView workbookViewId="0">
      <selection activeCell="I17" sqref="I17"/>
    </sheetView>
  </sheetViews>
  <sheetFormatPr defaultRowHeight="14.4" x14ac:dyDescent="0.3"/>
  <cols>
    <col min="1" max="1" width="10.5546875" style="1" customWidth="1"/>
    <col min="2" max="2" width="11.77734375" customWidth="1"/>
    <col min="3" max="3" width="11.21875" customWidth="1"/>
    <col min="4" max="4" width="12.6640625" customWidth="1"/>
    <col min="7" max="7" width="12.5546875" customWidth="1"/>
    <col min="8" max="8" width="10.88671875" customWidth="1"/>
    <col min="12" max="13" width="12.109375" customWidth="1"/>
  </cols>
  <sheetData>
    <row r="5" spans="1:13" x14ac:dyDescent="0.3">
      <c r="B5" s="16" t="s">
        <v>2</v>
      </c>
      <c r="C5" s="16"/>
      <c r="D5" s="16"/>
      <c r="E5" s="16"/>
      <c r="F5" s="4"/>
      <c r="G5" s="16" t="s">
        <v>3</v>
      </c>
      <c r="H5" s="16"/>
      <c r="I5" s="16"/>
      <c r="J5" s="16"/>
      <c r="L5" s="17" t="s">
        <v>4</v>
      </c>
      <c r="M5" s="17"/>
    </row>
    <row r="6" spans="1:13" x14ac:dyDescent="0.3">
      <c r="B6" s="5" t="s">
        <v>0</v>
      </c>
      <c r="C6" s="5" t="s">
        <v>1</v>
      </c>
      <c r="D6" s="3" t="s">
        <v>5</v>
      </c>
      <c r="E6" s="5" t="s">
        <v>6</v>
      </c>
      <c r="F6" s="5"/>
      <c r="G6" s="5" t="s">
        <v>0</v>
      </c>
      <c r="H6" s="5" t="s">
        <v>1</v>
      </c>
      <c r="I6" s="3" t="s">
        <v>5</v>
      </c>
      <c r="J6" s="5" t="s">
        <v>6</v>
      </c>
      <c r="K6" s="2"/>
      <c r="L6" s="3" t="s">
        <v>0</v>
      </c>
      <c r="M6" s="3" t="s">
        <v>1</v>
      </c>
    </row>
    <row r="7" spans="1:13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>
        <v>2017</v>
      </c>
      <c r="B8" s="8">
        <f>SUM([1]Butler!$I$27:$I$38)</f>
        <v>8215</v>
      </c>
      <c r="C8">
        <v>54389</v>
      </c>
      <c r="D8" s="9">
        <f>+B8/C8</f>
        <v>0.15104157090588172</v>
      </c>
      <c r="E8" s="7">
        <f>1-D8</f>
        <v>0.84895842909411834</v>
      </c>
      <c r="F8" s="7"/>
      <c r="G8" s="8">
        <f>SUM([1]Butler!$E$27:$E$38)</f>
        <v>234</v>
      </c>
      <c r="H8">
        <v>3772</v>
      </c>
      <c r="I8" s="9">
        <f>+G8/H8</f>
        <v>6.2036055143160129E-2</v>
      </c>
      <c r="J8" s="7">
        <f>1-I8</f>
        <v>0.93796394485683987</v>
      </c>
      <c r="K8" s="1"/>
      <c r="L8" s="8">
        <f>+B8+G8</f>
        <v>8449</v>
      </c>
      <c r="M8" s="8">
        <f>+C8+H8</f>
        <v>58161</v>
      </c>
    </row>
    <row r="9" spans="1:13" x14ac:dyDescent="0.3">
      <c r="A9" s="1">
        <v>2018</v>
      </c>
      <c r="B9" s="8">
        <f>SUM([1]Butler!$I$39:$I$50)</f>
        <v>8206</v>
      </c>
      <c r="C9">
        <v>54249</v>
      </c>
      <c r="D9" s="9">
        <f>+B9/C9</f>
        <v>0.1512654611144906</v>
      </c>
      <c r="E9" s="7">
        <f t="shared" ref="E9:E16" si="0">1-D9</f>
        <v>0.84873453888550943</v>
      </c>
      <c r="F9" s="7"/>
      <c r="G9" s="8">
        <f>SUM([1]Butler!$E$39:$E$50)</f>
        <v>310</v>
      </c>
      <c r="H9">
        <v>3781</v>
      </c>
      <c r="I9" s="9">
        <f>+G9/H9</f>
        <v>8.1988891827558849E-2</v>
      </c>
      <c r="J9" s="7">
        <f t="shared" ref="J9:J16" si="1">1-I9</f>
        <v>0.91801110817244114</v>
      </c>
      <c r="K9" s="1"/>
      <c r="L9" s="8">
        <f t="shared" ref="L9:L16" si="2">+B9+G9</f>
        <v>8516</v>
      </c>
      <c r="M9" s="8">
        <f t="shared" ref="M9:M16" si="3">+C9+H9</f>
        <v>58030</v>
      </c>
    </row>
    <row r="10" spans="1:13" x14ac:dyDescent="0.3">
      <c r="A10" s="1">
        <v>2019</v>
      </c>
      <c r="B10" s="8">
        <f>SUM([1]Butler!$I$51:$I$62)</f>
        <v>7904</v>
      </c>
      <c r="C10">
        <v>54527</v>
      </c>
      <c r="D10" s="9">
        <f>+B10/C10</f>
        <v>0.14495571001522181</v>
      </c>
      <c r="E10" s="7">
        <f t="shared" si="0"/>
        <v>0.85504428998477822</v>
      </c>
      <c r="F10" s="7"/>
      <c r="G10" s="8">
        <f>SUM([1]Butler!$E$51:$E$62)</f>
        <v>346</v>
      </c>
      <c r="H10">
        <v>3813</v>
      </c>
      <c r="I10" s="9">
        <f>+G10/H10</f>
        <v>9.0742197744558092E-2</v>
      </c>
      <c r="J10" s="7">
        <f t="shared" si="1"/>
        <v>0.90925780225544195</v>
      </c>
      <c r="K10" s="1"/>
      <c r="L10" s="8">
        <f t="shared" si="2"/>
        <v>8250</v>
      </c>
      <c r="M10" s="8">
        <f t="shared" si="3"/>
        <v>58340</v>
      </c>
    </row>
    <row r="11" spans="1:13" x14ac:dyDescent="0.3">
      <c r="A11" s="6" t="s">
        <v>7</v>
      </c>
      <c r="B11">
        <v>692</v>
      </c>
      <c r="C11">
        <v>4542</v>
      </c>
      <c r="D11" s="9">
        <f t="shared" ref="D11:D16" si="4">+B11/C11</f>
        <v>0.15235579040070454</v>
      </c>
      <c r="E11" s="7">
        <f t="shared" si="0"/>
        <v>0.84764420959929543</v>
      </c>
      <c r="F11" s="1"/>
      <c r="G11">
        <v>19</v>
      </c>
      <c r="H11">
        <v>321</v>
      </c>
      <c r="I11" s="9">
        <f t="shared" ref="I11:I16" si="5">+G11/H11</f>
        <v>5.9190031152647975E-2</v>
      </c>
      <c r="J11" s="7">
        <f t="shared" si="1"/>
        <v>0.94080996884735202</v>
      </c>
      <c r="K11" s="1"/>
      <c r="L11" s="8">
        <f t="shared" si="2"/>
        <v>711</v>
      </c>
      <c r="M11" s="8">
        <f t="shared" si="3"/>
        <v>4863</v>
      </c>
    </row>
    <row r="12" spans="1:13" x14ac:dyDescent="0.3">
      <c r="A12" s="6" t="s">
        <v>8</v>
      </c>
      <c r="B12">
        <v>514</v>
      </c>
      <c r="C12">
        <v>4522</v>
      </c>
      <c r="D12" s="9">
        <f t="shared" si="4"/>
        <v>0.11366651923927466</v>
      </c>
      <c r="E12" s="7">
        <f t="shared" si="0"/>
        <v>0.88633348076072538</v>
      </c>
      <c r="F12" s="1"/>
      <c r="G12">
        <v>22</v>
      </c>
      <c r="H12">
        <v>322</v>
      </c>
      <c r="I12" s="9">
        <f t="shared" si="5"/>
        <v>6.8322981366459631E-2</v>
      </c>
      <c r="J12" s="7">
        <f t="shared" si="1"/>
        <v>0.93167701863354035</v>
      </c>
      <c r="K12" s="1"/>
      <c r="L12" s="8">
        <f t="shared" si="2"/>
        <v>536</v>
      </c>
      <c r="M12" s="8">
        <f t="shared" si="3"/>
        <v>4844</v>
      </c>
    </row>
    <row r="13" spans="1:13" x14ac:dyDescent="0.3">
      <c r="A13" s="6" t="s">
        <v>9</v>
      </c>
      <c r="B13">
        <v>697</v>
      </c>
      <c r="C13">
        <v>4542</v>
      </c>
      <c r="D13" s="9">
        <f t="shared" si="4"/>
        <v>0.15345662703654778</v>
      </c>
      <c r="E13" s="7">
        <f t="shared" si="0"/>
        <v>0.84654337296345217</v>
      </c>
      <c r="F13" s="1"/>
      <c r="G13">
        <v>26</v>
      </c>
      <c r="H13">
        <v>320</v>
      </c>
      <c r="I13" s="9">
        <f t="shared" si="5"/>
        <v>8.1250000000000003E-2</v>
      </c>
      <c r="J13" s="7">
        <f t="shared" si="1"/>
        <v>0.91874999999999996</v>
      </c>
      <c r="K13" s="1"/>
      <c r="L13" s="8">
        <f t="shared" si="2"/>
        <v>723</v>
      </c>
      <c r="M13" s="8">
        <f t="shared" si="3"/>
        <v>4862</v>
      </c>
    </row>
    <row r="14" spans="1:13" x14ac:dyDescent="0.3">
      <c r="A14" s="6" t="s">
        <v>10</v>
      </c>
      <c r="B14">
        <v>494</v>
      </c>
      <c r="C14">
        <v>4539</v>
      </c>
      <c r="D14" s="9">
        <f t="shared" si="4"/>
        <v>0.10883454505397665</v>
      </c>
      <c r="E14" s="7">
        <f t="shared" si="0"/>
        <v>0.89116545494602339</v>
      </c>
      <c r="F14" s="1"/>
      <c r="G14">
        <v>23</v>
      </c>
      <c r="H14">
        <v>319</v>
      </c>
      <c r="I14" s="9">
        <f t="shared" si="5"/>
        <v>7.2100313479623826E-2</v>
      </c>
      <c r="J14" s="7">
        <f t="shared" si="1"/>
        <v>0.92789968652037613</v>
      </c>
      <c r="K14" s="1"/>
      <c r="L14" s="8">
        <f t="shared" si="2"/>
        <v>517</v>
      </c>
      <c r="M14" s="8">
        <f t="shared" si="3"/>
        <v>4858</v>
      </c>
    </row>
    <row r="15" spans="1:13" x14ac:dyDescent="0.3">
      <c r="A15" s="6" t="s">
        <v>11</v>
      </c>
      <c r="B15">
        <v>537</v>
      </c>
      <c r="C15">
        <v>4546</v>
      </c>
      <c r="D15" s="9">
        <f t="shared" si="4"/>
        <v>0.11812582490101188</v>
      </c>
      <c r="E15" s="7">
        <f t="shared" si="0"/>
        <v>0.88187417509898813</v>
      </c>
      <c r="F15" s="1"/>
      <c r="G15">
        <v>26</v>
      </c>
      <c r="H15">
        <v>320</v>
      </c>
      <c r="I15" s="9">
        <f t="shared" si="5"/>
        <v>8.1250000000000003E-2</v>
      </c>
      <c r="J15" s="7">
        <f t="shared" si="1"/>
        <v>0.91874999999999996</v>
      </c>
      <c r="K15" s="1"/>
      <c r="L15" s="8">
        <f t="shared" si="2"/>
        <v>563</v>
      </c>
      <c r="M15" s="8">
        <f t="shared" si="3"/>
        <v>4866</v>
      </c>
    </row>
    <row r="16" spans="1:13" x14ac:dyDescent="0.3">
      <c r="A16" s="6" t="s">
        <v>12</v>
      </c>
      <c r="B16">
        <v>669</v>
      </c>
      <c r="C16">
        <v>4575</v>
      </c>
      <c r="D16" s="9">
        <f t="shared" si="4"/>
        <v>0.14622950819672131</v>
      </c>
      <c r="E16" s="7">
        <f t="shared" si="0"/>
        <v>0.85377049180327869</v>
      </c>
      <c r="F16" s="1"/>
      <c r="G16">
        <v>27</v>
      </c>
      <c r="H16">
        <v>323</v>
      </c>
      <c r="I16" s="9">
        <f t="shared" si="5"/>
        <v>8.3591331269349839E-2</v>
      </c>
      <c r="J16" s="7">
        <f t="shared" si="1"/>
        <v>0.91640866873065019</v>
      </c>
      <c r="K16" s="1"/>
      <c r="L16" s="8">
        <f t="shared" si="2"/>
        <v>696</v>
      </c>
      <c r="M16" s="8">
        <f t="shared" si="3"/>
        <v>4898</v>
      </c>
    </row>
    <row r="17" spans="1:13" x14ac:dyDescent="0.3">
      <c r="A17" s="6" t="s">
        <v>16</v>
      </c>
      <c r="B17">
        <v>652</v>
      </c>
      <c r="C17">
        <v>4588</v>
      </c>
      <c r="D17" s="9">
        <f t="shared" ref="D17:D22" si="6">+B17/C17</f>
        <v>0.14210985178727115</v>
      </c>
      <c r="E17" s="7">
        <f t="shared" ref="E17:E22" si="7">1-D17</f>
        <v>0.8578901482127288</v>
      </c>
      <c r="G17">
        <v>34</v>
      </c>
      <c r="H17">
        <v>325</v>
      </c>
      <c r="I17" s="9">
        <f t="shared" ref="I17:I22" si="8">+G17/H17</f>
        <v>0.10461538461538461</v>
      </c>
      <c r="J17" s="7">
        <f t="shared" ref="J17:J22" si="9">1-I17</f>
        <v>0.89538461538461545</v>
      </c>
      <c r="L17" s="8">
        <f t="shared" ref="L17:L22" si="10">+B17+G17</f>
        <v>686</v>
      </c>
      <c r="M17" s="8">
        <f t="shared" ref="M17:M22" si="11">+C17+H17</f>
        <v>4913</v>
      </c>
    </row>
    <row r="18" spans="1:13" x14ac:dyDescent="0.3">
      <c r="A18" s="6" t="s">
        <v>17</v>
      </c>
      <c r="B18">
        <v>560</v>
      </c>
      <c r="C18">
        <v>4584</v>
      </c>
      <c r="D18" s="9">
        <f t="shared" si="6"/>
        <v>0.12216404886561955</v>
      </c>
      <c r="E18" s="7">
        <f t="shared" si="7"/>
        <v>0.87783595113438051</v>
      </c>
      <c r="G18">
        <v>24</v>
      </c>
      <c r="H18">
        <v>329</v>
      </c>
      <c r="I18" s="9">
        <f t="shared" si="8"/>
        <v>7.29483282674772E-2</v>
      </c>
      <c r="J18" s="7">
        <f t="shared" si="9"/>
        <v>0.92705167173252279</v>
      </c>
      <c r="L18" s="8">
        <f t="shared" si="10"/>
        <v>584</v>
      </c>
      <c r="M18" s="8">
        <f t="shared" si="11"/>
        <v>4913</v>
      </c>
    </row>
    <row r="19" spans="1:13" x14ac:dyDescent="0.3">
      <c r="A19" s="6" t="s">
        <v>18</v>
      </c>
      <c r="B19">
        <v>832</v>
      </c>
      <c r="C19">
        <v>4586</v>
      </c>
      <c r="D19" s="9">
        <f t="shared" si="6"/>
        <v>0.1814217182730048</v>
      </c>
      <c r="E19" s="7">
        <f t="shared" si="7"/>
        <v>0.8185782817269952</v>
      </c>
      <c r="G19">
        <v>32</v>
      </c>
      <c r="H19">
        <v>330</v>
      </c>
      <c r="I19" s="9">
        <f t="shared" si="8"/>
        <v>9.696969696969697E-2</v>
      </c>
      <c r="J19" s="7">
        <f t="shared" si="9"/>
        <v>0.90303030303030307</v>
      </c>
      <c r="L19" s="8">
        <f t="shared" si="10"/>
        <v>864</v>
      </c>
      <c r="M19" s="8">
        <f t="shared" si="11"/>
        <v>4916</v>
      </c>
    </row>
    <row r="20" spans="1:13" x14ac:dyDescent="0.3">
      <c r="A20" s="6" t="s">
        <v>19</v>
      </c>
      <c r="B20">
        <v>738</v>
      </c>
      <c r="C20">
        <v>4581</v>
      </c>
      <c r="D20" s="9">
        <f t="shared" si="6"/>
        <v>0.16110019646365423</v>
      </c>
      <c r="E20" s="7">
        <f t="shared" si="7"/>
        <v>0.83889980353634575</v>
      </c>
      <c r="G20">
        <v>38</v>
      </c>
      <c r="H20">
        <v>326</v>
      </c>
      <c r="I20" s="9">
        <f t="shared" si="8"/>
        <v>0.1165644171779141</v>
      </c>
      <c r="J20" s="7">
        <f t="shared" si="9"/>
        <v>0.8834355828220859</v>
      </c>
      <c r="L20" s="8">
        <f t="shared" si="10"/>
        <v>776</v>
      </c>
      <c r="M20" s="8">
        <f t="shared" si="11"/>
        <v>4907</v>
      </c>
    </row>
    <row r="21" spans="1:13" x14ac:dyDescent="0.3">
      <c r="A21" s="6" t="s">
        <v>20</v>
      </c>
      <c r="B21">
        <v>446</v>
      </c>
      <c r="C21">
        <v>4603</v>
      </c>
      <c r="D21" s="9">
        <f t="shared" si="6"/>
        <v>9.689333043667174E-2</v>
      </c>
      <c r="E21" s="7">
        <f t="shared" si="7"/>
        <v>0.9031066695633283</v>
      </c>
      <c r="G21">
        <v>30</v>
      </c>
      <c r="H21">
        <v>330</v>
      </c>
      <c r="I21" s="9">
        <f t="shared" si="8"/>
        <v>9.0909090909090912E-2</v>
      </c>
      <c r="J21" s="7">
        <f t="shared" si="9"/>
        <v>0.90909090909090906</v>
      </c>
      <c r="L21" s="8">
        <f t="shared" si="10"/>
        <v>476</v>
      </c>
      <c r="M21" s="8">
        <f t="shared" si="11"/>
        <v>4933</v>
      </c>
    </row>
    <row r="22" spans="1:13" x14ac:dyDescent="0.3">
      <c r="A22" s="6" t="s">
        <v>21</v>
      </c>
      <c r="B22">
        <v>704</v>
      </c>
      <c r="C22">
        <v>4586</v>
      </c>
      <c r="D22" s="9">
        <f t="shared" si="6"/>
        <v>0.15351068469254253</v>
      </c>
      <c r="E22" s="7">
        <f t="shared" si="7"/>
        <v>0.84648931530745752</v>
      </c>
      <c r="G22">
        <v>22</v>
      </c>
      <c r="H22">
        <v>331</v>
      </c>
      <c r="I22" s="9">
        <f t="shared" si="8"/>
        <v>6.6465256797583083E-2</v>
      </c>
      <c r="J22" s="7">
        <f t="shared" si="9"/>
        <v>0.93353474320241692</v>
      </c>
      <c r="L22" s="8">
        <f t="shared" si="10"/>
        <v>726</v>
      </c>
      <c r="M22" s="8">
        <f t="shared" si="11"/>
        <v>4917</v>
      </c>
    </row>
  </sheetData>
  <mergeCells count="3">
    <mergeCell ref="B5:E5"/>
    <mergeCell ref="G5:J5"/>
    <mergeCell ref="L5:M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Q9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Peeples, Jeff</dc:creator>
  <cp:lastModifiedBy>Peeples, Jeff</cp:lastModifiedBy>
  <dcterms:created xsi:type="dcterms:W3CDTF">2020-07-16T18:55:15Z</dcterms:created>
  <dcterms:modified xsi:type="dcterms:W3CDTF">2021-01-14T22:48:21Z</dcterms:modified>
</cp:coreProperties>
</file>