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122855\AppData\Local\Temp\notesC9812B\"/>
    </mc:Choice>
  </mc:AlternateContent>
  <bookViews>
    <workbookView xWindow="0" yWindow="0" windowWidth="24000" windowHeight="8556"/>
  </bookViews>
  <sheets>
    <sheet name="1-3" sheetId="5" r:id="rId1"/>
    <sheet name="1-10" sheetId="6" r:id="rId2"/>
    <sheet name="1-11" sheetId="7" r:id="rId3"/>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7" l="1"/>
  <c r="D58" i="7"/>
  <c r="C58" i="7"/>
  <c r="F57" i="7"/>
  <c r="F56" i="7"/>
  <c r="F55" i="7"/>
  <c r="F54" i="7"/>
  <c r="F53" i="7"/>
  <c r="F58" i="7" s="1"/>
  <c r="F52" i="7"/>
  <c r="E52" i="7"/>
  <c r="D52" i="7"/>
  <c r="C52" i="7"/>
  <c r="E50" i="7"/>
  <c r="D50" i="7"/>
  <c r="C50" i="7"/>
  <c r="F49" i="7"/>
  <c r="F48" i="7"/>
  <c r="F47" i="7"/>
  <c r="F46" i="7"/>
  <c r="F45" i="7"/>
  <c r="F44" i="7"/>
  <c r="F43" i="7"/>
  <c r="F42" i="7"/>
  <c r="F41" i="7"/>
  <c r="F50" i="7" s="1"/>
  <c r="F40" i="7"/>
  <c r="F39" i="7"/>
  <c r="F38" i="7"/>
  <c r="F37" i="7"/>
  <c r="E37" i="7"/>
  <c r="D37" i="7"/>
  <c r="C37" i="7"/>
  <c r="F35" i="7"/>
  <c r="E35" i="7"/>
  <c r="D35" i="7"/>
  <c r="C35" i="7"/>
  <c r="F34" i="7"/>
  <c r="F33" i="7"/>
  <c r="F32" i="7"/>
  <c r="F31" i="7"/>
  <c r="F30" i="7"/>
  <c r="F29" i="7"/>
  <c r="F28" i="7"/>
  <c r="F27" i="7"/>
  <c r="F26" i="7"/>
  <c r="F25" i="7"/>
  <c r="F24" i="7"/>
  <c r="F23" i="7"/>
  <c r="F22" i="7"/>
  <c r="E22" i="7"/>
  <c r="D22" i="7"/>
  <c r="C22" i="7"/>
  <c r="E20" i="7"/>
  <c r="D20" i="7"/>
  <c r="C20" i="7"/>
  <c r="F19" i="7"/>
  <c r="F18" i="7"/>
  <c r="F17" i="7"/>
  <c r="F16" i="7"/>
  <c r="F15" i="7"/>
  <c r="F14" i="7"/>
  <c r="F13" i="7"/>
  <c r="F12" i="7"/>
  <c r="F11" i="7"/>
  <c r="F20" i="7" s="1"/>
  <c r="F10" i="7"/>
  <c r="F9" i="7"/>
  <c r="F8" i="7"/>
  <c r="E63" i="6" l="1"/>
  <c r="D63" i="6"/>
  <c r="C63" i="6"/>
  <c r="E49" i="6"/>
  <c r="D49" i="6"/>
  <c r="C49" i="6"/>
  <c r="E47" i="5" l="1"/>
  <c r="F47" i="5"/>
  <c r="H47" i="5"/>
  <c r="I47" i="5"/>
  <c r="J47" i="5"/>
  <c r="K47" i="5"/>
  <c r="L47" i="5"/>
  <c r="D47" i="5"/>
  <c r="E43" i="5"/>
  <c r="F43" i="5"/>
  <c r="H43" i="5"/>
  <c r="I43" i="5"/>
  <c r="J43" i="5"/>
  <c r="K43" i="5"/>
  <c r="L43" i="5"/>
  <c r="D43" i="5"/>
  <c r="E38" i="5"/>
  <c r="F38" i="5"/>
  <c r="H38" i="5"/>
  <c r="I38" i="5"/>
  <c r="J38" i="5"/>
  <c r="K38" i="5"/>
  <c r="L38" i="5"/>
  <c r="D38" i="5"/>
  <c r="E34" i="5"/>
  <c r="F34" i="5"/>
  <c r="H34" i="5"/>
  <c r="I34" i="5"/>
  <c r="J34" i="5"/>
  <c r="K34" i="5"/>
  <c r="L34" i="5"/>
  <c r="I40" i="5" l="1"/>
  <c r="J40" i="5"/>
  <c r="K40" i="5"/>
  <c r="L40" i="5"/>
  <c r="I41" i="5"/>
  <c r="J41" i="5"/>
  <c r="K41" i="5"/>
  <c r="L41" i="5"/>
  <c r="I42" i="5"/>
  <c r="J42" i="5"/>
  <c r="K42" i="5"/>
  <c r="L42" i="5"/>
  <c r="I45" i="5"/>
  <c r="J45" i="5"/>
  <c r="K45" i="5"/>
  <c r="L45" i="5"/>
  <c r="I46" i="5"/>
  <c r="J46" i="5"/>
  <c r="K46" i="5"/>
  <c r="L46" i="5"/>
  <c r="H46" i="5"/>
  <c r="H45" i="5"/>
  <c r="H42" i="5"/>
  <c r="H41" i="5"/>
  <c r="H40" i="5"/>
  <c r="E40" i="5"/>
  <c r="F40" i="5"/>
  <c r="E41" i="5"/>
  <c r="F41" i="5"/>
  <c r="E42" i="5"/>
  <c r="F42" i="5"/>
  <c r="E45" i="5"/>
  <c r="F45" i="5"/>
  <c r="E46" i="5"/>
  <c r="F46" i="5"/>
  <c r="D41" i="5"/>
  <c r="D42" i="5"/>
  <c r="D45" i="5"/>
  <c r="D46" i="5"/>
  <c r="I31" i="5"/>
  <c r="J31" i="5"/>
  <c r="K31" i="5"/>
  <c r="L31" i="5"/>
  <c r="I32" i="5"/>
  <c r="J32" i="5"/>
  <c r="K32" i="5"/>
  <c r="L32" i="5"/>
  <c r="I33" i="5"/>
  <c r="J33" i="5"/>
  <c r="K33" i="5"/>
  <c r="L33" i="5"/>
  <c r="I36" i="5"/>
  <c r="J36" i="5"/>
  <c r="K36" i="5"/>
  <c r="L36" i="5"/>
  <c r="I37" i="5"/>
  <c r="J37" i="5"/>
  <c r="K37" i="5"/>
  <c r="L37" i="5"/>
  <c r="H37" i="5"/>
  <c r="H36" i="5"/>
  <c r="H33" i="5"/>
  <c r="H32" i="5"/>
  <c r="H31" i="5"/>
  <c r="E31" i="5"/>
  <c r="F31" i="5"/>
  <c r="E32" i="5"/>
  <c r="F32" i="5"/>
  <c r="E33" i="5"/>
  <c r="F33" i="5"/>
  <c r="E36" i="5"/>
  <c r="F36" i="5"/>
  <c r="E37" i="5"/>
  <c r="F37" i="5"/>
  <c r="D36" i="5"/>
  <c r="D37" i="5"/>
  <c r="D40" i="5"/>
  <c r="L29" i="5"/>
  <c r="K29" i="5"/>
  <c r="J29" i="5"/>
  <c r="I29" i="5"/>
  <c r="H29" i="5"/>
  <c r="F29" i="5"/>
  <c r="E29" i="5"/>
  <c r="D29" i="5"/>
  <c r="L22" i="5"/>
  <c r="K22" i="5"/>
  <c r="J22" i="5"/>
  <c r="I22" i="5"/>
  <c r="H22" i="5"/>
  <c r="F22" i="5"/>
  <c r="E22" i="5"/>
  <c r="D22" i="5"/>
  <c r="L15" i="5"/>
  <c r="K15" i="5"/>
  <c r="J15" i="5"/>
  <c r="I15" i="5"/>
  <c r="H15" i="5"/>
  <c r="F15" i="5"/>
  <c r="E15" i="5"/>
  <c r="D15" i="5"/>
</calcChain>
</file>

<file path=xl/sharedStrings.xml><?xml version="1.0" encoding="utf-8"?>
<sst xmlns="http://schemas.openxmlformats.org/spreadsheetml/2006/main" count="233" uniqueCount="66">
  <si>
    <t>Commercial Customer Current Service Billed</t>
  </si>
  <si>
    <t xml:space="preserve">Industrial Customer Current Service Billed </t>
  </si>
  <si>
    <t>Industrial Customer Total Billed</t>
  </si>
  <si>
    <t>Residential Customer Total Billed</t>
  </si>
  <si>
    <t>Commercial Customer Total Billed</t>
  </si>
  <si>
    <t>Residential Customer Current Service Billed</t>
  </si>
  <si>
    <t>Total Current Service Billed</t>
  </si>
  <si>
    <t>Footnote:</t>
  </si>
  <si>
    <t>Description</t>
  </si>
  <si>
    <t>KY Case No. 2020-00085</t>
  </si>
  <si>
    <t>Commission Staff's Information Request Set 1 No. 3</t>
  </si>
  <si>
    <t>Columbia Gas of Kentucky, Inc.</t>
  </si>
  <si>
    <t>Total Billed</t>
  </si>
  <si>
    <t>DIS</t>
  </si>
  <si>
    <t>DIS/GMB</t>
  </si>
  <si>
    <t>GTS</t>
  </si>
  <si>
    <t>System</t>
  </si>
  <si>
    <t>Industrial Customer Current Service Billed</t>
  </si>
  <si>
    <t>Footnote</t>
  </si>
  <si>
    <t>[1]</t>
  </si>
  <si>
    <t>[1] Total bill represents the customer's account balance at the time of billing which includes charges for current service, unpaid past service, and the accumulation of fees.</t>
  </si>
  <si>
    <t>[1], [2]</t>
  </si>
  <si>
    <t>Customer Bills, Average Total Bill and Current Service</t>
  </si>
  <si>
    <t>Residential  Average Total Bill (DR 1-4)</t>
  </si>
  <si>
    <t xml:space="preserve"> Commercial Average Total Bill (DR 1-4)</t>
  </si>
  <si>
    <t>Industrial Average Total Bill (DR 1-4)</t>
  </si>
  <si>
    <t>Total Average Bill (DR 1-3)</t>
  </si>
  <si>
    <t>Total Average (GTS) Bill (DR 1-3)</t>
  </si>
  <si>
    <t>Residential Average Current Service Bill (DR 1-6)</t>
  </si>
  <si>
    <t xml:space="preserve"> Commercial Average Current Service Bill (DR 1-6)</t>
  </si>
  <si>
    <t>Industrial Average Current Service Bill (DR 1-6)</t>
  </si>
  <si>
    <t>Total Average Current Service Bill (DR 1-5)</t>
  </si>
  <si>
    <t>Residential Billed Customers</t>
  </si>
  <si>
    <t>Commercial Billed Customers</t>
  </si>
  <si>
    <t>Industrial Billed Customers</t>
  </si>
  <si>
    <t>Total Billed Customers</t>
  </si>
  <si>
    <t>[3]</t>
  </si>
  <si>
    <t>[3] The billed customers for calendar years 2017, 2018 and 2019 reflect an annual average of customers billed.</t>
  </si>
  <si>
    <t>n/a</t>
  </si>
  <si>
    <t>[2] Columbia's DIS system bills residential and small commercial and industrial customers over 21 billing units each month. 
Columbia's DIS and GMB billing systems contains 24 months of historical billing data.  The information is not available for January 2017 through June 2018.  The information presented in calendar year 2018 for DIS and GMB reflects data associated with customers' account balances for July 2018 through December 2018 as January 2018 through June 2018 is not available.  The partial year reflected in 2018 for residential reflects a negative total account balances primarily due to payments made by customers enrolled in the budget payment plan.</t>
  </si>
  <si>
    <t>Commission Staff's Information Request Set 1 No. 10</t>
  </si>
  <si>
    <t>Termination Notices, Shut-Offs, Residential Accounts</t>
  </si>
  <si>
    <t>Month</t>
  </si>
  <si>
    <t>Year</t>
  </si>
  <si>
    <t>Termination Notices</t>
  </si>
  <si>
    <t>Shut-Offs</t>
  </si>
  <si>
    <t>Residential Accounts</t>
  </si>
  <si>
    <t>JAN</t>
  </si>
  <si>
    <t>FEB</t>
  </si>
  <si>
    <t>MAR</t>
  </si>
  <si>
    <t>APR</t>
  </si>
  <si>
    <t xml:space="preserve">MAY </t>
  </si>
  <si>
    <t>JUN</t>
  </si>
  <si>
    <t>JUL</t>
  </si>
  <si>
    <t>AUG</t>
  </si>
  <si>
    <t>SEP</t>
  </si>
  <si>
    <t>OCT</t>
  </si>
  <si>
    <t>NOV</t>
  </si>
  <si>
    <t>DEC</t>
  </si>
  <si>
    <t>Commission Staff's Information Request Set 1 No. 11</t>
  </si>
  <si>
    <t>Late Payment Fees by Month</t>
  </si>
  <si>
    <t>Late Payment Fees
 (DIS)</t>
  </si>
  <si>
    <t>Late Payment Fees
 (GMB)</t>
  </si>
  <si>
    <t>Late Payment Fees
 (GTS)</t>
  </si>
  <si>
    <t>Total Late Payment Fees</t>
  </si>
  <si>
    <t>YTD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</si>
</sst>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font>
      <sz val="10"/>
      <color theme="1"/>
      <name val="Tahoma"/>
      <family val="2"/>
    </font>
    <font>
      <sz val="11"/>
      <color theme="1"/>
      <name val="Calibri"/>
      <family val="2"/>
      <scheme val="minor"/>
    </font>
    <font>
      <sz val="10"/>
      <color theme="1"/>
      <name val="Tahoma"/>
      <family val="2"/>
    </font>
    <font>
      <b/>
      <sz val="10"/>
      <color theme="1"/>
      <name val="Andale WT"/>
    </font>
    <font>
      <sz val="10"/>
      <name val="Andale WT"/>
    </font>
    <font>
      <u val="singleAccounting"/>
      <sz val="10"/>
      <name val="Andale WT"/>
    </font>
    <font>
      <sz val="10"/>
      <color theme="1"/>
      <name val="Andale WT"/>
      <family val="2"/>
    </font>
    <font>
      <u val="singleAccounting"/>
      <sz val="10"/>
      <color theme="1"/>
      <name val="Andale WT"/>
      <family val="2"/>
    </font>
    <font>
      <b/>
      <sz val="11"/>
      <color theme="1"/>
      <name val="Andale WT"/>
    </font>
    <font>
      <sz val="10"/>
      <color theme="1"/>
      <name val="Andale WT"/>
    </font>
    <font>
      <sz val="10"/>
      <color theme="1"/>
      <name val="Calibri"/>
      <family val="2"/>
      <scheme val="minor"/>
    </font>
    <font>
      <u/>
      <sz val="10"/>
      <color theme="1"/>
      <name val="Andale WT"/>
      <family val="2"/>
    </font>
  </fonts>
  <fills count="6">
    <fill>
      <patternFill patternType="none"/>
    </fill>
    <fill>
      <patternFill patternType="gray125"/>
    </fill>
    <fill>
      <patternFill patternType="solid">
        <fgColor rgb="FFBFD2E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s>
  <borders count="7">
    <border>
      <left/>
      <right/>
      <top/>
      <bottom/>
      <diagonal/>
    </border>
    <border>
      <left style="medium">
        <color rgb="FF93B1CD"/>
      </left>
      <right/>
      <top/>
      <bottom style="medium">
        <color rgb="FF93B1CD"/>
      </bottom>
      <diagonal/>
    </border>
    <border>
      <left style="medium">
        <color rgb="FF93B1CD"/>
      </left>
      <right style="medium">
        <color rgb="FF93B1CD"/>
      </right>
      <top/>
      <bottom/>
      <diagonal/>
    </border>
    <border>
      <left style="medium">
        <color rgb="FF93B1CD"/>
      </left>
      <right/>
      <top/>
      <bottom/>
      <diagonal/>
    </border>
    <border>
      <left/>
      <right style="medium">
        <color rgb="FF93B1CD"/>
      </right>
      <top/>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71">
    <xf numFmtId="0" fontId="0" fillId="0" borderId="0" xfId="0"/>
    <xf numFmtId="0" fontId="0" fillId="0" borderId="0" xfId="0" applyFill="1"/>
    <xf numFmtId="0" fontId="0" fillId="0" borderId="0" xfId="0" applyFill="1" applyBorder="1"/>
    <xf numFmtId="0" fontId="0" fillId="0" borderId="0" xfId="0" applyAlignment="1">
      <alignment horizontal="left"/>
    </xf>
    <xf numFmtId="0" fontId="0" fillId="0" borderId="0" xfId="0" applyBorder="1"/>
    <xf numFmtId="0" fontId="0" fillId="0" borderId="0" xfId="0" applyFont="1" applyAlignment="1">
      <alignment horizontal="left"/>
    </xf>
    <xf numFmtId="0" fontId="0" fillId="0" borderId="0" xfId="0" applyFont="1"/>
    <xf numFmtId="0" fontId="3" fillId="2" borderId="2" xfId="0" applyFont="1" applyFill="1" applyBorder="1" applyAlignment="1">
      <alignment horizontal="center" vertical="center"/>
    </xf>
    <xf numFmtId="17" fontId="3" fillId="2" borderId="2" xfId="0" applyNumberFormat="1" applyFont="1" applyFill="1" applyBorder="1" applyAlignment="1">
      <alignment horizontal="center" vertical="center"/>
    </xf>
    <xf numFmtId="165" fontId="4" fillId="0" borderId="0" xfId="1" applyNumberFormat="1" applyFont="1" applyFill="1" applyBorder="1" applyAlignment="1">
      <alignment horizontal="center" vertical="top"/>
    </xf>
    <xf numFmtId="0" fontId="0" fillId="0" borderId="0" xfId="0" applyFont="1" applyBorder="1"/>
    <xf numFmtId="3" fontId="3" fillId="5" borderId="3"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0" fillId="0" borderId="0" xfId="0" applyFont="1" applyFill="1" applyBorder="1"/>
    <xf numFmtId="164" fontId="6" fillId="0" borderId="0" xfId="2" applyNumberFormat="1" applyFont="1" applyFill="1" applyBorder="1" applyAlignment="1">
      <alignment horizontal="center" vertical="top"/>
    </xf>
    <xf numFmtId="0" fontId="3" fillId="0" borderId="1" xfId="0" applyFont="1" applyFill="1" applyBorder="1" applyAlignment="1">
      <alignment horizontal="left" vertical="center" wrapText="1"/>
    </xf>
    <xf numFmtId="0" fontId="0" fillId="0" borderId="0" xfId="0" applyFont="1" applyFill="1"/>
    <xf numFmtId="164" fontId="6" fillId="0" borderId="0" xfId="2" applyNumberFormat="1" applyFont="1" applyFill="1" applyBorder="1" applyAlignment="1">
      <alignment vertical="top"/>
    </xf>
    <xf numFmtId="44" fontId="6" fillId="0" borderId="0" xfId="2" applyNumberFormat="1" applyFont="1" applyFill="1" applyBorder="1" applyAlignment="1">
      <alignment vertical="top"/>
    </xf>
    <xf numFmtId="3" fontId="3" fillId="0" borderId="1" xfId="0" applyNumberFormat="1" applyFont="1" applyFill="1" applyBorder="1" applyAlignment="1">
      <alignment horizontal="left" vertical="center" wrapText="1"/>
    </xf>
    <xf numFmtId="0" fontId="3" fillId="4" borderId="1" xfId="0" applyFont="1" applyFill="1" applyBorder="1" applyAlignment="1">
      <alignment horizontal="right" vertical="center" wrapText="1"/>
    </xf>
    <xf numFmtId="0" fontId="3" fillId="3" borderId="1" xfId="0"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164" fontId="3" fillId="0" borderId="0" xfId="2" applyNumberFormat="1" applyFont="1" applyFill="1" applyBorder="1" applyAlignment="1">
      <alignment vertical="top"/>
    </xf>
    <xf numFmtId="0" fontId="3" fillId="0" borderId="2" xfId="0" applyFont="1" applyFill="1" applyBorder="1" applyAlignment="1">
      <alignment horizontal="center" vertical="center"/>
    </xf>
    <xf numFmtId="17" fontId="8" fillId="0" borderId="0" xfId="0" applyNumberFormat="1" applyFont="1" applyFill="1" applyBorder="1" applyAlignment="1">
      <alignment horizontal="right" vertical="center"/>
    </xf>
    <xf numFmtId="17" fontId="3" fillId="0" borderId="0" xfId="0" applyNumberFormat="1" applyFont="1" applyFill="1" applyBorder="1" applyAlignment="1">
      <alignment horizontal="right" vertical="center"/>
    </xf>
    <xf numFmtId="3" fontId="9" fillId="5" borderId="1" xfId="0" applyNumberFormat="1" applyFont="1" applyFill="1" applyBorder="1" applyAlignment="1">
      <alignment horizontal="right" vertical="center" wrapText="1"/>
    </xf>
    <xf numFmtId="0" fontId="9" fillId="4" borderId="1"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164" fontId="0" fillId="0" borderId="0" xfId="0" applyNumberFormat="1" applyFont="1"/>
    <xf numFmtId="0" fontId="3" fillId="2" borderId="0" xfId="0" applyFont="1" applyFill="1" applyBorder="1" applyAlignment="1">
      <alignment horizontal="center" vertical="center"/>
    </xf>
    <xf numFmtId="3" fontId="9" fillId="5" borderId="0" xfId="0" applyNumberFormat="1" applyFont="1" applyFill="1" applyBorder="1" applyAlignment="1">
      <alignment horizontal="right" vertical="center" wrapText="1"/>
    </xf>
    <xf numFmtId="3" fontId="3" fillId="5" borderId="0" xfId="0" applyNumberFormat="1" applyFont="1" applyFill="1" applyBorder="1" applyAlignment="1">
      <alignment horizontal="right" vertical="center" wrapText="1"/>
    </xf>
    <xf numFmtId="0" fontId="9" fillId="4"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9" fillId="3" borderId="0"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3" fontId="9" fillId="2" borderId="0" xfId="0" applyNumberFormat="1" applyFont="1" applyFill="1" applyBorder="1" applyAlignment="1">
      <alignment horizontal="right" vertical="center" wrapText="1"/>
    </xf>
    <xf numFmtId="3" fontId="9" fillId="0" borderId="0" xfId="0" applyNumberFormat="1" applyFont="1" applyFill="1" applyBorder="1" applyAlignment="1">
      <alignment horizontal="left" vertical="center" wrapText="1"/>
    </xf>
    <xf numFmtId="3" fontId="9"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3" fontId="3"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5" fontId="5" fillId="0" borderId="0" xfId="1" applyNumberFormat="1" applyFont="1" applyFill="1" applyBorder="1" applyAlignment="1">
      <alignment horizontal="center" vertical="top"/>
    </xf>
    <xf numFmtId="164" fontId="7" fillId="0" borderId="0" xfId="2" applyNumberFormat="1" applyFont="1" applyFill="1" applyBorder="1" applyAlignment="1">
      <alignment horizontal="center" vertical="top"/>
    </xf>
    <xf numFmtId="3" fontId="9" fillId="0" borderId="0" xfId="0" applyNumberFormat="1" applyFont="1" applyFill="1" applyBorder="1" applyAlignment="1">
      <alignment horizontal="center" vertical="center" wrapText="1"/>
    </xf>
    <xf numFmtId="44" fontId="0" fillId="0" borderId="0" xfId="0" applyNumberFormat="1" applyFont="1"/>
    <xf numFmtId="164" fontId="3" fillId="0" borderId="0" xfId="2" applyNumberFormat="1" applyFont="1" applyFill="1" applyBorder="1" applyAlignment="1">
      <alignment horizontal="center" vertical="top"/>
    </xf>
    <xf numFmtId="0" fontId="3" fillId="0" borderId="0" xfId="0" applyFont="1" applyFill="1" applyBorder="1" applyAlignment="1">
      <alignment vertical="center"/>
    </xf>
    <xf numFmtId="0" fontId="10" fillId="0" borderId="0" xfId="3" applyFont="1"/>
    <xf numFmtId="165" fontId="10" fillId="0" borderId="0" xfId="1" applyNumberFormat="1" applyFont="1"/>
    <xf numFmtId="165" fontId="8" fillId="0" borderId="0" xfId="1" applyNumberFormat="1" applyFont="1" applyFill="1" applyBorder="1" applyAlignment="1">
      <alignment horizontal="right" vertical="center"/>
    </xf>
    <xf numFmtId="3" fontId="3" fillId="2" borderId="5" xfId="3" applyNumberFormat="1" applyFont="1" applyFill="1" applyBorder="1" applyAlignment="1">
      <alignment horizontal="center" vertical="center" wrapText="1"/>
    </xf>
    <xf numFmtId="165" fontId="3" fillId="2" borderId="5" xfId="1" applyNumberFormat="1" applyFont="1" applyFill="1" applyBorder="1" applyAlignment="1">
      <alignment horizontal="center" vertical="center" wrapText="1"/>
    </xf>
    <xf numFmtId="0" fontId="3" fillId="2" borderId="5" xfId="3" applyFont="1" applyFill="1" applyBorder="1" applyAlignment="1">
      <alignment horizontal="center"/>
    </xf>
    <xf numFmtId="165" fontId="6" fillId="0" borderId="6" xfId="1" applyNumberFormat="1" applyFont="1" applyFill="1" applyBorder="1" applyAlignment="1">
      <alignment horizontal="right" vertical="top"/>
    </xf>
    <xf numFmtId="0" fontId="3" fillId="0" borderId="1" xfId="0" applyFont="1" applyFill="1" applyBorder="1" applyAlignment="1">
      <alignment vertical="center"/>
    </xf>
    <xf numFmtId="164" fontId="6" fillId="0" borderId="6" xfId="2" applyNumberFormat="1" applyFont="1" applyFill="1" applyBorder="1" applyAlignment="1">
      <alignment horizontal="right" vertical="top"/>
    </xf>
    <xf numFmtId="164" fontId="11" fillId="0" borderId="6" xfId="2" applyNumberFormat="1" applyFont="1" applyFill="1" applyBorder="1" applyAlignment="1">
      <alignment horizontal="right" vertical="top"/>
    </xf>
    <xf numFmtId="0" fontId="3" fillId="2" borderId="2" xfId="3" applyFont="1" applyFill="1" applyBorder="1" applyAlignment="1">
      <alignment horizontal="center"/>
    </xf>
    <xf numFmtId="164" fontId="3" fillId="0" borderId="6" xfId="2" applyNumberFormat="1" applyFont="1" applyFill="1" applyBorder="1" applyAlignment="1">
      <alignment horizontal="right" vertical="top"/>
    </xf>
    <xf numFmtId="17" fontId="8" fillId="0" borderId="0" xfId="0" applyNumberFormat="1" applyFont="1" applyFill="1" applyBorder="1" applyAlignment="1">
      <alignment horizontal="center" vertical="center"/>
    </xf>
    <xf numFmtId="0" fontId="0" fillId="0" borderId="0" xfId="0" applyFont="1" applyAlignment="1">
      <alignment horizontal="left" wrapText="1"/>
    </xf>
    <xf numFmtId="0" fontId="0" fillId="0" borderId="0" xfId="0" applyFont="1" applyAlignment="1">
      <alignment horizontal="left"/>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zoomScale="90" zoomScaleNormal="90" workbookViewId="0">
      <selection activeCell="L3" sqref="L3"/>
    </sheetView>
  </sheetViews>
  <sheetFormatPr defaultRowHeight="13.2"/>
  <cols>
    <col min="1" max="1" width="56" style="3" customWidth="1"/>
    <col min="2" max="2" width="10.5546875" style="3" customWidth="1"/>
    <col min="3" max="3" width="8.88671875" style="3" bestFit="1" customWidth="1"/>
    <col min="4" max="6" width="13.5546875" bestFit="1" customWidth="1"/>
    <col min="7" max="7" width="2.33203125" customWidth="1"/>
    <col min="8" max="12" width="12.44140625" bestFit="1" customWidth="1"/>
    <col min="14" max="14" width="11.6640625" bestFit="1" customWidth="1"/>
  </cols>
  <sheetData>
    <row r="1" spans="1:15" ht="13.8">
      <c r="K1" s="4"/>
      <c r="L1" s="25" t="s">
        <v>9</v>
      </c>
    </row>
    <row r="2" spans="1:15" ht="13.8">
      <c r="K2" s="4"/>
      <c r="L2" s="25" t="s">
        <v>10</v>
      </c>
    </row>
    <row r="3" spans="1:15" ht="13.8">
      <c r="K3" s="4"/>
      <c r="L3" s="25"/>
    </row>
    <row r="4" spans="1:15">
      <c r="K4" s="4"/>
      <c r="L4" s="26"/>
    </row>
    <row r="5" spans="1:15" ht="13.8">
      <c r="A5" s="68" t="s">
        <v>11</v>
      </c>
      <c r="B5" s="68"/>
      <c r="C5" s="68"/>
      <c r="D5" s="68"/>
      <c r="E5" s="68"/>
      <c r="F5" s="68"/>
      <c r="G5" s="68"/>
      <c r="H5" s="68"/>
      <c r="I5" s="68"/>
      <c r="J5" s="68"/>
      <c r="K5" s="68"/>
      <c r="L5" s="68"/>
    </row>
    <row r="6" spans="1:15" ht="13.8">
      <c r="A6" s="68" t="s">
        <v>22</v>
      </c>
      <c r="B6" s="68"/>
      <c r="C6" s="68"/>
      <c r="D6" s="68"/>
      <c r="E6" s="68"/>
      <c r="F6" s="68"/>
      <c r="G6" s="68"/>
      <c r="H6" s="68"/>
      <c r="I6" s="68"/>
      <c r="J6" s="68"/>
      <c r="K6" s="68"/>
      <c r="L6" s="68"/>
    </row>
    <row r="7" spans="1:15">
      <c r="A7" s="5"/>
      <c r="B7" s="5"/>
      <c r="C7" s="5"/>
      <c r="D7" s="6"/>
      <c r="E7" s="6"/>
      <c r="F7" s="6"/>
      <c r="G7" s="6"/>
      <c r="H7" s="6"/>
      <c r="I7" s="6"/>
      <c r="J7" s="6"/>
      <c r="K7" s="6"/>
      <c r="L7" s="6"/>
      <c r="M7" s="6"/>
      <c r="N7" s="6"/>
      <c r="O7" s="6"/>
    </row>
    <row r="8" spans="1:15">
      <c r="A8" s="5"/>
      <c r="B8" s="5"/>
      <c r="C8" s="5"/>
      <c r="D8" s="6"/>
      <c r="E8" s="6"/>
      <c r="F8" s="6"/>
      <c r="G8" s="6"/>
      <c r="H8" s="6"/>
      <c r="I8" s="6"/>
      <c r="J8" s="6"/>
      <c r="K8" s="6"/>
      <c r="L8" s="6"/>
      <c r="M8" s="6"/>
      <c r="N8" s="6"/>
      <c r="O8" s="6"/>
    </row>
    <row r="9" spans="1:15" ht="13.8" thickBot="1">
      <c r="A9" s="30" t="s">
        <v>8</v>
      </c>
      <c r="B9" s="33" t="s">
        <v>16</v>
      </c>
      <c r="C9" s="33" t="s">
        <v>18</v>
      </c>
      <c r="D9" s="31">
        <v>2017</v>
      </c>
      <c r="E9" s="7">
        <v>2018</v>
      </c>
      <c r="F9" s="7">
        <v>2019</v>
      </c>
      <c r="G9" s="24"/>
      <c r="H9" s="8">
        <v>43831</v>
      </c>
      <c r="I9" s="8">
        <v>43862</v>
      </c>
      <c r="J9" s="8">
        <v>43891</v>
      </c>
      <c r="K9" s="8">
        <v>43922</v>
      </c>
      <c r="L9" s="8">
        <v>43952</v>
      </c>
      <c r="M9" s="6"/>
      <c r="N9" s="6"/>
      <c r="O9" s="6"/>
    </row>
    <row r="10" spans="1:15" ht="13.8" thickBot="1">
      <c r="A10" s="27" t="s">
        <v>32</v>
      </c>
      <c r="B10" s="34" t="s">
        <v>13</v>
      </c>
      <c r="C10" s="52" t="s">
        <v>36</v>
      </c>
      <c r="D10" s="9">
        <v>120686.25</v>
      </c>
      <c r="E10" s="9">
        <v>122390.75</v>
      </c>
      <c r="F10" s="9">
        <v>124510</v>
      </c>
      <c r="G10" s="9"/>
      <c r="H10" s="9">
        <v>125256</v>
      </c>
      <c r="I10" s="9">
        <v>125454</v>
      </c>
      <c r="J10" s="9">
        <v>125419</v>
      </c>
      <c r="K10" s="9">
        <v>125063</v>
      </c>
      <c r="L10" s="9">
        <v>125337</v>
      </c>
      <c r="M10" s="10"/>
      <c r="N10" s="6"/>
      <c r="O10" s="6"/>
    </row>
    <row r="11" spans="1:15" ht="13.8" thickBot="1">
      <c r="A11" s="27" t="s">
        <v>33</v>
      </c>
      <c r="B11" s="34" t="s">
        <v>14</v>
      </c>
      <c r="C11" s="52" t="s">
        <v>36</v>
      </c>
      <c r="D11" s="9">
        <v>13902.833333333334</v>
      </c>
      <c r="E11" s="9">
        <v>14078.333333333334</v>
      </c>
      <c r="F11" s="9">
        <v>14290.25</v>
      </c>
      <c r="G11" s="9"/>
      <c r="H11" s="9">
        <v>14391</v>
      </c>
      <c r="I11" s="9">
        <v>14422</v>
      </c>
      <c r="J11" s="9">
        <v>14433</v>
      </c>
      <c r="K11" s="9">
        <v>14343</v>
      </c>
      <c r="L11" s="9">
        <v>14290</v>
      </c>
      <c r="M11" s="10"/>
      <c r="N11" s="6"/>
      <c r="O11" s="6"/>
    </row>
    <row r="12" spans="1:15" ht="13.8" thickBot="1">
      <c r="A12" s="27" t="s">
        <v>34</v>
      </c>
      <c r="B12" s="34" t="s">
        <v>14</v>
      </c>
      <c r="C12" s="52" t="s">
        <v>36</v>
      </c>
      <c r="D12" s="9">
        <v>117.83333333333333</v>
      </c>
      <c r="E12" s="9">
        <v>118.66666666666667</v>
      </c>
      <c r="F12" s="9">
        <v>119.16666666666667</v>
      </c>
      <c r="G12" s="9"/>
      <c r="H12" s="9">
        <v>120</v>
      </c>
      <c r="I12" s="9">
        <v>119</v>
      </c>
      <c r="J12" s="9">
        <v>118</v>
      </c>
      <c r="K12" s="9">
        <v>119</v>
      </c>
      <c r="L12" s="9">
        <v>118</v>
      </c>
      <c r="M12" s="10"/>
      <c r="N12" s="6"/>
      <c r="O12" s="6"/>
    </row>
    <row r="13" spans="1:15" ht="13.8" thickBot="1">
      <c r="A13" s="27" t="s">
        <v>33</v>
      </c>
      <c r="B13" s="34" t="s">
        <v>15</v>
      </c>
      <c r="C13" s="52" t="s">
        <v>36</v>
      </c>
      <c r="D13" s="9">
        <v>41.083333333333336</v>
      </c>
      <c r="E13" s="9">
        <v>43.083333333333336</v>
      </c>
      <c r="F13" s="9">
        <v>43.666666666666664</v>
      </c>
      <c r="G13" s="9"/>
      <c r="H13" s="9">
        <v>44</v>
      </c>
      <c r="I13" s="9">
        <v>43</v>
      </c>
      <c r="J13" s="9">
        <v>42</v>
      </c>
      <c r="K13" s="9">
        <v>42</v>
      </c>
      <c r="L13" s="9">
        <v>42</v>
      </c>
      <c r="M13" s="10"/>
      <c r="N13" s="6"/>
      <c r="O13" s="6"/>
    </row>
    <row r="14" spans="1:15" ht="15.6" thickBot="1">
      <c r="A14" s="27" t="s">
        <v>34</v>
      </c>
      <c r="B14" s="34" t="s">
        <v>15</v>
      </c>
      <c r="C14" s="52" t="s">
        <v>36</v>
      </c>
      <c r="D14" s="50">
        <v>54.583333333333336</v>
      </c>
      <c r="E14" s="50">
        <v>54.916666666666664</v>
      </c>
      <c r="F14" s="50">
        <v>53.166666666666664</v>
      </c>
      <c r="G14" s="9"/>
      <c r="H14" s="50">
        <v>53</v>
      </c>
      <c r="I14" s="50">
        <v>52</v>
      </c>
      <c r="J14" s="50">
        <v>53</v>
      </c>
      <c r="K14" s="50">
        <v>54</v>
      </c>
      <c r="L14" s="50">
        <v>54</v>
      </c>
      <c r="M14" s="10"/>
      <c r="N14" s="6"/>
      <c r="O14" s="6"/>
    </row>
    <row r="15" spans="1:15">
      <c r="A15" s="11" t="s">
        <v>35</v>
      </c>
      <c r="B15" s="35"/>
      <c r="C15" s="47"/>
      <c r="D15" s="9">
        <f>SUM(D10:D14)</f>
        <v>134802.58333333337</v>
      </c>
      <c r="E15" s="9">
        <f>SUM(E10:E14)</f>
        <v>136685.75</v>
      </c>
      <c r="F15" s="9">
        <f>SUM(F10:F14)</f>
        <v>139016.24999999997</v>
      </c>
      <c r="G15" s="9"/>
      <c r="H15" s="9">
        <f>SUM(H10:H14)</f>
        <v>139864</v>
      </c>
      <c r="I15" s="9">
        <f>SUM(I10:I14)</f>
        <v>140090</v>
      </c>
      <c r="J15" s="9">
        <f>SUM(J10:J14)</f>
        <v>140065</v>
      </c>
      <c r="K15" s="9">
        <f>SUM(K10:K14)</f>
        <v>139621</v>
      </c>
      <c r="L15" s="9">
        <f>SUM(L10:L14)</f>
        <v>139841</v>
      </c>
      <c r="M15" s="10"/>
      <c r="N15" s="6"/>
      <c r="O15" s="6"/>
    </row>
    <row r="16" spans="1:15" s="2" customFormat="1">
      <c r="A16" s="12"/>
      <c r="B16" s="12"/>
      <c r="C16" s="47"/>
      <c r="D16" s="9"/>
      <c r="E16" s="9"/>
      <c r="F16" s="9"/>
      <c r="G16" s="9"/>
      <c r="H16" s="9"/>
      <c r="I16" s="9"/>
      <c r="J16" s="9"/>
      <c r="K16" s="9"/>
      <c r="L16" s="9"/>
      <c r="M16" s="13"/>
      <c r="N16" s="13"/>
      <c r="O16" s="13"/>
    </row>
    <row r="17" spans="1:15" ht="13.8" thickBot="1">
      <c r="A17" s="28" t="s">
        <v>3</v>
      </c>
      <c r="B17" s="36" t="s">
        <v>13</v>
      </c>
      <c r="C17" s="48" t="s">
        <v>21</v>
      </c>
      <c r="D17" s="14" t="s">
        <v>38</v>
      </c>
      <c r="E17" s="14">
        <v>-11749777.310000001</v>
      </c>
      <c r="F17" s="14">
        <v>34041458.49000001</v>
      </c>
      <c r="G17" s="14"/>
      <c r="H17" s="14">
        <v>7614986.6600000001</v>
      </c>
      <c r="I17" s="14">
        <v>10404166.66</v>
      </c>
      <c r="J17" s="14">
        <v>9402148.5899999999</v>
      </c>
      <c r="K17" s="14">
        <v>6771309.8200000003</v>
      </c>
      <c r="L17" s="14">
        <v>7231767.2800000003</v>
      </c>
      <c r="M17" s="10"/>
      <c r="N17" s="6"/>
      <c r="O17" s="6"/>
    </row>
    <row r="18" spans="1:15" ht="13.8" thickBot="1">
      <c r="A18" s="28" t="s">
        <v>4</v>
      </c>
      <c r="B18" s="36" t="s">
        <v>14</v>
      </c>
      <c r="C18" s="48" t="s">
        <v>21</v>
      </c>
      <c r="D18" s="14" t="s">
        <v>38</v>
      </c>
      <c r="E18" s="14">
        <v>13326955.789999999</v>
      </c>
      <c r="F18" s="14">
        <v>44149780.879999995</v>
      </c>
      <c r="G18" s="14"/>
      <c r="H18" s="14">
        <v>7435744.5999999996</v>
      </c>
      <c r="I18" s="14">
        <v>7558521.4900000002</v>
      </c>
      <c r="J18" s="14">
        <v>5864946.4800000004</v>
      </c>
      <c r="K18" s="14">
        <v>3534832.19</v>
      </c>
      <c r="L18" s="14">
        <v>3160831.79</v>
      </c>
      <c r="M18" s="10"/>
      <c r="N18" s="6"/>
      <c r="O18" s="6"/>
    </row>
    <row r="19" spans="1:15" ht="13.8" thickBot="1">
      <c r="A19" s="28" t="s">
        <v>2</v>
      </c>
      <c r="B19" s="36" t="s">
        <v>14</v>
      </c>
      <c r="C19" s="48" t="s">
        <v>21</v>
      </c>
      <c r="D19" s="14" t="s">
        <v>38</v>
      </c>
      <c r="E19" s="14">
        <v>989500.58000000007</v>
      </c>
      <c r="F19" s="14">
        <v>2947903.6199999996</v>
      </c>
      <c r="G19" s="14"/>
      <c r="H19" s="14">
        <v>470493.88</v>
      </c>
      <c r="I19" s="14">
        <v>416546.64</v>
      </c>
      <c r="J19" s="14">
        <v>348889.47</v>
      </c>
      <c r="K19" s="14">
        <v>192675.79</v>
      </c>
      <c r="L19" s="14">
        <v>177324.29</v>
      </c>
      <c r="M19" s="10"/>
      <c r="N19" s="6"/>
      <c r="O19" s="6"/>
    </row>
    <row r="20" spans="1:15" ht="13.8" thickBot="1">
      <c r="A20" s="28" t="s">
        <v>4</v>
      </c>
      <c r="B20" s="36" t="s">
        <v>15</v>
      </c>
      <c r="C20" s="48" t="s">
        <v>19</v>
      </c>
      <c r="D20" s="14">
        <v>3600543.5886053117</v>
      </c>
      <c r="E20" s="14">
        <v>3825856.8988091452</v>
      </c>
      <c r="F20" s="14">
        <v>2967419.0283783837</v>
      </c>
      <c r="G20" s="14"/>
      <c r="H20" s="14">
        <v>279395.61131398461</v>
      </c>
      <c r="I20" s="14">
        <v>319047.22888732079</v>
      </c>
      <c r="J20" s="14">
        <v>275089.63825395925</v>
      </c>
      <c r="K20" s="14">
        <v>297450.03192955418</v>
      </c>
      <c r="L20" s="14">
        <v>332382.40373775281</v>
      </c>
      <c r="M20" s="10"/>
      <c r="N20" s="6"/>
      <c r="O20" s="6"/>
    </row>
    <row r="21" spans="1:15" ht="15.6" thickBot="1">
      <c r="A21" s="28" t="s">
        <v>2</v>
      </c>
      <c r="B21" s="36" t="s">
        <v>15</v>
      </c>
      <c r="C21" s="48" t="s">
        <v>19</v>
      </c>
      <c r="D21" s="51">
        <v>7122625.3213946931</v>
      </c>
      <c r="E21" s="51">
        <v>7114717.4411908537</v>
      </c>
      <c r="F21" s="51">
        <v>5464030.1216216106</v>
      </c>
      <c r="G21" s="14"/>
      <c r="H21" s="51">
        <v>446002.28868601524</v>
      </c>
      <c r="I21" s="51">
        <v>513516.63111267902</v>
      </c>
      <c r="J21" s="51">
        <v>451861.99174604093</v>
      </c>
      <c r="K21" s="51">
        <v>430208.29807044595</v>
      </c>
      <c r="L21" s="51">
        <v>570728.23626224697</v>
      </c>
      <c r="M21" s="10"/>
      <c r="N21" s="6"/>
      <c r="O21" s="6"/>
    </row>
    <row r="22" spans="1:15" ht="13.8" thickBot="1">
      <c r="A22" s="20" t="s">
        <v>12</v>
      </c>
      <c r="B22" s="37"/>
      <c r="C22" s="49"/>
      <c r="D22" s="14">
        <f>SUM(D17:D21)</f>
        <v>10723168.910000004</v>
      </c>
      <c r="E22" s="14">
        <f>SUM(E17:E21)</f>
        <v>13507253.399999999</v>
      </c>
      <c r="F22" s="14">
        <f>SUM(F17:F21)</f>
        <v>89570592.140000001</v>
      </c>
      <c r="G22" s="14"/>
      <c r="H22" s="14">
        <f>SUM(H17:H21)</f>
        <v>16246623.039999999</v>
      </c>
      <c r="I22" s="14">
        <f>SUM(I17:I21)</f>
        <v>19211798.649999999</v>
      </c>
      <c r="J22" s="14">
        <f>SUM(J17:J21)</f>
        <v>16342936.17</v>
      </c>
      <c r="K22" s="14">
        <f>SUM(K17:K21)</f>
        <v>11226476.129999999</v>
      </c>
      <c r="L22" s="14">
        <f>SUM(L17:L21)</f>
        <v>11473034</v>
      </c>
      <c r="M22" s="10"/>
      <c r="N22" s="6"/>
      <c r="O22" s="6"/>
    </row>
    <row r="23" spans="1:15" s="1" customFormat="1" ht="13.8" thickBot="1">
      <c r="A23" s="15"/>
      <c r="B23" s="38"/>
      <c r="C23" s="49"/>
      <c r="D23" s="14"/>
      <c r="E23" s="14"/>
      <c r="F23" s="14"/>
      <c r="G23" s="14"/>
      <c r="H23" s="14"/>
      <c r="I23" s="14"/>
      <c r="J23" s="14"/>
      <c r="K23" s="14"/>
      <c r="L23" s="14"/>
      <c r="M23" s="13"/>
      <c r="N23" s="16"/>
      <c r="O23" s="16"/>
    </row>
    <row r="24" spans="1:15" ht="13.8" thickBot="1">
      <c r="A24" s="29" t="s">
        <v>5</v>
      </c>
      <c r="B24" s="39" t="s">
        <v>13</v>
      </c>
      <c r="C24" s="48"/>
      <c r="D24" s="14">
        <v>96036759.25</v>
      </c>
      <c r="E24" s="14">
        <v>111347849.54999998</v>
      </c>
      <c r="F24" s="14">
        <v>101664929.90000001</v>
      </c>
      <c r="G24" s="14"/>
      <c r="H24" s="14">
        <v>16582377.01</v>
      </c>
      <c r="I24" s="14">
        <v>15988187.449999999</v>
      </c>
      <c r="J24" s="14">
        <v>12126546.68</v>
      </c>
      <c r="K24" s="14">
        <v>7536561.54</v>
      </c>
      <c r="L24" s="14">
        <v>6743011.3200000003</v>
      </c>
      <c r="M24" s="10"/>
      <c r="N24" s="6"/>
      <c r="O24" s="6"/>
    </row>
    <row r="25" spans="1:15" ht="13.8" thickBot="1">
      <c r="A25" s="29" t="s">
        <v>0</v>
      </c>
      <c r="B25" s="39" t="s">
        <v>14</v>
      </c>
      <c r="C25" s="48"/>
      <c r="D25" s="14">
        <v>51008514.56000001</v>
      </c>
      <c r="E25" s="14">
        <v>49608702.200000003</v>
      </c>
      <c r="F25" s="14">
        <v>54574927.570000008</v>
      </c>
      <c r="G25" s="14"/>
      <c r="H25" s="14">
        <v>8343347.7999999998</v>
      </c>
      <c r="I25" s="14">
        <v>8160361.9900000002</v>
      </c>
      <c r="J25" s="14">
        <v>6045850.5</v>
      </c>
      <c r="K25" s="14">
        <v>3459922.28</v>
      </c>
      <c r="L25" s="14">
        <v>2974681.64</v>
      </c>
      <c r="M25" s="10"/>
      <c r="N25" s="6"/>
      <c r="O25" s="6"/>
    </row>
    <row r="26" spans="1:15" ht="13.8" thickBot="1">
      <c r="A26" s="29" t="s">
        <v>1</v>
      </c>
      <c r="B26" s="39" t="s">
        <v>14</v>
      </c>
      <c r="C26" s="45"/>
      <c r="D26" s="14">
        <v>1617218.82</v>
      </c>
      <c r="E26" s="14">
        <v>2488856.1300000004</v>
      </c>
      <c r="F26" s="14">
        <v>2774074.47</v>
      </c>
      <c r="G26" s="14"/>
      <c r="H26" s="14">
        <v>405318.95</v>
      </c>
      <c r="I26" s="14">
        <v>386146.73</v>
      </c>
      <c r="J26" s="14">
        <v>219726.48</v>
      </c>
      <c r="K26" s="14">
        <v>134023.82</v>
      </c>
      <c r="L26" s="14">
        <v>109043.67</v>
      </c>
      <c r="M26" s="10"/>
      <c r="N26" s="6"/>
      <c r="O26" s="6"/>
    </row>
    <row r="27" spans="1:15" ht="13.8" thickBot="1">
      <c r="A27" s="29" t="s">
        <v>0</v>
      </c>
      <c r="B27" s="39" t="s">
        <v>15</v>
      </c>
      <c r="C27" s="45"/>
      <c r="D27" s="14">
        <v>2514904.1500000004</v>
      </c>
      <c r="E27" s="14">
        <v>2908686.7899999996</v>
      </c>
      <c r="F27" s="14">
        <v>2822240.53</v>
      </c>
      <c r="G27" s="14"/>
      <c r="H27" s="14">
        <v>307429.40999999997</v>
      </c>
      <c r="I27" s="14">
        <v>292319.92</v>
      </c>
      <c r="J27" s="14">
        <v>251343.63</v>
      </c>
      <c r="K27" s="14">
        <v>225469.8</v>
      </c>
      <c r="L27" s="14">
        <v>203866.85</v>
      </c>
      <c r="M27" s="10"/>
      <c r="N27" s="6"/>
      <c r="O27" s="6"/>
    </row>
    <row r="28" spans="1:15" ht="15.6" thickBot="1">
      <c r="A28" s="29" t="s">
        <v>17</v>
      </c>
      <c r="B28" s="39" t="s">
        <v>15</v>
      </c>
      <c r="C28" s="45"/>
      <c r="D28" s="51">
        <v>4975004.34</v>
      </c>
      <c r="E28" s="51">
        <v>5409111</v>
      </c>
      <c r="F28" s="51">
        <v>5196707.01</v>
      </c>
      <c r="G28" s="14"/>
      <c r="H28" s="51">
        <v>490752.95</v>
      </c>
      <c r="I28" s="51">
        <v>470498.18</v>
      </c>
      <c r="J28" s="51">
        <v>412856.82</v>
      </c>
      <c r="K28" s="51">
        <v>326101.76000000001</v>
      </c>
      <c r="L28" s="51">
        <v>350056.34</v>
      </c>
      <c r="M28" s="10"/>
      <c r="N28" s="6"/>
      <c r="O28" s="6"/>
    </row>
    <row r="29" spans="1:15" ht="13.8" thickBot="1">
      <c r="A29" s="21" t="s">
        <v>6</v>
      </c>
      <c r="B29" s="40"/>
      <c r="C29" s="46"/>
      <c r="D29" s="14">
        <f>SUM(D24:D28)</f>
        <v>156152401.12</v>
      </c>
      <c r="E29" s="14">
        <f>SUM(E24:E28)</f>
        <v>171763205.66999999</v>
      </c>
      <c r="F29" s="14">
        <f>SUM(F24:F28)</f>
        <v>167032879.48000002</v>
      </c>
      <c r="G29" s="14"/>
      <c r="H29" s="14">
        <f>SUM(H24:H28)</f>
        <v>26129226.119999997</v>
      </c>
      <c r="I29" s="14">
        <f>SUM(I24:I28)</f>
        <v>25297514.27</v>
      </c>
      <c r="J29" s="14">
        <f>SUM(J24:J28)</f>
        <v>19056324.109999999</v>
      </c>
      <c r="K29" s="14">
        <f>SUM(K24:K28)</f>
        <v>11682079.200000001</v>
      </c>
      <c r="L29" s="14">
        <f>SUM(L24:L28)</f>
        <v>10380659.82</v>
      </c>
      <c r="M29" s="10"/>
      <c r="N29" s="6"/>
      <c r="O29" s="6"/>
    </row>
    <row r="30" spans="1:15" s="1" customFormat="1" ht="13.8" thickBot="1">
      <c r="A30" s="15"/>
      <c r="B30" s="41"/>
      <c r="C30" s="41"/>
      <c r="D30" s="14"/>
      <c r="E30" s="14"/>
      <c r="F30" s="14"/>
      <c r="G30" s="14"/>
      <c r="H30" s="14"/>
      <c r="I30" s="14"/>
      <c r="J30" s="14"/>
      <c r="K30" s="14"/>
      <c r="L30" s="14"/>
      <c r="M30" s="13"/>
      <c r="N30" s="16"/>
      <c r="O30" s="16"/>
    </row>
    <row r="31" spans="1:15" ht="13.8" thickBot="1">
      <c r="A31" s="22" t="s">
        <v>23</v>
      </c>
      <c r="B31" s="42" t="s">
        <v>13</v>
      </c>
      <c r="C31" s="44"/>
      <c r="D31" s="14" t="s">
        <v>38</v>
      </c>
      <c r="E31" s="17">
        <f t="shared" ref="E31:F31" si="0">E17/E10</f>
        <v>-96.002167729178879</v>
      </c>
      <c r="F31" s="17">
        <f t="shared" si="0"/>
        <v>273.40340928439491</v>
      </c>
      <c r="G31" s="17"/>
      <c r="H31" s="17">
        <f t="shared" ref="H31:L31" si="1">H17/H10</f>
        <v>60.79538433288625</v>
      </c>
      <c r="I31" s="17">
        <f t="shared" si="1"/>
        <v>82.932123806335397</v>
      </c>
      <c r="J31" s="17">
        <f t="shared" si="1"/>
        <v>74.965903013100089</v>
      </c>
      <c r="K31" s="17">
        <f t="shared" si="1"/>
        <v>54.143190392042413</v>
      </c>
      <c r="L31" s="17">
        <f t="shared" si="1"/>
        <v>57.6985828606078</v>
      </c>
      <c r="M31" s="10"/>
      <c r="N31" s="6"/>
      <c r="O31" s="6"/>
    </row>
    <row r="32" spans="1:15" ht="13.8" thickBot="1">
      <c r="A32" s="22" t="s">
        <v>24</v>
      </c>
      <c r="B32" s="42" t="s">
        <v>14</v>
      </c>
      <c r="C32" s="44"/>
      <c r="D32" s="14" t="s">
        <v>38</v>
      </c>
      <c r="E32" s="17">
        <f t="shared" ref="E32:F33" si="2">E18/E11</f>
        <v>946.62880004735393</v>
      </c>
      <c r="F32" s="17">
        <f t="shared" si="2"/>
        <v>3089.5037441612285</v>
      </c>
      <c r="G32" s="17"/>
      <c r="H32" s="17">
        <f t="shared" ref="H32:L32" si="3">H18/H11</f>
        <v>516.69408658189138</v>
      </c>
      <c r="I32" s="17">
        <f t="shared" si="3"/>
        <v>524.09662252114822</v>
      </c>
      <c r="J32" s="17">
        <f t="shared" si="3"/>
        <v>406.3567158594887</v>
      </c>
      <c r="K32" s="17">
        <f t="shared" si="3"/>
        <v>246.44998884473262</v>
      </c>
      <c r="L32" s="17">
        <f t="shared" si="3"/>
        <v>221.19186773967809</v>
      </c>
      <c r="M32" s="10"/>
      <c r="N32" s="6"/>
      <c r="O32" s="6"/>
    </row>
    <row r="33" spans="1:15" ht="13.8" thickBot="1">
      <c r="A33" s="22" t="s">
        <v>25</v>
      </c>
      <c r="B33" s="42" t="s">
        <v>14</v>
      </c>
      <c r="C33" s="44"/>
      <c r="D33" s="14" t="s">
        <v>38</v>
      </c>
      <c r="E33" s="17">
        <f t="shared" si="2"/>
        <v>8338.4880337078648</v>
      </c>
      <c r="F33" s="17">
        <f t="shared" si="2"/>
        <v>24737.652755244751</v>
      </c>
      <c r="G33" s="17"/>
      <c r="H33" s="17">
        <f t="shared" ref="H33:L33" si="4">H19/H12</f>
        <v>3920.7823333333336</v>
      </c>
      <c r="I33" s="17">
        <f t="shared" si="4"/>
        <v>3500.3919327731091</v>
      </c>
      <c r="J33" s="17">
        <f t="shared" si="4"/>
        <v>2956.6904237288131</v>
      </c>
      <c r="K33" s="17">
        <f t="shared" si="4"/>
        <v>1619.1242857142859</v>
      </c>
      <c r="L33" s="17">
        <f t="shared" si="4"/>
        <v>1502.7482203389832</v>
      </c>
      <c r="M33" s="10"/>
      <c r="N33" s="6"/>
      <c r="O33" s="6"/>
    </row>
    <row r="34" spans="1:15" ht="13.8" thickBot="1">
      <c r="A34" s="22" t="s">
        <v>26</v>
      </c>
      <c r="B34" s="42" t="s">
        <v>14</v>
      </c>
      <c r="C34" s="44"/>
      <c r="D34" s="54" t="s">
        <v>38</v>
      </c>
      <c r="E34" s="23">
        <f t="shared" ref="E34:L34" si="5">(E17+E18+E19)/(E10+E11+E12)</f>
        <v>18.791429392460149</v>
      </c>
      <c r="F34" s="23">
        <f t="shared" si="5"/>
        <v>584.0734501836497</v>
      </c>
      <c r="G34" s="23"/>
      <c r="H34" s="23">
        <f t="shared" si="5"/>
        <v>111.05071397397097</v>
      </c>
      <c r="I34" s="23">
        <f t="shared" si="5"/>
        <v>131.28493724775885</v>
      </c>
      <c r="J34" s="23">
        <f t="shared" si="5"/>
        <v>111.56665385439737</v>
      </c>
      <c r="K34" s="23">
        <f t="shared" si="5"/>
        <v>75.246857552409949</v>
      </c>
      <c r="L34" s="23">
        <f t="shared" si="5"/>
        <v>75.637220365666025</v>
      </c>
      <c r="M34" s="10"/>
      <c r="N34" s="6"/>
      <c r="O34" s="6"/>
    </row>
    <row r="35" spans="1:15" ht="13.8" thickBot="1">
      <c r="A35" s="22"/>
      <c r="B35" s="42"/>
      <c r="C35" s="44"/>
      <c r="D35" s="17"/>
      <c r="E35" s="17"/>
      <c r="F35" s="17"/>
      <c r="G35" s="17"/>
      <c r="H35" s="17"/>
      <c r="I35" s="17"/>
      <c r="J35" s="17"/>
      <c r="K35" s="17"/>
      <c r="L35" s="17"/>
      <c r="M35" s="10"/>
      <c r="N35" s="6"/>
      <c r="O35" s="6"/>
    </row>
    <row r="36" spans="1:15" ht="13.8" thickBot="1">
      <c r="A36" s="22" t="s">
        <v>24</v>
      </c>
      <c r="B36" s="42" t="s">
        <v>15</v>
      </c>
      <c r="C36" s="44"/>
      <c r="D36" s="17">
        <f t="shared" ref="D36:F37" si="6">D20/D13</f>
        <v>87640.00621351671</v>
      </c>
      <c r="E36" s="17">
        <f t="shared" si="6"/>
        <v>88801.320668684217</v>
      </c>
      <c r="F36" s="17">
        <f t="shared" si="6"/>
        <v>67956.160955230167</v>
      </c>
      <c r="G36" s="17"/>
      <c r="H36" s="17">
        <f t="shared" ref="H36:L37" si="7">H20/H13</f>
        <v>6349.9002571360143</v>
      </c>
      <c r="I36" s="17">
        <f t="shared" si="7"/>
        <v>7419.7029973795534</v>
      </c>
      <c r="J36" s="17">
        <f t="shared" si="7"/>
        <v>6549.7532917609342</v>
      </c>
      <c r="K36" s="17">
        <f t="shared" si="7"/>
        <v>7082.1436173703378</v>
      </c>
      <c r="L36" s="17">
        <f t="shared" si="7"/>
        <v>7913.8667556607816</v>
      </c>
      <c r="M36" s="10"/>
      <c r="N36" s="53"/>
      <c r="O36" s="6"/>
    </row>
    <row r="37" spans="1:15" ht="13.8" thickBot="1">
      <c r="A37" s="22" t="s">
        <v>25</v>
      </c>
      <c r="B37" s="42" t="s">
        <v>15</v>
      </c>
      <c r="C37" s="44"/>
      <c r="D37" s="17">
        <f t="shared" si="6"/>
        <v>130490.84558280354</v>
      </c>
      <c r="E37" s="17">
        <f t="shared" si="6"/>
        <v>129554.79407327807</v>
      </c>
      <c r="F37" s="17">
        <f t="shared" si="6"/>
        <v>102771.72642548484</v>
      </c>
      <c r="G37" s="17"/>
      <c r="H37" s="17">
        <f t="shared" si="7"/>
        <v>8415.1375223776467</v>
      </c>
      <c r="I37" s="17">
        <f t="shared" si="7"/>
        <v>9875.3198290899818</v>
      </c>
      <c r="J37" s="17">
        <f t="shared" si="7"/>
        <v>8525.6979574724701</v>
      </c>
      <c r="K37" s="17">
        <f t="shared" si="7"/>
        <v>7966.8203346378878</v>
      </c>
      <c r="L37" s="17">
        <f t="shared" si="7"/>
        <v>10569.041412263832</v>
      </c>
      <c r="M37" s="10"/>
      <c r="N37" s="6"/>
      <c r="O37" s="6"/>
    </row>
    <row r="38" spans="1:15" ht="13.8" thickBot="1">
      <c r="A38" s="22" t="s">
        <v>27</v>
      </c>
      <c r="B38" s="42" t="s">
        <v>15</v>
      </c>
      <c r="C38" s="44"/>
      <c r="D38" s="23">
        <f>(D20+D21)/(D13+D14)</f>
        <v>112088.87362369342</v>
      </c>
      <c r="E38" s="23">
        <f t="shared" ref="E38:L38" si="8">(E20+E21)/(E13+E14)</f>
        <v>111638.51367346938</v>
      </c>
      <c r="F38" s="23">
        <f t="shared" si="8"/>
        <v>87071.76402753868</v>
      </c>
      <c r="G38" s="23"/>
      <c r="H38" s="23">
        <f t="shared" si="8"/>
        <v>7478.3288659793807</v>
      </c>
      <c r="I38" s="23">
        <f t="shared" si="8"/>
        <v>8763.8301052631559</v>
      </c>
      <c r="J38" s="23">
        <f t="shared" si="8"/>
        <v>7652.1224210526325</v>
      </c>
      <c r="K38" s="23">
        <f t="shared" si="8"/>
        <v>7579.7742708333344</v>
      </c>
      <c r="L38" s="23">
        <f t="shared" si="8"/>
        <v>9407.4024999999983</v>
      </c>
      <c r="M38" s="10"/>
      <c r="N38" s="6"/>
      <c r="O38" s="6"/>
    </row>
    <row r="39" spans="1:15" s="1" customFormat="1" ht="13.8" thickBot="1">
      <c r="A39" s="19"/>
      <c r="B39" s="43"/>
      <c r="C39" s="43"/>
      <c r="D39" s="18"/>
      <c r="E39" s="18"/>
      <c r="F39" s="18"/>
      <c r="G39" s="18"/>
      <c r="H39" s="18"/>
      <c r="I39" s="18"/>
      <c r="J39" s="18"/>
      <c r="K39" s="18"/>
      <c r="L39" s="18"/>
      <c r="M39" s="13"/>
      <c r="N39" s="16"/>
      <c r="O39" s="16"/>
    </row>
    <row r="40" spans="1:15" ht="13.8" thickBot="1">
      <c r="A40" s="22" t="s">
        <v>28</v>
      </c>
      <c r="B40" s="42" t="s">
        <v>13</v>
      </c>
      <c r="C40" s="44"/>
      <c r="D40" s="17">
        <f>D24/D10</f>
        <v>795.75559974727855</v>
      </c>
      <c r="E40" s="17">
        <f t="shared" ref="E40:F40" si="9">E24/E10</f>
        <v>909.77340648700965</v>
      </c>
      <c r="F40" s="17">
        <f t="shared" si="9"/>
        <v>816.52019837764044</v>
      </c>
      <c r="G40" s="17"/>
      <c r="H40" s="17">
        <f t="shared" ref="H40:L40" si="10">H24/H10</f>
        <v>132.38788569010666</v>
      </c>
      <c r="I40" s="17">
        <f t="shared" si="10"/>
        <v>127.44262797519409</v>
      </c>
      <c r="J40" s="17">
        <f t="shared" si="10"/>
        <v>96.68827434439757</v>
      </c>
      <c r="K40" s="17">
        <f t="shared" si="10"/>
        <v>60.262120211413446</v>
      </c>
      <c r="L40" s="17">
        <f t="shared" si="10"/>
        <v>53.799048325713876</v>
      </c>
      <c r="M40" s="10"/>
      <c r="N40" s="6"/>
      <c r="O40" s="6"/>
    </row>
    <row r="41" spans="1:15" ht="13.8" thickBot="1">
      <c r="A41" s="22" t="s">
        <v>29</v>
      </c>
      <c r="B41" s="42" t="s">
        <v>14</v>
      </c>
      <c r="C41" s="44"/>
      <c r="D41" s="17">
        <f t="shared" ref="D41:F42" si="11">D25/D11</f>
        <v>3668.9294431590688</v>
      </c>
      <c r="E41" s="17">
        <f t="shared" si="11"/>
        <v>3523.7624387356459</v>
      </c>
      <c r="F41" s="17">
        <f t="shared" si="11"/>
        <v>3819.0323871170908</v>
      </c>
      <c r="G41" s="17"/>
      <c r="H41" s="17">
        <f t="shared" ref="H41:L41" si="12">H25/H11</f>
        <v>579.76150371760127</v>
      </c>
      <c r="I41" s="17">
        <f t="shared" si="12"/>
        <v>565.82734641519903</v>
      </c>
      <c r="J41" s="17">
        <f t="shared" si="12"/>
        <v>418.89077114944917</v>
      </c>
      <c r="K41" s="17">
        <f t="shared" si="12"/>
        <v>241.22723837411976</v>
      </c>
      <c r="L41" s="17">
        <f t="shared" si="12"/>
        <v>208.16526522043387</v>
      </c>
      <c r="M41" s="10"/>
      <c r="N41" s="6"/>
      <c r="O41" s="6"/>
    </row>
    <row r="42" spans="1:15" ht="13.8" thickBot="1">
      <c r="A42" s="22" t="s">
        <v>30</v>
      </c>
      <c r="B42" s="42" t="s">
        <v>14</v>
      </c>
      <c r="C42" s="44"/>
      <c r="D42" s="17">
        <f t="shared" si="11"/>
        <v>13724.629306930694</v>
      </c>
      <c r="E42" s="17">
        <f t="shared" si="11"/>
        <v>20973.506713483148</v>
      </c>
      <c r="F42" s="17">
        <f t="shared" si="11"/>
        <v>23278.946601398602</v>
      </c>
      <c r="G42" s="17"/>
      <c r="H42" s="17">
        <f t="shared" ref="H42:L42" si="13">H26/H12</f>
        <v>3377.6579166666666</v>
      </c>
      <c r="I42" s="17">
        <f t="shared" si="13"/>
        <v>3244.9305042016804</v>
      </c>
      <c r="J42" s="17">
        <f t="shared" si="13"/>
        <v>1862.088813559322</v>
      </c>
      <c r="K42" s="17">
        <f t="shared" si="13"/>
        <v>1126.2505882352941</v>
      </c>
      <c r="L42" s="17">
        <f t="shared" si="13"/>
        <v>924.09889830508473</v>
      </c>
      <c r="M42" s="10"/>
      <c r="N42" s="6"/>
      <c r="O42" s="6"/>
    </row>
    <row r="43" spans="1:15" ht="13.8" thickBot="1">
      <c r="A43" s="22" t="s">
        <v>31</v>
      </c>
      <c r="B43" s="42" t="s">
        <v>14</v>
      </c>
      <c r="C43" s="44"/>
      <c r="D43" s="23">
        <f>(D24+D25+D26)/(D10+D11+D12)</f>
        <v>1103.5995501097134</v>
      </c>
      <c r="E43" s="23">
        <f t="shared" ref="E43:L43" si="14">(E24+E25+E26)/(E10+E11+E12)</f>
        <v>1196.6329914651935</v>
      </c>
      <c r="F43" s="23">
        <f t="shared" si="14"/>
        <v>1144.6487161801838</v>
      </c>
      <c r="G43" s="23"/>
      <c r="H43" s="23">
        <f t="shared" si="14"/>
        <v>181.23765810241329</v>
      </c>
      <c r="I43" s="23">
        <f t="shared" si="14"/>
        <v>175.25408886031641</v>
      </c>
      <c r="J43" s="23">
        <f t="shared" si="14"/>
        <v>131.40046910052155</v>
      </c>
      <c r="K43" s="23">
        <f t="shared" si="14"/>
        <v>79.77428876545423</v>
      </c>
      <c r="L43" s="23">
        <f t="shared" si="14"/>
        <v>70.31905706823143</v>
      </c>
      <c r="M43" s="10"/>
      <c r="N43" s="6"/>
      <c r="O43" s="6"/>
    </row>
    <row r="44" spans="1:15" ht="13.8" thickBot="1">
      <c r="A44" s="22"/>
      <c r="B44" s="42"/>
      <c r="C44" s="44"/>
      <c r="D44" s="17"/>
      <c r="E44" s="17"/>
      <c r="F44" s="17"/>
      <c r="G44" s="17"/>
      <c r="H44" s="17"/>
      <c r="I44" s="17"/>
      <c r="J44" s="17"/>
      <c r="K44" s="17"/>
      <c r="L44" s="17"/>
      <c r="M44" s="10"/>
      <c r="N44" s="6"/>
      <c r="O44" s="6"/>
    </row>
    <row r="45" spans="1:15" ht="13.8" thickBot="1">
      <c r="A45" s="22" t="s">
        <v>29</v>
      </c>
      <c r="B45" s="42" t="s">
        <v>15</v>
      </c>
      <c r="C45" s="44"/>
      <c r="D45" s="17">
        <f t="shared" ref="D45:F46" si="15">D27/D13</f>
        <v>61214.705476673436</v>
      </c>
      <c r="E45" s="17">
        <f t="shared" si="15"/>
        <v>67513.039613152796</v>
      </c>
      <c r="F45" s="17">
        <f t="shared" si="15"/>
        <v>64631.462519083965</v>
      </c>
      <c r="G45" s="17"/>
      <c r="H45" s="17">
        <f t="shared" ref="H45:L45" si="16">H27/H13</f>
        <v>6987.0320454545445</v>
      </c>
      <c r="I45" s="17">
        <f t="shared" si="16"/>
        <v>6798.1376744186045</v>
      </c>
      <c r="J45" s="17">
        <f t="shared" si="16"/>
        <v>5984.3721428571425</v>
      </c>
      <c r="K45" s="17">
        <f t="shared" si="16"/>
        <v>5368.3285714285712</v>
      </c>
      <c r="L45" s="17">
        <f t="shared" si="16"/>
        <v>4853.9726190476194</v>
      </c>
      <c r="M45" s="10"/>
      <c r="N45" s="6"/>
      <c r="O45" s="6"/>
    </row>
    <row r="46" spans="1:15" ht="13.8" thickBot="1">
      <c r="A46" s="22" t="s">
        <v>30</v>
      </c>
      <c r="B46" s="42" t="s">
        <v>15</v>
      </c>
      <c r="C46" s="44"/>
      <c r="D46" s="17">
        <f t="shared" si="15"/>
        <v>91145.11767938931</v>
      </c>
      <c r="E46" s="17">
        <f t="shared" si="15"/>
        <v>98496.710166919584</v>
      </c>
      <c r="F46" s="17">
        <f t="shared" si="15"/>
        <v>97743.705517241382</v>
      </c>
      <c r="G46" s="17"/>
      <c r="H46" s="17">
        <f t="shared" ref="H46:L46" si="17">H28/H14</f>
        <v>9259.4896226415094</v>
      </c>
      <c r="I46" s="17">
        <f t="shared" si="17"/>
        <v>9048.0419230769221</v>
      </c>
      <c r="J46" s="17">
        <f t="shared" si="17"/>
        <v>7789.7513207547172</v>
      </c>
      <c r="K46" s="17">
        <f t="shared" si="17"/>
        <v>6038.9214814814814</v>
      </c>
      <c r="L46" s="17">
        <f t="shared" si="17"/>
        <v>6482.5248148148157</v>
      </c>
      <c r="M46" s="10"/>
      <c r="N46" s="6"/>
      <c r="O46" s="6"/>
    </row>
    <row r="47" spans="1:15" ht="13.8" thickBot="1">
      <c r="A47" s="22" t="s">
        <v>31</v>
      </c>
      <c r="B47" s="42" t="s">
        <v>15</v>
      </c>
      <c r="C47" s="44"/>
      <c r="D47" s="23">
        <f>(D27+D28)/(D13+D14)</f>
        <v>78291.726376306615</v>
      </c>
      <c r="E47" s="23">
        <f t="shared" ref="E47:L47" si="18">(E27+E28)/(E13+E14)</f>
        <v>84875.487653061209</v>
      </c>
      <c r="F47" s="23">
        <f t="shared" si="18"/>
        <v>82811.850671256456</v>
      </c>
      <c r="G47" s="23"/>
      <c r="H47" s="23">
        <f t="shared" si="18"/>
        <v>8228.6841237113404</v>
      </c>
      <c r="I47" s="23">
        <f t="shared" si="18"/>
        <v>8029.6642105263154</v>
      </c>
      <c r="J47" s="23">
        <f t="shared" si="18"/>
        <v>6991.5836842105255</v>
      </c>
      <c r="K47" s="23">
        <f t="shared" si="18"/>
        <v>5745.5370833333336</v>
      </c>
      <c r="L47" s="23">
        <f t="shared" si="18"/>
        <v>5770.0332291666673</v>
      </c>
      <c r="M47" s="10"/>
      <c r="N47" s="6"/>
      <c r="O47" s="6"/>
    </row>
    <row r="48" spans="1:15">
      <c r="A48" s="5"/>
      <c r="B48" s="5"/>
      <c r="C48" s="5"/>
      <c r="D48" s="10"/>
      <c r="E48" s="10"/>
      <c r="F48" s="10"/>
      <c r="G48" s="10"/>
      <c r="H48" s="10"/>
      <c r="I48" s="10"/>
      <c r="J48" s="10"/>
      <c r="K48" s="10"/>
      <c r="L48" s="10"/>
      <c r="M48" s="10"/>
      <c r="N48" s="6"/>
      <c r="O48" s="6"/>
    </row>
    <row r="49" spans="1:15">
      <c r="A49" s="5" t="s">
        <v>7</v>
      </c>
      <c r="B49" s="5"/>
      <c r="C49" s="5"/>
      <c r="D49" s="6"/>
      <c r="E49" s="6"/>
      <c r="F49" s="6"/>
      <c r="G49" s="6"/>
      <c r="H49" s="6"/>
      <c r="I49" s="6"/>
      <c r="J49" s="6"/>
      <c r="K49" s="6"/>
      <c r="L49" s="6"/>
      <c r="M49" s="6"/>
      <c r="N49" s="6"/>
      <c r="O49" s="6"/>
    </row>
    <row r="50" spans="1:15">
      <c r="A50" s="70" t="s">
        <v>20</v>
      </c>
      <c r="B50" s="70"/>
      <c r="C50" s="70"/>
      <c r="D50" s="70"/>
      <c r="E50" s="70"/>
      <c r="F50" s="70"/>
      <c r="G50" s="70"/>
      <c r="H50" s="70"/>
      <c r="I50" s="70"/>
      <c r="J50" s="70"/>
      <c r="K50" s="70"/>
      <c r="L50" s="32"/>
      <c r="M50" s="6"/>
      <c r="N50" s="6"/>
      <c r="O50" s="6"/>
    </row>
    <row r="51" spans="1:15" ht="54" customHeight="1">
      <c r="A51" s="69" t="s">
        <v>39</v>
      </c>
      <c r="B51" s="69"/>
      <c r="C51" s="69"/>
      <c r="D51" s="69"/>
      <c r="E51" s="69"/>
      <c r="F51" s="69"/>
      <c r="G51" s="69"/>
      <c r="H51" s="69"/>
      <c r="I51" s="69"/>
      <c r="J51" s="69"/>
      <c r="K51" s="69"/>
      <c r="L51" s="6"/>
      <c r="M51" s="6"/>
      <c r="N51" s="6"/>
      <c r="O51" s="6"/>
    </row>
    <row r="52" spans="1:15">
      <c r="A52" s="3" t="s">
        <v>37</v>
      </c>
    </row>
  </sheetData>
  <mergeCells count="4">
    <mergeCell ref="A5:L5"/>
    <mergeCell ref="A6:L6"/>
    <mergeCell ref="A51:K51"/>
    <mergeCell ref="A50:K50"/>
  </mergeCells>
  <pageMargins left="0.7" right="0.7" top="0.75" bottom="0.75" header="0.3" footer="0.3"/>
  <pageSetup scale="6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110" zoomScaleNormal="110" workbookViewId="0">
      <selection activeCell="H14" sqref="H14"/>
    </sheetView>
  </sheetViews>
  <sheetFormatPr defaultColWidth="9.109375" defaultRowHeight="13.8"/>
  <cols>
    <col min="1" max="2" width="9.109375" style="56"/>
    <col min="3" max="3" width="21.44140625" style="57" customWidth="1"/>
    <col min="4" max="4" width="20" style="57" customWidth="1"/>
    <col min="5" max="5" width="20.44140625" style="57" customWidth="1"/>
    <col min="6" max="16384" width="9.109375" style="56"/>
  </cols>
  <sheetData>
    <row r="1" spans="1:5">
      <c r="A1" s="55"/>
      <c r="E1" s="58" t="s">
        <v>9</v>
      </c>
    </row>
    <row r="2" spans="1:5">
      <c r="A2" s="55"/>
      <c r="E2" s="58" t="s">
        <v>40</v>
      </c>
    </row>
    <row r="3" spans="1:5">
      <c r="E3" s="58"/>
    </row>
    <row r="4" spans="1:5">
      <c r="A4" s="68" t="s">
        <v>11</v>
      </c>
      <c r="B4" s="68"/>
      <c r="C4" s="68"/>
      <c r="D4" s="68"/>
      <c r="E4" s="68"/>
    </row>
    <row r="5" spans="1:5">
      <c r="A5" s="68" t="s">
        <v>41</v>
      </c>
      <c r="B5" s="68"/>
      <c r="C5" s="68"/>
      <c r="D5" s="68"/>
      <c r="E5" s="68"/>
    </row>
    <row r="6" spans="1:5">
      <c r="E6" s="58"/>
    </row>
    <row r="7" spans="1:5" ht="14.4" thickBot="1">
      <c r="A7" s="59" t="s">
        <v>42</v>
      </c>
      <c r="B7" s="59" t="s">
        <v>43</v>
      </c>
      <c r="C7" s="60" t="s">
        <v>44</v>
      </c>
      <c r="D7" s="60" t="s">
        <v>45</v>
      </c>
      <c r="E7" s="60" t="s">
        <v>46</v>
      </c>
    </row>
    <row r="8" spans="1:5" ht="14.4" thickBot="1">
      <c r="A8" s="61" t="s">
        <v>47</v>
      </c>
      <c r="B8" s="61">
        <v>2015</v>
      </c>
      <c r="C8" s="62">
        <v>11538</v>
      </c>
      <c r="D8" s="62">
        <v>302</v>
      </c>
      <c r="E8" s="62">
        <v>121200</v>
      </c>
    </row>
    <row r="9" spans="1:5" ht="14.4" thickBot="1">
      <c r="A9" s="61" t="s">
        <v>48</v>
      </c>
      <c r="B9" s="61">
        <v>2015</v>
      </c>
      <c r="C9" s="62">
        <v>12989</v>
      </c>
      <c r="D9" s="62">
        <v>16</v>
      </c>
      <c r="E9" s="62">
        <v>121466</v>
      </c>
    </row>
    <row r="10" spans="1:5" ht="14.4" thickBot="1">
      <c r="A10" s="61" t="s">
        <v>49</v>
      </c>
      <c r="B10" s="61">
        <v>2015</v>
      </c>
      <c r="C10" s="62">
        <v>13369</v>
      </c>
      <c r="D10" s="62">
        <v>995</v>
      </c>
      <c r="E10" s="62">
        <v>121512</v>
      </c>
    </row>
    <row r="11" spans="1:5" ht="14.4" thickBot="1">
      <c r="A11" s="61" t="s">
        <v>50</v>
      </c>
      <c r="B11" s="61">
        <v>2015</v>
      </c>
      <c r="C11" s="62">
        <v>10503</v>
      </c>
      <c r="D11" s="62">
        <v>1142</v>
      </c>
      <c r="E11" s="62">
        <v>120696</v>
      </c>
    </row>
    <row r="12" spans="1:5" ht="14.4" thickBot="1">
      <c r="A12" s="61" t="s">
        <v>51</v>
      </c>
      <c r="B12" s="61">
        <v>2015</v>
      </c>
      <c r="C12" s="62">
        <v>6457</v>
      </c>
      <c r="D12" s="62">
        <v>903</v>
      </c>
      <c r="E12" s="62">
        <v>119674</v>
      </c>
    </row>
    <row r="13" spans="1:5" ht="14.4" thickBot="1">
      <c r="A13" s="61" t="s">
        <v>52</v>
      </c>
      <c r="B13" s="61">
        <v>2015</v>
      </c>
      <c r="C13" s="62">
        <v>951</v>
      </c>
      <c r="D13" s="62">
        <v>227</v>
      </c>
      <c r="E13" s="62">
        <v>119136</v>
      </c>
    </row>
    <row r="14" spans="1:5" ht="14.4" thickBot="1">
      <c r="A14" s="61" t="s">
        <v>53</v>
      </c>
      <c r="B14" s="61">
        <v>2015</v>
      </c>
      <c r="C14" s="62">
        <v>4784</v>
      </c>
      <c r="D14" s="62">
        <v>224</v>
      </c>
      <c r="E14" s="62">
        <v>118874</v>
      </c>
    </row>
    <row r="15" spans="1:5" ht="14.4" thickBot="1">
      <c r="A15" s="61" t="s">
        <v>54</v>
      </c>
      <c r="B15" s="61">
        <v>2015</v>
      </c>
      <c r="C15" s="62">
        <v>3540</v>
      </c>
      <c r="D15" s="62">
        <v>1008</v>
      </c>
      <c r="E15" s="62">
        <v>118538</v>
      </c>
    </row>
    <row r="16" spans="1:5" ht="14.4" thickBot="1">
      <c r="A16" s="61" t="s">
        <v>55</v>
      </c>
      <c r="B16" s="61">
        <v>2015</v>
      </c>
      <c r="C16" s="62">
        <v>2313</v>
      </c>
      <c r="D16" s="62">
        <v>622</v>
      </c>
      <c r="E16" s="62">
        <v>118020</v>
      </c>
    </row>
    <row r="17" spans="1:5" ht="14.4" thickBot="1">
      <c r="A17" s="61" t="s">
        <v>56</v>
      </c>
      <c r="B17" s="61">
        <v>2015</v>
      </c>
      <c r="C17" s="62">
        <v>2445</v>
      </c>
      <c r="D17" s="62">
        <v>338</v>
      </c>
      <c r="E17" s="62">
        <v>118337</v>
      </c>
    </row>
    <row r="18" spans="1:5" ht="14.4" thickBot="1">
      <c r="A18" s="61" t="s">
        <v>57</v>
      </c>
      <c r="B18" s="61">
        <v>2015</v>
      </c>
      <c r="C18" s="62">
        <v>2662</v>
      </c>
      <c r="D18" s="62">
        <v>231</v>
      </c>
      <c r="E18" s="62">
        <v>119563</v>
      </c>
    </row>
    <row r="19" spans="1:5" ht="14.4" thickBot="1">
      <c r="A19" s="61" t="s">
        <v>58</v>
      </c>
      <c r="B19" s="61">
        <v>2015</v>
      </c>
      <c r="C19" s="62">
        <v>4282</v>
      </c>
      <c r="D19" s="62">
        <v>273</v>
      </c>
      <c r="E19" s="62">
        <v>120780</v>
      </c>
    </row>
    <row r="21" spans="1:5" ht="14.4" thickBot="1">
      <c r="A21" s="59" t="s">
        <v>42</v>
      </c>
      <c r="B21" s="59" t="s">
        <v>43</v>
      </c>
      <c r="C21" s="60" t="s">
        <v>44</v>
      </c>
      <c r="D21" s="60" t="s">
        <v>45</v>
      </c>
      <c r="E21" s="60" t="s">
        <v>46</v>
      </c>
    </row>
    <row r="22" spans="1:5" ht="14.4" thickBot="1">
      <c r="A22" s="61" t="s">
        <v>47</v>
      </c>
      <c r="B22" s="61">
        <v>2016</v>
      </c>
      <c r="C22" s="62">
        <v>6623</v>
      </c>
      <c r="D22" s="62">
        <v>72</v>
      </c>
      <c r="E22" s="62">
        <v>121446</v>
      </c>
    </row>
    <row r="23" spans="1:5" ht="14.4" thickBot="1">
      <c r="A23" s="61" t="s">
        <v>48</v>
      </c>
      <c r="B23" s="61">
        <v>2016</v>
      </c>
      <c r="C23" s="62">
        <v>8659</v>
      </c>
      <c r="D23" s="62">
        <v>374</v>
      </c>
      <c r="E23" s="62">
        <v>121811</v>
      </c>
    </row>
    <row r="24" spans="1:5" ht="14.4" thickBot="1">
      <c r="A24" s="61" t="s">
        <v>49</v>
      </c>
      <c r="B24" s="61">
        <v>2016</v>
      </c>
      <c r="C24" s="62">
        <v>8009</v>
      </c>
      <c r="D24" s="62">
        <v>660</v>
      </c>
      <c r="E24" s="62">
        <v>121708</v>
      </c>
    </row>
    <row r="25" spans="1:5" ht="14.4" thickBot="1">
      <c r="A25" s="61" t="s">
        <v>50</v>
      </c>
      <c r="B25" s="61">
        <v>2016</v>
      </c>
      <c r="C25" s="62">
        <v>5200</v>
      </c>
      <c r="D25" s="62">
        <v>662</v>
      </c>
      <c r="E25" s="62">
        <v>121205</v>
      </c>
    </row>
    <row r="26" spans="1:5" ht="14.4" thickBot="1">
      <c r="A26" s="61" t="s">
        <v>51</v>
      </c>
      <c r="B26" s="61">
        <v>2016</v>
      </c>
      <c r="C26" s="62">
        <v>4631</v>
      </c>
      <c r="D26" s="62">
        <v>704</v>
      </c>
      <c r="E26" s="62">
        <v>120682</v>
      </c>
    </row>
    <row r="27" spans="1:5" ht="14.4" thickBot="1">
      <c r="A27" s="61" t="s">
        <v>52</v>
      </c>
      <c r="B27" s="61">
        <v>2016</v>
      </c>
      <c r="C27" s="62">
        <v>3437</v>
      </c>
      <c r="D27" s="62">
        <v>696</v>
      </c>
      <c r="E27" s="62">
        <v>119896</v>
      </c>
    </row>
    <row r="28" spans="1:5" ht="14.4" thickBot="1">
      <c r="A28" s="61" t="s">
        <v>53</v>
      </c>
      <c r="B28" s="61">
        <v>2016</v>
      </c>
      <c r="C28" s="62">
        <v>2852</v>
      </c>
      <c r="D28" s="62">
        <v>523</v>
      </c>
      <c r="E28" s="62">
        <v>119342</v>
      </c>
    </row>
    <row r="29" spans="1:5" ht="14.4" thickBot="1">
      <c r="A29" s="61" t="s">
        <v>54</v>
      </c>
      <c r="B29" s="61">
        <v>2016</v>
      </c>
      <c r="C29" s="62">
        <v>2884</v>
      </c>
      <c r="D29" s="62">
        <v>524</v>
      </c>
      <c r="E29" s="62">
        <v>119010</v>
      </c>
    </row>
    <row r="30" spans="1:5" ht="14.4" thickBot="1">
      <c r="A30" s="61" t="s">
        <v>55</v>
      </c>
      <c r="B30" s="61">
        <v>2016</v>
      </c>
      <c r="C30" s="62">
        <v>2595</v>
      </c>
      <c r="D30" s="62">
        <v>409</v>
      </c>
      <c r="E30" s="62">
        <v>118878</v>
      </c>
    </row>
    <row r="31" spans="1:5" ht="14.4" thickBot="1">
      <c r="A31" s="61" t="s">
        <v>56</v>
      </c>
      <c r="B31" s="61">
        <v>2016</v>
      </c>
      <c r="C31" s="62">
        <v>2719</v>
      </c>
      <c r="D31" s="62">
        <v>331</v>
      </c>
      <c r="E31" s="62">
        <v>119024</v>
      </c>
    </row>
    <row r="32" spans="1:5" ht="14.4" thickBot="1">
      <c r="A32" s="61" t="s">
        <v>57</v>
      </c>
      <c r="B32" s="61">
        <v>2016</v>
      </c>
      <c r="C32" s="62">
        <v>3219</v>
      </c>
      <c r="D32" s="62">
        <v>255</v>
      </c>
      <c r="E32" s="62">
        <v>119903</v>
      </c>
    </row>
    <row r="33" spans="1:5" ht="14.4" thickBot="1">
      <c r="A33" s="61" t="s">
        <v>58</v>
      </c>
      <c r="B33" s="61">
        <v>2016</v>
      </c>
      <c r="C33" s="62">
        <v>6175</v>
      </c>
      <c r="D33" s="62">
        <v>133</v>
      </c>
      <c r="E33" s="62">
        <v>121364</v>
      </c>
    </row>
    <row r="35" spans="1:5" ht="14.4" thickBot="1">
      <c r="A35" s="59" t="s">
        <v>42</v>
      </c>
      <c r="B35" s="59" t="s">
        <v>43</v>
      </c>
      <c r="C35" s="60" t="s">
        <v>44</v>
      </c>
      <c r="D35" s="60" t="s">
        <v>45</v>
      </c>
      <c r="E35" s="60" t="s">
        <v>46</v>
      </c>
    </row>
    <row r="36" spans="1:5" ht="14.4" thickBot="1">
      <c r="A36" s="61" t="s">
        <v>47</v>
      </c>
      <c r="B36" s="61">
        <v>2017</v>
      </c>
      <c r="C36" s="62">
        <v>13416</v>
      </c>
      <c r="D36" s="62">
        <v>422</v>
      </c>
      <c r="E36" s="62">
        <v>122006</v>
      </c>
    </row>
    <row r="37" spans="1:5" ht="14.4" thickBot="1">
      <c r="A37" s="61" t="s">
        <v>48</v>
      </c>
      <c r="B37" s="61">
        <v>2017</v>
      </c>
      <c r="C37" s="62">
        <v>16122</v>
      </c>
      <c r="D37" s="62">
        <v>505</v>
      </c>
      <c r="E37" s="62">
        <v>122047</v>
      </c>
    </row>
    <row r="38" spans="1:5" ht="14.4" thickBot="1">
      <c r="A38" s="61" t="s">
        <v>49</v>
      </c>
      <c r="B38" s="61">
        <v>2017</v>
      </c>
      <c r="C38" s="62">
        <v>14384</v>
      </c>
      <c r="D38" s="62">
        <v>679</v>
      </c>
      <c r="E38" s="62">
        <v>121914</v>
      </c>
    </row>
    <row r="39" spans="1:5" ht="14.4" thickBot="1">
      <c r="A39" s="61" t="s">
        <v>50</v>
      </c>
      <c r="B39" s="61">
        <v>2017</v>
      </c>
      <c r="C39" s="62">
        <v>10951</v>
      </c>
      <c r="D39" s="62">
        <v>764</v>
      </c>
      <c r="E39" s="62">
        <v>121427</v>
      </c>
    </row>
    <row r="40" spans="1:5" ht="14.4" thickBot="1">
      <c r="A40" s="61" t="s">
        <v>51</v>
      </c>
      <c r="B40" s="61">
        <v>2017</v>
      </c>
      <c r="C40" s="62">
        <v>6406</v>
      </c>
      <c r="D40" s="62">
        <v>1042</v>
      </c>
      <c r="E40" s="62">
        <v>120779</v>
      </c>
    </row>
    <row r="41" spans="1:5" ht="14.4" thickBot="1">
      <c r="A41" s="61" t="s">
        <v>52</v>
      </c>
      <c r="B41" s="61">
        <v>2017</v>
      </c>
      <c r="C41" s="62">
        <v>5151</v>
      </c>
      <c r="D41" s="62">
        <v>992</v>
      </c>
      <c r="E41" s="62">
        <v>119789</v>
      </c>
    </row>
    <row r="42" spans="1:5" ht="14.4" thickBot="1">
      <c r="A42" s="61" t="s">
        <v>53</v>
      </c>
      <c r="B42" s="61">
        <v>2017</v>
      </c>
      <c r="C42" s="62">
        <v>3499</v>
      </c>
      <c r="D42" s="62">
        <v>639</v>
      </c>
      <c r="E42" s="62">
        <v>119132</v>
      </c>
    </row>
    <row r="43" spans="1:5" ht="14.4" thickBot="1">
      <c r="A43" s="61" t="s">
        <v>54</v>
      </c>
      <c r="B43" s="61">
        <v>2017</v>
      </c>
      <c r="C43" s="62">
        <v>2991</v>
      </c>
      <c r="D43" s="62">
        <v>538</v>
      </c>
      <c r="E43" s="62">
        <v>118851</v>
      </c>
    </row>
    <row r="44" spans="1:5" ht="14.4" thickBot="1">
      <c r="A44" s="61" t="s">
        <v>55</v>
      </c>
      <c r="B44" s="61">
        <v>2017</v>
      </c>
      <c r="C44" s="62">
        <v>3005</v>
      </c>
      <c r="D44" s="62">
        <v>400</v>
      </c>
      <c r="E44" s="62">
        <v>118794</v>
      </c>
    </row>
    <row r="45" spans="1:5" ht="14.4" thickBot="1">
      <c r="A45" s="61" t="s">
        <v>56</v>
      </c>
      <c r="B45" s="61">
        <v>2017</v>
      </c>
      <c r="C45" s="62">
        <v>2886</v>
      </c>
      <c r="D45" s="62">
        <v>373</v>
      </c>
      <c r="E45" s="62">
        <v>118988</v>
      </c>
    </row>
    <row r="46" spans="1:5" ht="14.4" thickBot="1">
      <c r="A46" s="61" t="s">
        <v>57</v>
      </c>
      <c r="B46" s="61">
        <v>2017</v>
      </c>
      <c r="C46" s="62">
        <v>3723</v>
      </c>
      <c r="D46" s="62">
        <v>276</v>
      </c>
      <c r="E46" s="62">
        <v>120387</v>
      </c>
    </row>
    <row r="47" spans="1:5" ht="14.4" thickBot="1">
      <c r="A47" s="61" t="s">
        <v>58</v>
      </c>
      <c r="B47" s="61">
        <v>2017</v>
      </c>
      <c r="C47" s="62">
        <v>9555</v>
      </c>
      <c r="D47" s="62">
        <v>72</v>
      </c>
      <c r="E47" s="62">
        <v>121630</v>
      </c>
    </row>
    <row r="49" spans="1:5" ht="14.4" thickBot="1">
      <c r="A49" s="59" t="s">
        <v>42</v>
      </c>
      <c r="B49" s="59" t="s">
        <v>43</v>
      </c>
      <c r="C49" s="60" t="str">
        <f>$C$35</f>
        <v>Termination Notices</v>
      </c>
      <c r="D49" s="60" t="str">
        <f>$D$35</f>
        <v>Shut-Offs</v>
      </c>
      <c r="E49" s="60" t="str">
        <f>$E$35</f>
        <v>Residential Accounts</v>
      </c>
    </row>
    <row r="50" spans="1:5" ht="14.4" thickBot="1">
      <c r="A50" s="61" t="s">
        <v>47</v>
      </c>
      <c r="B50" s="61">
        <v>2018</v>
      </c>
      <c r="C50" s="62">
        <v>15983</v>
      </c>
      <c r="D50" s="62">
        <v>245</v>
      </c>
      <c r="E50" s="62">
        <v>122338</v>
      </c>
    </row>
    <row r="51" spans="1:5" ht="14.4" thickBot="1">
      <c r="A51" s="61" t="s">
        <v>48</v>
      </c>
      <c r="B51" s="61">
        <v>2018</v>
      </c>
      <c r="C51" s="62">
        <v>19954</v>
      </c>
      <c r="D51" s="62">
        <v>435</v>
      </c>
      <c r="E51" s="62">
        <v>122471</v>
      </c>
    </row>
    <row r="52" spans="1:5" ht="14.4" thickBot="1">
      <c r="A52" s="61" t="s">
        <v>49</v>
      </c>
      <c r="B52" s="61">
        <v>2018</v>
      </c>
      <c r="C52" s="62">
        <v>16308</v>
      </c>
      <c r="D52" s="62">
        <v>578</v>
      </c>
      <c r="E52" s="62">
        <v>122263</v>
      </c>
    </row>
    <row r="53" spans="1:5" ht="14.4" thickBot="1">
      <c r="A53" s="61" t="s">
        <v>50</v>
      </c>
      <c r="B53" s="61">
        <v>2018</v>
      </c>
      <c r="C53" s="62">
        <v>12235</v>
      </c>
      <c r="D53" s="62">
        <v>665</v>
      </c>
      <c r="E53" s="62">
        <v>121958</v>
      </c>
    </row>
    <row r="54" spans="1:5" ht="14.4" thickBot="1">
      <c r="A54" s="61" t="s">
        <v>51</v>
      </c>
      <c r="B54" s="61">
        <v>2018</v>
      </c>
      <c r="C54" s="62">
        <v>9172</v>
      </c>
      <c r="D54" s="62">
        <v>1356</v>
      </c>
      <c r="E54" s="62">
        <v>121156</v>
      </c>
    </row>
    <row r="55" spans="1:5" ht="14.4" thickBot="1">
      <c r="A55" s="61" t="s">
        <v>52</v>
      </c>
      <c r="B55" s="61">
        <v>2018</v>
      </c>
      <c r="C55" s="62">
        <v>5472</v>
      </c>
      <c r="D55" s="62">
        <v>1229</v>
      </c>
      <c r="E55" s="62">
        <v>119997</v>
      </c>
    </row>
    <row r="56" spans="1:5" ht="14.4" thickBot="1">
      <c r="A56" s="61" t="s">
        <v>53</v>
      </c>
      <c r="B56" s="61">
        <v>2018</v>
      </c>
      <c r="C56" s="62">
        <v>3811</v>
      </c>
      <c r="D56" s="62">
        <v>702</v>
      </c>
      <c r="E56" s="62">
        <v>119341</v>
      </c>
    </row>
    <row r="57" spans="1:5" ht="14.4" thickBot="1">
      <c r="A57" s="61" t="s">
        <v>54</v>
      </c>
      <c r="B57" s="61">
        <v>2018</v>
      </c>
      <c r="C57" s="62">
        <v>3303</v>
      </c>
      <c r="D57" s="62">
        <v>555</v>
      </c>
      <c r="E57" s="62">
        <v>119028</v>
      </c>
    </row>
    <row r="58" spans="1:5" ht="14.4" thickBot="1">
      <c r="A58" s="61" t="s">
        <v>55</v>
      </c>
      <c r="B58" s="61">
        <v>2018</v>
      </c>
      <c r="C58" s="62">
        <v>3297</v>
      </c>
      <c r="D58" s="62">
        <v>203</v>
      </c>
      <c r="E58" s="62">
        <v>118969</v>
      </c>
    </row>
    <row r="59" spans="1:5" ht="14.4" thickBot="1">
      <c r="A59" s="61" t="s">
        <v>56</v>
      </c>
      <c r="B59" s="61">
        <v>2018</v>
      </c>
      <c r="C59" s="62">
        <v>2965</v>
      </c>
      <c r="D59" s="62">
        <v>467</v>
      </c>
      <c r="E59" s="62">
        <v>119353</v>
      </c>
    </row>
    <row r="60" spans="1:5" ht="14.4" thickBot="1">
      <c r="A60" s="61" t="s">
        <v>57</v>
      </c>
      <c r="B60" s="61">
        <v>2018</v>
      </c>
      <c r="C60" s="62">
        <v>4534</v>
      </c>
      <c r="D60" s="62">
        <v>184</v>
      </c>
      <c r="E60" s="62">
        <v>120921</v>
      </c>
    </row>
    <row r="61" spans="1:5" ht="14.4" thickBot="1">
      <c r="A61" s="61" t="s">
        <v>58</v>
      </c>
      <c r="B61" s="61">
        <v>2018</v>
      </c>
      <c r="C61" s="62">
        <v>10582</v>
      </c>
      <c r="D61" s="62">
        <v>237</v>
      </c>
      <c r="E61" s="62">
        <v>122148</v>
      </c>
    </row>
    <row r="63" spans="1:5" ht="14.4" thickBot="1">
      <c r="A63" s="59" t="s">
        <v>42</v>
      </c>
      <c r="B63" s="59" t="s">
        <v>43</v>
      </c>
      <c r="C63" s="60" t="str">
        <f>$C$35</f>
        <v>Termination Notices</v>
      </c>
      <c r="D63" s="60" t="str">
        <f>$D$35</f>
        <v>Shut-Offs</v>
      </c>
      <c r="E63" s="60" t="str">
        <f>$E$35</f>
        <v>Residential Accounts</v>
      </c>
    </row>
    <row r="64" spans="1:5" ht="14.4" thickBot="1">
      <c r="A64" s="61" t="s">
        <v>47</v>
      </c>
      <c r="B64" s="61">
        <v>2019</v>
      </c>
      <c r="C64" s="62">
        <v>14718</v>
      </c>
      <c r="D64" s="62">
        <v>250</v>
      </c>
      <c r="E64" s="62">
        <v>122481</v>
      </c>
    </row>
    <row r="65" spans="1:5" ht="14.4" thickBot="1">
      <c r="A65" s="61" t="s">
        <v>48</v>
      </c>
      <c r="B65" s="61">
        <v>2019</v>
      </c>
      <c r="C65" s="62">
        <v>17190</v>
      </c>
      <c r="D65" s="62">
        <v>655</v>
      </c>
      <c r="E65" s="62">
        <v>122757</v>
      </c>
    </row>
    <row r="66" spans="1:5" ht="14.4" thickBot="1">
      <c r="A66" s="61" t="s">
        <v>49</v>
      </c>
      <c r="B66" s="61">
        <v>2019</v>
      </c>
      <c r="C66" s="62">
        <v>16054</v>
      </c>
      <c r="D66" s="62">
        <v>572</v>
      </c>
      <c r="E66" s="62">
        <v>122605</v>
      </c>
    </row>
    <row r="67" spans="1:5" ht="14.4" thickBot="1">
      <c r="A67" s="61" t="s">
        <v>50</v>
      </c>
      <c r="B67" s="61">
        <v>2019</v>
      </c>
      <c r="C67" s="62">
        <v>11057</v>
      </c>
      <c r="D67" s="62">
        <v>826</v>
      </c>
      <c r="E67" s="62">
        <v>122115</v>
      </c>
    </row>
    <row r="68" spans="1:5" ht="14.4" thickBot="1">
      <c r="A68" s="61" t="s">
        <v>51</v>
      </c>
      <c r="B68" s="61">
        <v>2019</v>
      </c>
      <c r="C68" s="62">
        <v>6674</v>
      </c>
      <c r="D68" s="62">
        <v>866</v>
      </c>
      <c r="E68" s="62">
        <v>121488</v>
      </c>
    </row>
    <row r="69" spans="1:5" ht="14.4" thickBot="1">
      <c r="A69" s="61" t="s">
        <v>52</v>
      </c>
      <c r="B69" s="61">
        <v>2019</v>
      </c>
      <c r="C69" s="62">
        <v>4917</v>
      </c>
      <c r="D69" s="62">
        <v>888</v>
      </c>
      <c r="E69" s="62">
        <v>120632</v>
      </c>
    </row>
    <row r="70" spans="1:5" ht="14.4" thickBot="1">
      <c r="A70" s="61" t="s">
        <v>53</v>
      </c>
      <c r="B70" s="61">
        <v>2019</v>
      </c>
      <c r="C70" s="62">
        <v>3423</v>
      </c>
      <c r="D70" s="62">
        <v>710</v>
      </c>
      <c r="E70" s="62">
        <v>120156</v>
      </c>
    </row>
    <row r="71" spans="1:5" ht="14.4" thickBot="1">
      <c r="A71" s="61" t="s">
        <v>54</v>
      </c>
      <c r="B71" s="61">
        <v>2019</v>
      </c>
      <c r="C71" s="62">
        <v>3195</v>
      </c>
      <c r="D71" s="62">
        <v>515</v>
      </c>
      <c r="E71" s="62">
        <v>119837</v>
      </c>
    </row>
    <row r="72" spans="1:5" ht="14.4" thickBot="1">
      <c r="A72" s="61" t="s">
        <v>55</v>
      </c>
      <c r="B72" s="61">
        <v>2019</v>
      </c>
      <c r="C72" s="62">
        <v>3165</v>
      </c>
      <c r="D72" s="62">
        <v>389</v>
      </c>
      <c r="E72" s="62">
        <v>119686</v>
      </c>
    </row>
    <row r="73" spans="1:5" ht="14.4" thickBot="1">
      <c r="A73" s="61" t="s">
        <v>56</v>
      </c>
      <c r="B73" s="61">
        <v>2019</v>
      </c>
      <c r="C73" s="62">
        <v>2850</v>
      </c>
      <c r="D73" s="62">
        <v>386</v>
      </c>
      <c r="E73" s="62">
        <v>120090</v>
      </c>
    </row>
    <row r="74" spans="1:5" ht="14.4" thickBot="1">
      <c r="A74" s="61" t="s">
        <v>57</v>
      </c>
      <c r="B74" s="61">
        <v>2019</v>
      </c>
      <c r="C74" s="62">
        <v>3800</v>
      </c>
      <c r="D74" s="62">
        <v>222</v>
      </c>
      <c r="E74" s="62">
        <v>121581</v>
      </c>
    </row>
    <row r="75" spans="1:5" ht="14.4" thickBot="1">
      <c r="A75" s="61" t="s">
        <v>58</v>
      </c>
      <c r="B75" s="61">
        <v>2019</v>
      </c>
      <c r="C75" s="62">
        <v>10456</v>
      </c>
      <c r="D75" s="62">
        <v>163</v>
      </c>
      <c r="E75" s="62">
        <v>122648</v>
      </c>
    </row>
  </sheetData>
  <mergeCells count="2">
    <mergeCell ref="A4:E4"/>
    <mergeCell ref="A5:E5"/>
  </mergeCells>
  <pageMargins left="0.7" right="0.7" top="0.75" bottom="0.75" header="0.3" footer="0.3"/>
  <pageSetup scale="65"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110" zoomScaleNormal="110" workbookViewId="0">
      <selection activeCell="I12" sqref="I12"/>
    </sheetView>
  </sheetViews>
  <sheetFormatPr defaultColWidth="9.109375" defaultRowHeight="13.8"/>
  <cols>
    <col min="1" max="2" width="9.109375" style="56"/>
    <col min="3" max="3" width="18.77734375" style="56" customWidth="1"/>
    <col min="4" max="4" width="21.44140625" style="56" customWidth="1"/>
    <col min="5" max="5" width="20" style="56" customWidth="1"/>
    <col min="6" max="6" width="20.44140625" style="56" customWidth="1"/>
    <col min="7" max="16384" width="9.109375" style="56"/>
  </cols>
  <sheetData>
    <row r="1" spans="1:6">
      <c r="A1" s="55"/>
      <c r="F1" s="25" t="s">
        <v>9</v>
      </c>
    </row>
    <row r="2" spans="1:6">
      <c r="A2" s="55"/>
      <c r="F2" s="25" t="s">
        <v>59</v>
      </c>
    </row>
    <row r="3" spans="1:6">
      <c r="F3" s="25"/>
    </row>
    <row r="4" spans="1:6">
      <c r="A4" s="68" t="s">
        <v>11</v>
      </c>
      <c r="B4" s="68"/>
      <c r="C4" s="68"/>
      <c r="D4" s="68"/>
      <c r="E4" s="68"/>
      <c r="F4" s="68"/>
    </row>
    <row r="5" spans="1:6">
      <c r="A5" s="68" t="s">
        <v>60</v>
      </c>
      <c r="B5" s="68"/>
      <c r="C5" s="68"/>
      <c r="D5" s="68"/>
      <c r="E5" s="68"/>
      <c r="F5" s="68"/>
    </row>
    <row r="6" spans="1:6" ht="14.4" thickBot="1">
      <c r="A6" s="63"/>
      <c r="F6" s="25"/>
    </row>
    <row r="7" spans="1:6" ht="27" thickBot="1">
      <c r="A7" s="59" t="s">
        <v>42</v>
      </c>
      <c r="B7" s="59" t="s">
        <v>43</v>
      </c>
      <c r="C7" s="59" t="s">
        <v>61</v>
      </c>
      <c r="D7" s="59" t="s">
        <v>62</v>
      </c>
      <c r="E7" s="59" t="s">
        <v>63</v>
      </c>
      <c r="F7" s="59" t="s">
        <v>64</v>
      </c>
    </row>
    <row r="8" spans="1:6" ht="14.4" thickBot="1">
      <c r="A8" s="61" t="s">
        <v>47</v>
      </c>
      <c r="B8" s="61">
        <v>2017</v>
      </c>
      <c r="C8" s="64">
        <v>43794.41</v>
      </c>
      <c r="D8" s="64">
        <v>402.4</v>
      </c>
      <c r="E8" s="64">
        <v>3071.4700000000003</v>
      </c>
      <c r="F8" s="64">
        <f>SUM(C8:E8)</f>
        <v>47268.280000000006</v>
      </c>
    </row>
    <row r="9" spans="1:6" ht="14.4" thickBot="1">
      <c r="A9" s="61" t="s">
        <v>48</v>
      </c>
      <c r="B9" s="61">
        <v>2017</v>
      </c>
      <c r="C9" s="64">
        <v>63175.22</v>
      </c>
      <c r="D9" s="64">
        <v>555.5</v>
      </c>
      <c r="E9" s="64">
        <v>7524.27</v>
      </c>
      <c r="F9" s="64">
        <f t="shared" ref="F9:F19" si="0">SUM(C9:E9)</f>
        <v>71254.990000000005</v>
      </c>
    </row>
    <row r="10" spans="1:6" ht="14.4" thickBot="1">
      <c r="A10" s="61" t="s">
        <v>49</v>
      </c>
      <c r="B10" s="61">
        <v>2017</v>
      </c>
      <c r="C10" s="64">
        <v>61775.39</v>
      </c>
      <c r="D10" s="64">
        <v>615.88</v>
      </c>
      <c r="E10" s="64">
        <v>398.54</v>
      </c>
      <c r="F10" s="64">
        <f t="shared" si="0"/>
        <v>62789.81</v>
      </c>
    </row>
    <row r="11" spans="1:6" ht="14.4" thickBot="1">
      <c r="A11" s="61" t="s">
        <v>50</v>
      </c>
      <c r="B11" s="61">
        <v>2017</v>
      </c>
      <c r="C11" s="64">
        <v>61919.61</v>
      </c>
      <c r="D11" s="64">
        <v>97.85</v>
      </c>
      <c r="E11" s="64">
        <v>4559.66</v>
      </c>
      <c r="F11" s="64">
        <f t="shared" si="0"/>
        <v>66577.119999999995</v>
      </c>
    </row>
    <row r="12" spans="1:6" ht="14.4" thickBot="1">
      <c r="A12" s="61" t="s">
        <v>51</v>
      </c>
      <c r="B12" s="61">
        <v>2017</v>
      </c>
      <c r="C12" s="64">
        <v>38272.579999999994</v>
      </c>
      <c r="D12" s="64">
        <v>658.97</v>
      </c>
      <c r="E12" s="64">
        <v>3078.2999999999997</v>
      </c>
      <c r="F12" s="64">
        <f t="shared" si="0"/>
        <v>42009.85</v>
      </c>
    </row>
    <row r="13" spans="1:6" ht="14.4" thickBot="1">
      <c r="A13" s="61" t="s">
        <v>52</v>
      </c>
      <c r="B13" s="61">
        <v>2017</v>
      </c>
      <c r="C13" s="64">
        <v>32311.32</v>
      </c>
      <c r="D13" s="64">
        <v>97.11</v>
      </c>
      <c r="E13" s="64">
        <v>846.05</v>
      </c>
      <c r="F13" s="64">
        <f t="shared" si="0"/>
        <v>33254.480000000003</v>
      </c>
    </row>
    <row r="14" spans="1:6" ht="14.4" thickBot="1">
      <c r="A14" s="61" t="s">
        <v>53</v>
      </c>
      <c r="B14" s="61">
        <v>2017</v>
      </c>
      <c r="C14" s="64">
        <v>20090.280000000002</v>
      </c>
      <c r="D14" s="64">
        <v>105.83</v>
      </c>
      <c r="E14" s="64">
        <v>216.44</v>
      </c>
      <c r="F14" s="64">
        <f t="shared" si="0"/>
        <v>20412.550000000003</v>
      </c>
    </row>
    <row r="15" spans="1:6" ht="14.4" thickBot="1">
      <c r="A15" s="61" t="s">
        <v>54</v>
      </c>
      <c r="B15" s="61">
        <v>2017</v>
      </c>
      <c r="C15" s="64">
        <v>18985.329999999998</v>
      </c>
      <c r="D15" s="64">
        <v>295.44</v>
      </c>
      <c r="E15" s="64">
        <v>0</v>
      </c>
      <c r="F15" s="64">
        <f t="shared" si="0"/>
        <v>19280.769999999997</v>
      </c>
    </row>
    <row r="16" spans="1:6" ht="14.4" thickBot="1">
      <c r="A16" s="61" t="s">
        <v>55</v>
      </c>
      <c r="B16" s="61">
        <v>2017</v>
      </c>
      <c r="C16" s="64">
        <v>18213.41</v>
      </c>
      <c r="D16" s="64">
        <v>7.29</v>
      </c>
      <c r="E16" s="64">
        <v>0</v>
      </c>
      <c r="F16" s="64">
        <f t="shared" si="0"/>
        <v>18220.7</v>
      </c>
    </row>
    <row r="17" spans="1:6" ht="14.4" thickBot="1">
      <c r="A17" s="61" t="s">
        <v>56</v>
      </c>
      <c r="B17" s="61">
        <v>2017</v>
      </c>
      <c r="C17" s="64">
        <v>18957.79</v>
      </c>
      <c r="D17" s="64">
        <v>4.9400000000000004</v>
      </c>
      <c r="E17" s="64">
        <v>0</v>
      </c>
      <c r="F17" s="64">
        <f t="shared" si="0"/>
        <v>18962.73</v>
      </c>
    </row>
    <row r="18" spans="1:6" ht="14.4" thickBot="1">
      <c r="A18" s="61" t="s">
        <v>57</v>
      </c>
      <c r="B18" s="61">
        <v>2017</v>
      </c>
      <c r="C18" s="64">
        <v>17955.45</v>
      </c>
      <c r="D18" s="64">
        <v>470.47</v>
      </c>
      <c r="E18" s="64">
        <v>417.19</v>
      </c>
      <c r="F18" s="64">
        <f t="shared" si="0"/>
        <v>18843.11</v>
      </c>
    </row>
    <row r="19" spans="1:6" ht="14.4" thickBot="1">
      <c r="A19" s="61" t="s">
        <v>58</v>
      </c>
      <c r="B19" s="61">
        <v>2017</v>
      </c>
      <c r="C19" s="65">
        <v>33427.81</v>
      </c>
      <c r="D19" s="65">
        <v>627.34</v>
      </c>
      <c r="E19" s="65">
        <v>272.89999999999998</v>
      </c>
      <c r="F19" s="65">
        <f t="shared" si="0"/>
        <v>34328.049999999996</v>
      </c>
    </row>
    <row r="20" spans="1:6" ht="14.4" thickBot="1">
      <c r="A20" s="66" t="s">
        <v>65</v>
      </c>
      <c r="B20" s="66">
        <v>2017</v>
      </c>
      <c r="C20" s="67">
        <f t="shared" ref="C20:F20" si="1">SUM(C8:C19)</f>
        <v>428878.60000000003</v>
      </c>
      <c r="D20" s="67">
        <f t="shared" si="1"/>
        <v>3939.0200000000004</v>
      </c>
      <c r="E20" s="67">
        <f t="shared" si="1"/>
        <v>20384.82</v>
      </c>
      <c r="F20" s="67">
        <f t="shared" si="1"/>
        <v>453202.43999999994</v>
      </c>
    </row>
    <row r="22" spans="1:6" ht="27" thickBot="1">
      <c r="A22" s="59" t="s">
        <v>42</v>
      </c>
      <c r="B22" s="59" t="s">
        <v>43</v>
      </c>
      <c r="C22" s="59" t="str">
        <f>$C$7</f>
        <v>Late Payment Fees
 (DIS)</v>
      </c>
      <c r="D22" s="59" t="str">
        <f>$D$7</f>
        <v>Late Payment Fees
 (GMB)</v>
      </c>
      <c r="E22" s="59" t="str">
        <f>$E$7</f>
        <v>Late Payment Fees
 (GTS)</v>
      </c>
      <c r="F22" s="59" t="str">
        <f>$F$7</f>
        <v>Total Late Payment Fees</v>
      </c>
    </row>
    <row r="23" spans="1:6" ht="14.4" thickBot="1">
      <c r="A23" s="61" t="s">
        <v>47</v>
      </c>
      <c r="B23" s="61">
        <v>2018</v>
      </c>
      <c r="C23" s="64">
        <v>51600.909999999996</v>
      </c>
      <c r="D23" s="64">
        <v>1700.19</v>
      </c>
      <c r="E23" s="64">
        <v>4994.7</v>
      </c>
      <c r="F23" s="64">
        <f>SUM(C23:E23)</f>
        <v>58295.799999999996</v>
      </c>
    </row>
    <row r="24" spans="1:6" ht="14.4" thickBot="1">
      <c r="A24" s="61" t="s">
        <v>48</v>
      </c>
      <c r="B24" s="61">
        <v>2018</v>
      </c>
      <c r="C24" s="64">
        <v>86307.849999999991</v>
      </c>
      <c r="D24" s="64">
        <v>1125.46</v>
      </c>
      <c r="E24" s="64">
        <v>2809.2999999999997</v>
      </c>
      <c r="F24" s="64">
        <f t="shared" ref="F24:F34" si="2">SUM(C24:E24)</f>
        <v>90242.61</v>
      </c>
    </row>
    <row r="25" spans="1:6" ht="14.4" thickBot="1">
      <c r="A25" s="61" t="s">
        <v>49</v>
      </c>
      <c r="B25" s="61">
        <v>2018</v>
      </c>
      <c r="C25" s="64">
        <v>73438.87000000001</v>
      </c>
      <c r="D25" s="64">
        <v>5007.24</v>
      </c>
      <c r="E25" s="64">
        <v>1122.1199999999999</v>
      </c>
      <c r="F25" s="64">
        <f t="shared" si="2"/>
        <v>79568.23000000001</v>
      </c>
    </row>
    <row r="26" spans="1:6" ht="14.4" thickBot="1">
      <c r="A26" s="61" t="s">
        <v>50</v>
      </c>
      <c r="B26" s="61">
        <v>2018</v>
      </c>
      <c r="C26" s="64">
        <v>45825.09</v>
      </c>
      <c r="D26" s="64">
        <v>1427.52</v>
      </c>
      <c r="E26" s="64">
        <v>1360.59</v>
      </c>
      <c r="F26" s="64">
        <f t="shared" si="2"/>
        <v>48613.19999999999</v>
      </c>
    </row>
    <row r="27" spans="1:6" ht="14.4" thickBot="1">
      <c r="A27" s="61" t="s">
        <v>51</v>
      </c>
      <c r="B27" s="61">
        <v>2018</v>
      </c>
      <c r="C27" s="64">
        <v>39771.450000000004</v>
      </c>
      <c r="D27" s="64">
        <v>550.70000000000005</v>
      </c>
      <c r="E27" s="64">
        <v>264.31</v>
      </c>
      <c r="F27" s="64">
        <f t="shared" si="2"/>
        <v>40586.46</v>
      </c>
    </row>
    <row r="28" spans="1:6" ht="14.4" thickBot="1">
      <c r="A28" s="61" t="s">
        <v>52</v>
      </c>
      <c r="B28" s="61">
        <v>2018</v>
      </c>
      <c r="C28" s="64">
        <v>37557.629999999997</v>
      </c>
      <c r="D28" s="64">
        <v>331.38</v>
      </c>
      <c r="E28" s="64">
        <v>206.3</v>
      </c>
      <c r="F28" s="64">
        <f t="shared" si="2"/>
        <v>38095.31</v>
      </c>
    </row>
    <row r="29" spans="1:6" ht="14.4" thickBot="1">
      <c r="A29" s="61" t="s">
        <v>53</v>
      </c>
      <c r="B29" s="61">
        <v>2018</v>
      </c>
      <c r="C29" s="64">
        <v>20673.580000000002</v>
      </c>
      <c r="D29" s="64">
        <v>2.84</v>
      </c>
      <c r="E29" s="64">
        <v>1958.14</v>
      </c>
      <c r="F29" s="64">
        <f t="shared" si="2"/>
        <v>22634.560000000001</v>
      </c>
    </row>
    <row r="30" spans="1:6" ht="14.4" thickBot="1">
      <c r="A30" s="61" t="s">
        <v>54</v>
      </c>
      <c r="B30" s="61">
        <v>2018</v>
      </c>
      <c r="C30" s="64">
        <v>20164.72</v>
      </c>
      <c r="D30" s="64">
        <v>2.84</v>
      </c>
      <c r="E30" s="64">
        <v>195.23</v>
      </c>
      <c r="F30" s="64">
        <f t="shared" si="2"/>
        <v>20362.79</v>
      </c>
    </row>
    <row r="31" spans="1:6" ht="14.4" thickBot="1">
      <c r="A31" s="61" t="s">
        <v>55</v>
      </c>
      <c r="B31" s="61">
        <v>2018</v>
      </c>
      <c r="C31" s="64">
        <v>19569.989999999998</v>
      </c>
      <c r="D31" s="64">
        <v>146.53</v>
      </c>
      <c r="E31" s="64">
        <v>514.30999999999995</v>
      </c>
      <c r="F31" s="64">
        <f t="shared" si="2"/>
        <v>20230.829999999998</v>
      </c>
    </row>
    <row r="32" spans="1:6" ht="14.4" thickBot="1">
      <c r="A32" s="61" t="s">
        <v>56</v>
      </c>
      <c r="B32" s="61">
        <v>2018</v>
      </c>
      <c r="C32" s="64">
        <v>18803.599999999999</v>
      </c>
      <c r="D32" s="64">
        <v>142.22</v>
      </c>
      <c r="E32" s="64">
        <v>144.24</v>
      </c>
      <c r="F32" s="64">
        <f t="shared" si="2"/>
        <v>19090.060000000001</v>
      </c>
    </row>
    <row r="33" spans="1:6" ht="14.4" thickBot="1">
      <c r="A33" s="61" t="s">
        <v>57</v>
      </c>
      <c r="B33" s="61">
        <v>2018</v>
      </c>
      <c r="C33" s="64">
        <v>19165.219999999998</v>
      </c>
      <c r="D33" s="64">
        <v>115.83</v>
      </c>
      <c r="E33" s="64">
        <v>637.65</v>
      </c>
      <c r="F33" s="64">
        <f t="shared" si="2"/>
        <v>19918.7</v>
      </c>
    </row>
    <row r="34" spans="1:6" ht="14.4" thickBot="1">
      <c r="A34" s="61" t="s">
        <v>58</v>
      </c>
      <c r="B34" s="61">
        <v>2018</v>
      </c>
      <c r="C34" s="65">
        <v>32592.03</v>
      </c>
      <c r="D34" s="65">
        <v>393.37</v>
      </c>
      <c r="E34" s="65">
        <v>694.43</v>
      </c>
      <c r="F34" s="65">
        <f t="shared" si="2"/>
        <v>33679.83</v>
      </c>
    </row>
    <row r="35" spans="1:6" ht="14.4" thickBot="1">
      <c r="A35" s="66" t="s">
        <v>65</v>
      </c>
      <c r="B35" s="61">
        <v>2018</v>
      </c>
      <c r="C35" s="67">
        <f t="shared" ref="C35:F35" si="3">SUM(C23:C34)</f>
        <v>465470.93999999994</v>
      </c>
      <c r="D35" s="67">
        <f t="shared" si="3"/>
        <v>10946.12</v>
      </c>
      <c r="E35" s="67">
        <f t="shared" si="3"/>
        <v>14901.319999999996</v>
      </c>
      <c r="F35" s="67">
        <f t="shared" si="3"/>
        <v>491318.38000000006</v>
      </c>
    </row>
    <row r="37" spans="1:6" ht="27" thickBot="1">
      <c r="A37" s="59" t="s">
        <v>42</v>
      </c>
      <c r="B37" s="59" t="s">
        <v>43</v>
      </c>
      <c r="C37" s="59" t="str">
        <f>$C$7</f>
        <v>Late Payment Fees
 (DIS)</v>
      </c>
      <c r="D37" s="59" t="str">
        <f>$D$7</f>
        <v>Late Payment Fees
 (GMB)</v>
      </c>
      <c r="E37" s="59" t="str">
        <f>$E$7</f>
        <v>Late Payment Fees
 (GTS)</v>
      </c>
      <c r="F37" s="59" t="str">
        <f>$F$7</f>
        <v>Total Late Payment Fees</v>
      </c>
    </row>
    <row r="38" spans="1:6" ht="14.4" thickBot="1">
      <c r="A38" s="61" t="s">
        <v>47</v>
      </c>
      <c r="B38" s="61">
        <v>2019</v>
      </c>
      <c r="C38" s="64">
        <v>54552.920000000006</v>
      </c>
      <c r="D38" s="64">
        <v>714.08</v>
      </c>
      <c r="E38" s="64">
        <v>702.65</v>
      </c>
      <c r="F38" s="64">
        <f>SUM(C38:E38)</f>
        <v>55969.650000000009</v>
      </c>
    </row>
    <row r="39" spans="1:6" ht="14.4" thickBot="1">
      <c r="A39" s="61" t="s">
        <v>48</v>
      </c>
      <c r="B39" s="61">
        <v>2019</v>
      </c>
      <c r="C39" s="64">
        <v>65614.450000000012</v>
      </c>
      <c r="D39" s="64">
        <v>1036.71</v>
      </c>
      <c r="E39" s="64">
        <v>5292.21</v>
      </c>
      <c r="F39" s="64">
        <f t="shared" ref="F39:F49" si="4">SUM(C39:E39)</f>
        <v>71943.370000000024</v>
      </c>
    </row>
    <row r="40" spans="1:6" ht="14.4" thickBot="1">
      <c r="A40" s="61" t="s">
        <v>49</v>
      </c>
      <c r="B40" s="61">
        <v>2019</v>
      </c>
      <c r="C40" s="64">
        <v>62167.86</v>
      </c>
      <c r="D40" s="64">
        <v>3837.96</v>
      </c>
      <c r="E40" s="64">
        <v>2298.1600000000003</v>
      </c>
      <c r="F40" s="64">
        <f t="shared" si="4"/>
        <v>68303.98000000001</v>
      </c>
    </row>
    <row r="41" spans="1:6" ht="14.4" thickBot="1">
      <c r="A41" s="61" t="s">
        <v>50</v>
      </c>
      <c r="B41" s="61">
        <v>2019</v>
      </c>
      <c r="C41" s="64">
        <v>61729.83</v>
      </c>
      <c r="D41" s="64">
        <v>692.95</v>
      </c>
      <c r="E41" s="64">
        <v>1255.8899999999999</v>
      </c>
      <c r="F41" s="64">
        <f t="shared" si="4"/>
        <v>63678.67</v>
      </c>
    </row>
    <row r="42" spans="1:6" ht="14.4" thickBot="1">
      <c r="A42" s="61" t="s">
        <v>51</v>
      </c>
      <c r="B42" s="61">
        <v>2019</v>
      </c>
      <c r="C42" s="64">
        <v>38309.870000000003</v>
      </c>
      <c r="D42" s="64">
        <v>1017.52</v>
      </c>
      <c r="E42" s="64">
        <v>1293.67</v>
      </c>
      <c r="F42" s="64">
        <f t="shared" si="4"/>
        <v>40621.06</v>
      </c>
    </row>
    <row r="43" spans="1:6" ht="14.4" thickBot="1">
      <c r="A43" s="61" t="s">
        <v>52</v>
      </c>
      <c r="B43" s="61">
        <v>2019</v>
      </c>
      <c r="C43" s="64">
        <v>26689.739999999998</v>
      </c>
      <c r="D43" s="64">
        <v>506.81</v>
      </c>
      <c r="E43" s="64">
        <v>210.74</v>
      </c>
      <c r="F43" s="64">
        <f t="shared" si="4"/>
        <v>27407.29</v>
      </c>
    </row>
    <row r="44" spans="1:6" ht="14.4" thickBot="1">
      <c r="A44" s="61" t="s">
        <v>53</v>
      </c>
      <c r="B44" s="61">
        <v>2019</v>
      </c>
      <c r="C44" s="64">
        <v>22725.919999999998</v>
      </c>
      <c r="D44" s="64">
        <v>41.21</v>
      </c>
      <c r="E44" s="64">
        <v>313.2</v>
      </c>
      <c r="F44" s="64">
        <f t="shared" si="4"/>
        <v>23080.329999999998</v>
      </c>
    </row>
    <row r="45" spans="1:6" ht="14.4" thickBot="1">
      <c r="A45" s="61" t="s">
        <v>54</v>
      </c>
      <c r="B45" s="61">
        <v>2019</v>
      </c>
      <c r="C45" s="64">
        <v>20416.16</v>
      </c>
      <c r="D45" s="64">
        <v>39.25</v>
      </c>
      <c r="E45" s="64">
        <v>1960.36</v>
      </c>
      <c r="F45" s="64">
        <f t="shared" si="4"/>
        <v>22415.77</v>
      </c>
    </row>
    <row r="46" spans="1:6" ht="14.4" thickBot="1">
      <c r="A46" s="61" t="s">
        <v>55</v>
      </c>
      <c r="B46" s="61">
        <v>2019</v>
      </c>
      <c r="C46" s="64">
        <v>19150.18</v>
      </c>
      <c r="D46" s="64">
        <v>6.33</v>
      </c>
      <c r="E46" s="64">
        <v>454.71000000000004</v>
      </c>
      <c r="F46" s="64">
        <f t="shared" si="4"/>
        <v>19611.22</v>
      </c>
    </row>
    <row r="47" spans="1:6" ht="14.4" thickBot="1">
      <c r="A47" s="61" t="s">
        <v>56</v>
      </c>
      <c r="B47" s="61">
        <v>2019</v>
      </c>
      <c r="C47" s="64">
        <v>19073.230000000003</v>
      </c>
      <c r="D47" s="64">
        <v>0</v>
      </c>
      <c r="E47" s="64">
        <v>549.16999999999996</v>
      </c>
      <c r="F47" s="64">
        <f t="shared" si="4"/>
        <v>19622.400000000001</v>
      </c>
    </row>
    <row r="48" spans="1:6" ht="14.4" thickBot="1">
      <c r="A48" s="61" t="s">
        <v>57</v>
      </c>
      <c r="B48" s="61">
        <v>2019</v>
      </c>
      <c r="C48" s="64">
        <v>18486.96</v>
      </c>
      <c r="D48" s="64">
        <v>173.88</v>
      </c>
      <c r="E48" s="64">
        <v>340.86</v>
      </c>
      <c r="F48" s="64">
        <f t="shared" si="4"/>
        <v>19001.7</v>
      </c>
    </row>
    <row r="49" spans="1:6" ht="14.4" thickBot="1">
      <c r="A49" s="61" t="s">
        <v>58</v>
      </c>
      <c r="B49" s="61">
        <v>2019</v>
      </c>
      <c r="C49" s="65">
        <v>33356.840000000004</v>
      </c>
      <c r="D49" s="65">
        <v>3.21</v>
      </c>
      <c r="E49" s="65">
        <v>1641.86</v>
      </c>
      <c r="F49" s="65">
        <f t="shared" si="4"/>
        <v>35001.910000000003</v>
      </c>
    </row>
    <row r="50" spans="1:6" ht="14.4" thickBot="1">
      <c r="A50" s="66" t="s">
        <v>65</v>
      </c>
      <c r="B50" s="61">
        <v>2019</v>
      </c>
      <c r="C50" s="67">
        <f t="shared" ref="C50:F50" si="5">SUM(C38:C49)</f>
        <v>442273.96</v>
      </c>
      <c r="D50" s="67">
        <f t="shared" si="5"/>
        <v>8069.91</v>
      </c>
      <c r="E50" s="67">
        <f t="shared" si="5"/>
        <v>16313.480000000001</v>
      </c>
      <c r="F50" s="67">
        <f t="shared" si="5"/>
        <v>466657.35000000009</v>
      </c>
    </row>
    <row r="52" spans="1:6" ht="27" thickBot="1">
      <c r="A52" s="59" t="s">
        <v>42</v>
      </c>
      <c r="B52" s="59" t="s">
        <v>43</v>
      </c>
      <c r="C52" s="59" t="str">
        <f>$C$7</f>
        <v>Late Payment Fees
 (DIS)</v>
      </c>
      <c r="D52" s="59" t="str">
        <f>$D$7</f>
        <v>Late Payment Fees
 (GMB)</v>
      </c>
      <c r="E52" s="59" t="str">
        <f>$E$7</f>
        <v>Late Payment Fees
 (GTS)</v>
      </c>
      <c r="F52" s="59" t="str">
        <f>$F$7</f>
        <v>Total Late Payment Fees</v>
      </c>
    </row>
    <row r="53" spans="1:6" ht="14.4" thickBot="1">
      <c r="A53" s="61" t="s">
        <v>47</v>
      </c>
      <c r="B53" s="61">
        <v>2020</v>
      </c>
      <c r="C53" s="64">
        <v>61924.619999999995</v>
      </c>
      <c r="D53" s="64">
        <v>2093.34</v>
      </c>
      <c r="E53" s="64">
        <v>4289.4400000000005</v>
      </c>
      <c r="F53" s="64">
        <f>SUM(C53:E53)</f>
        <v>68307.399999999994</v>
      </c>
    </row>
    <row r="54" spans="1:6" ht="14.4" thickBot="1">
      <c r="A54" s="61" t="s">
        <v>48</v>
      </c>
      <c r="B54" s="61">
        <v>2020</v>
      </c>
      <c r="C54" s="64">
        <v>69891.03</v>
      </c>
      <c r="D54" s="64">
        <v>2812.95</v>
      </c>
      <c r="E54" s="64">
        <v>4431.4599999999991</v>
      </c>
      <c r="F54" s="64">
        <f t="shared" ref="F54:F57" si="6">SUM(C54:E54)</f>
        <v>77135.44</v>
      </c>
    </row>
    <row r="55" spans="1:6" ht="14.4" thickBot="1">
      <c r="A55" s="61" t="s">
        <v>49</v>
      </c>
      <c r="B55" s="61">
        <v>2020</v>
      </c>
      <c r="C55" s="64">
        <v>19217.760000000002</v>
      </c>
      <c r="D55" s="64">
        <v>1536.29</v>
      </c>
      <c r="E55" s="64">
        <v>0</v>
      </c>
      <c r="F55" s="64">
        <f t="shared" si="6"/>
        <v>20754.050000000003</v>
      </c>
    </row>
    <row r="56" spans="1:6" ht="14.4" thickBot="1">
      <c r="A56" s="61" t="s">
        <v>50</v>
      </c>
      <c r="B56" s="61">
        <v>2020</v>
      </c>
      <c r="C56" s="64">
        <v>0</v>
      </c>
      <c r="D56" s="64">
        <v>0</v>
      </c>
      <c r="E56" s="64">
        <v>0</v>
      </c>
      <c r="F56" s="64">
        <f t="shared" si="6"/>
        <v>0</v>
      </c>
    </row>
    <row r="57" spans="1:6" ht="14.4" thickBot="1">
      <c r="A57" s="61" t="s">
        <v>51</v>
      </c>
      <c r="B57" s="61">
        <v>2020</v>
      </c>
      <c r="C57" s="65">
        <v>0</v>
      </c>
      <c r="D57" s="65">
        <v>0</v>
      </c>
      <c r="E57" s="65">
        <v>0</v>
      </c>
      <c r="F57" s="65">
        <f t="shared" si="6"/>
        <v>0</v>
      </c>
    </row>
    <row r="58" spans="1:6" ht="14.4" thickBot="1">
      <c r="A58" s="66" t="s">
        <v>65</v>
      </c>
      <c r="B58" s="61">
        <v>2020</v>
      </c>
      <c r="C58" s="67">
        <f>SUM(C53:C57)</f>
        <v>151033.41</v>
      </c>
      <c r="D58" s="67">
        <f>SUM(D53:D57)</f>
        <v>6442.58</v>
      </c>
      <c r="E58" s="67">
        <f>SUM(E53:E57)</f>
        <v>8720.9</v>
      </c>
      <c r="F58" s="67">
        <f>SUM(F53:F57)</f>
        <v>166196.89000000001</v>
      </c>
    </row>
  </sheetData>
  <mergeCells count="2">
    <mergeCell ref="A4:F4"/>
    <mergeCell ref="A5:F5"/>
  </mergeCells>
  <pageMargins left="0.7" right="0.7" top="0.75" bottom="0.75" header="0.3" footer="0.3"/>
  <pageSetup scale="78"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1-3</vt:lpstr>
      <vt:lpstr>1-10</vt:lpstr>
      <vt:lpstr>1-11</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 Kylia \ J</dc:creator>
  <cp:lastModifiedBy>Lai \ Chun-Yi</cp:lastModifiedBy>
  <cp:lastPrinted>2020-07-02T15:59:11Z</cp:lastPrinted>
  <dcterms:created xsi:type="dcterms:W3CDTF">2020-06-30T18:15:56Z</dcterms:created>
  <dcterms:modified xsi:type="dcterms:W3CDTF">2020-07-20T16:28:57Z</dcterms:modified>
</cp:coreProperties>
</file>