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hickmhq\Documents\0.000 - BR Rate Cases\0.000 - CN 2020-00xxx\Application\Testimony\Exhibits\"/>
    </mc:Choice>
  </mc:AlternateContent>
  <bookViews>
    <workbookView xWindow="0" yWindow="0" windowWidth="20736" windowHeight="8580"/>
  </bookViews>
  <sheets>
    <sheet name="TIER Credit" sheetId="5" r:id="rId1"/>
  </sheets>
  <definedNames>
    <definedName name="_xlnm.Print_Area" localSheetId="0">'TIER Credit'!$A$1:$O$19</definedName>
  </definedNames>
  <calcPr calcId="152511"/>
</workbook>
</file>

<file path=xl/calcChain.xml><?xml version="1.0" encoding="utf-8"?>
<calcChain xmlns="http://schemas.openxmlformats.org/spreadsheetml/2006/main">
  <c r="D11" i="5" l="1"/>
  <c r="I13" i="5" l="1"/>
  <c r="I11" i="5"/>
  <c r="I15" i="5" s="1"/>
  <c r="H13" i="5"/>
  <c r="H11" i="5"/>
  <c r="G13" i="5"/>
  <c r="G11" i="5"/>
  <c r="F15" i="5"/>
  <c r="D13" i="5"/>
  <c r="C15" i="5"/>
  <c r="M13" i="5"/>
  <c r="M11" i="5"/>
  <c r="J11" i="5" l="1"/>
  <c r="J13" i="5"/>
  <c r="K11" i="5" l="1"/>
  <c r="O11" i="5" s="1"/>
  <c r="J15" i="5"/>
  <c r="N11" i="5"/>
  <c r="N13" i="5"/>
  <c r="K13" i="5"/>
  <c r="O13" i="5" s="1"/>
</calcChain>
</file>

<file path=xl/sharedStrings.xml><?xml version="1.0" encoding="utf-8"?>
<sst xmlns="http://schemas.openxmlformats.org/spreadsheetml/2006/main" count="43" uniqueCount="23">
  <si>
    <t>Big Rivers Electric Corporation</t>
  </si>
  <si>
    <t>Usage</t>
  </si>
  <si>
    <t>Annual</t>
  </si>
  <si>
    <t>Billings</t>
  </si>
  <si>
    <t>New</t>
  </si>
  <si>
    <t xml:space="preserve">Annual </t>
  </si>
  <si>
    <t>Rate</t>
  </si>
  <si>
    <t>Rate Class</t>
  </si>
  <si>
    <t>Estimated Member Billing Impact</t>
  </si>
  <si>
    <t>Revenue</t>
  </si>
  <si>
    <t>Credit</t>
  </si>
  <si>
    <t>Decrease</t>
  </si>
  <si>
    <t>2021 Forecast</t>
  </si>
  <si>
    <t>New TIER</t>
  </si>
  <si>
    <t>(MWh)</t>
  </si>
  <si>
    <t>($/MWh)</t>
  </si>
  <si>
    <t>(%)</t>
  </si>
  <si>
    <t>2021 As Adjusted for New TIER Credit</t>
  </si>
  <si>
    <t>Monthly Impact</t>
  </si>
  <si>
    <t>Case No. 2020-00______</t>
  </si>
  <si>
    <t>($000s)</t>
  </si>
  <si>
    <t>Rurals -
RDS Tariff Schedule</t>
  </si>
  <si>
    <t>Large Industrials
LIC Tariff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</si>
</sst>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5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5" fontId="6" fillId="0" borderId="0" xfId="7" applyNumberFormat="1" applyFont="1" applyAlignment="1">
      <alignment vertical="center"/>
    </xf>
    <xf numFmtId="44" fontId="6" fillId="0" borderId="0" xfId="7" applyFont="1" applyAlignment="1">
      <alignment vertical="center"/>
    </xf>
    <xf numFmtId="43" fontId="6" fillId="0" borderId="0" xfId="1" applyFont="1" applyBorder="1" applyAlignment="1">
      <alignment vertical="center"/>
    </xf>
    <xf numFmtId="10" fontId="6" fillId="0" borderId="0" xfId="2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165" fontId="6" fillId="0" borderId="0" xfId="7" applyNumberFormat="1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1" xfId="1" applyNumberFormat="1" applyFont="1" applyBorder="1" applyAlignment="1">
      <alignment vertical="center"/>
    </xf>
    <xf numFmtId="165" fontId="6" fillId="0" borderId="2" xfId="7" applyNumberFormat="1" applyFont="1" applyBorder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8">
    <cellStyle name="Comma" xfId="1" builtinId="3"/>
    <cellStyle name="Comma 12" xfId="5"/>
    <cellStyle name="Comma 2" xfId="4"/>
    <cellStyle name="Currency" xfId="7" builtinId="4"/>
    <cellStyle name="Normal" xfId="0" builtinId="0"/>
    <cellStyle name="Normal 2" xfId="3"/>
    <cellStyle name="Normal 6" xfId="6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8"/>
  <sheetViews>
    <sheetView tabSelected="1" view="pageBreakPreview" zoomScaleNormal="100" zoomScaleSheetLayoutView="100" workbookViewId="0">
      <selection activeCell="A3" sqref="A3:O3"/>
    </sheetView>
  </sheetViews>
  <sheetFormatPr defaultColWidth="9.109375" defaultRowHeight="13.8" x14ac:dyDescent="0.25"/>
  <cols>
    <col min="1" max="1" width="20.77734375" style="7" customWidth="1"/>
    <col min="2" max="4" width="11.77734375" style="7" customWidth="1"/>
    <col min="5" max="5" width="1.77734375" style="7" customWidth="1"/>
    <col min="6" max="11" width="11.77734375" style="7" customWidth="1"/>
    <col min="12" max="12" width="1.77734375" style="7" customWidth="1"/>
    <col min="13" max="15" width="11.77734375" style="7" customWidth="1"/>
    <col min="16" max="16384" width="9.109375" style="7"/>
  </cols>
  <sheetData>
    <row r="1" spans="1:17" s="19" customFormat="1" ht="19.9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19" customFormat="1" ht="19.95" customHeight="1" x14ac:dyDescent="0.25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s="19" customFormat="1" ht="19.95" customHeight="1" x14ac:dyDescent="0.25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s="19" customFormat="1" ht="18" customHeight="1" x14ac:dyDescent="0.25"/>
    <row r="5" spans="1:17" s="19" customFormat="1" ht="18" customHeight="1" x14ac:dyDescent="0.25">
      <c r="B5" s="26" t="s">
        <v>12</v>
      </c>
      <c r="C5" s="26"/>
      <c r="D5" s="26"/>
      <c r="E5" s="5"/>
      <c r="F5" s="26" t="s">
        <v>17</v>
      </c>
      <c r="G5" s="26"/>
      <c r="H5" s="26"/>
      <c r="I5" s="26"/>
      <c r="J5" s="26"/>
      <c r="K5" s="26"/>
      <c r="L5" s="9"/>
      <c r="M5" s="26" t="s">
        <v>18</v>
      </c>
      <c r="N5" s="26"/>
      <c r="O5" s="26"/>
      <c r="P5" s="20"/>
      <c r="Q5" s="20"/>
    </row>
    <row r="6" spans="1:17" s="19" customFormat="1" ht="18" customHeight="1" x14ac:dyDescent="0.25">
      <c r="A6" s="17"/>
      <c r="B6" s="5"/>
      <c r="C6" s="5"/>
      <c r="D6" s="5"/>
      <c r="E6" s="5"/>
      <c r="F6" s="8">
        <v>0.5</v>
      </c>
      <c r="G6" s="9"/>
      <c r="H6" s="9"/>
      <c r="I6" s="9"/>
      <c r="J6" s="9"/>
      <c r="K6" s="9"/>
      <c r="L6" s="9"/>
      <c r="M6" s="9"/>
      <c r="N6" s="9"/>
      <c r="O6" s="9"/>
      <c r="P6" s="20"/>
      <c r="Q6" s="20"/>
    </row>
    <row r="7" spans="1:17" s="21" customFormat="1" ht="18" customHeight="1" x14ac:dyDescent="0.25">
      <c r="A7" s="9"/>
      <c r="B7" s="9" t="s">
        <v>2</v>
      </c>
      <c r="C7" s="9" t="s">
        <v>2</v>
      </c>
      <c r="D7" s="9" t="s">
        <v>2</v>
      </c>
      <c r="E7" s="9"/>
      <c r="F7" s="9" t="s">
        <v>13</v>
      </c>
      <c r="G7" s="9" t="s">
        <v>6</v>
      </c>
      <c r="H7" s="9" t="s">
        <v>4</v>
      </c>
      <c r="I7" s="9" t="s">
        <v>4</v>
      </c>
      <c r="J7" s="9" t="s">
        <v>2</v>
      </c>
      <c r="K7" s="9" t="s">
        <v>5</v>
      </c>
      <c r="L7" s="9"/>
      <c r="M7" s="9"/>
      <c r="N7" s="9"/>
      <c r="O7" s="9" t="s">
        <v>6</v>
      </c>
      <c r="P7" s="9"/>
      <c r="Q7" s="9"/>
    </row>
    <row r="8" spans="1:17" s="22" customFormat="1" ht="18" customHeight="1" x14ac:dyDescent="0.25">
      <c r="A8" s="16" t="s">
        <v>7</v>
      </c>
      <c r="B8" s="16" t="s">
        <v>1</v>
      </c>
      <c r="C8" s="16" t="s">
        <v>9</v>
      </c>
      <c r="D8" s="16" t="s">
        <v>6</v>
      </c>
      <c r="E8" s="16"/>
      <c r="F8" s="16" t="s">
        <v>10</v>
      </c>
      <c r="G8" s="16" t="s">
        <v>11</v>
      </c>
      <c r="H8" s="16" t="s">
        <v>6</v>
      </c>
      <c r="I8" s="16" t="s">
        <v>3</v>
      </c>
      <c r="J8" s="16" t="s">
        <v>11</v>
      </c>
      <c r="K8" s="16" t="s">
        <v>11</v>
      </c>
      <c r="L8" s="16"/>
      <c r="M8" s="16" t="s">
        <v>1</v>
      </c>
      <c r="N8" s="16" t="s">
        <v>9</v>
      </c>
      <c r="O8" s="16" t="s">
        <v>11</v>
      </c>
      <c r="P8" s="16"/>
      <c r="Q8" s="16"/>
    </row>
    <row r="9" spans="1:17" s="1" customFormat="1" ht="18" customHeight="1" x14ac:dyDescent="0.25">
      <c r="B9" s="2" t="s">
        <v>14</v>
      </c>
      <c r="C9" s="4" t="s">
        <v>20</v>
      </c>
      <c r="D9" s="4" t="s">
        <v>15</v>
      </c>
      <c r="E9" s="2"/>
      <c r="F9" s="4" t="s">
        <v>20</v>
      </c>
      <c r="G9" s="4" t="s">
        <v>15</v>
      </c>
      <c r="H9" s="4" t="s">
        <v>15</v>
      </c>
      <c r="I9" s="4" t="s">
        <v>20</v>
      </c>
      <c r="J9" s="4" t="s">
        <v>20</v>
      </c>
      <c r="K9" s="4" t="s">
        <v>16</v>
      </c>
      <c r="L9" s="2"/>
      <c r="M9" s="2" t="s">
        <v>14</v>
      </c>
      <c r="N9" s="4" t="s">
        <v>20</v>
      </c>
      <c r="O9" s="4" t="s">
        <v>16</v>
      </c>
      <c r="P9" s="3"/>
      <c r="Q9" s="3"/>
    </row>
    <row r="10" spans="1:17" ht="18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36" customHeight="1" x14ac:dyDescent="0.25">
      <c r="A11" s="25" t="s">
        <v>21</v>
      </c>
      <c r="B11" s="10">
        <v>2282302</v>
      </c>
      <c r="C11" s="11">
        <v>195232</v>
      </c>
      <c r="D11" s="12">
        <f>C11/B11*1000</f>
        <v>85.54170306997058</v>
      </c>
      <c r="E11" s="12"/>
      <c r="F11" s="11">
        <v>-2480</v>
      </c>
      <c r="G11" s="12">
        <f>F11/B11*1000</f>
        <v>-1.0866221911035439</v>
      </c>
      <c r="H11" s="12">
        <f>(C11+F11)/B11*1000</f>
        <v>84.455080878867037</v>
      </c>
      <c r="I11" s="11">
        <f>C11+F11</f>
        <v>192752</v>
      </c>
      <c r="J11" s="11">
        <f>I11-C11</f>
        <v>-2480</v>
      </c>
      <c r="K11" s="14">
        <f>J11/C11</f>
        <v>-1.2702835600721192E-2</v>
      </c>
      <c r="L11" s="6"/>
      <c r="M11" s="10">
        <f>B11/12</f>
        <v>190191.83333333334</v>
      </c>
      <c r="N11" s="11">
        <f>J11/12</f>
        <v>-206.66666666666666</v>
      </c>
      <c r="O11" s="15">
        <f>K11</f>
        <v>-1.2702835600721192E-2</v>
      </c>
      <c r="P11" s="6"/>
      <c r="Q11" s="6"/>
    </row>
    <row r="12" spans="1:17" ht="18" customHeight="1" x14ac:dyDescent="0.25">
      <c r="A12" s="6"/>
      <c r="B12" s="10"/>
      <c r="C12" s="11"/>
      <c r="D12" s="12"/>
      <c r="E12" s="12"/>
      <c r="F12" s="11"/>
      <c r="G12" s="12"/>
      <c r="H12" s="13"/>
      <c r="I12" s="11"/>
      <c r="J12" s="11"/>
      <c r="K12" s="14"/>
      <c r="L12" s="6"/>
      <c r="M12" s="10"/>
      <c r="N12" s="11"/>
      <c r="O12" s="15"/>
      <c r="P12" s="6"/>
      <c r="Q12" s="6"/>
    </row>
    <row r="13" spans="1:17" ht="36" customHeight="1" x14ac:dyDescent="0.25">
      <c r="A13" s="25" t="s">
        <v>22</v>
      </c>
      <c r="B13" s="10">
        <v>939183</v>
      </c>
      <c r="C13" s="23">
        <v>60552</v>
      </c>
      <c r="D13" s="12">
        <f>C13/B13*1000</f>
        <v>64.473057966338828</v>
      </c>
      <c r="E13" s="12"/>
      <c r="F13" s="23">
        <v>-730</v>
      </c>
      <c r="G13" s="12">
        <f>F13/B13*1000</f>
        <v>-0.77727130921236864</v>
      </c>
      <c r="H13" s="12">
        <f>(C13+F13)/B13*1000</f>
        <v>63.695786657126455</v>
      </c>
      <c r="I13" s="23">
        <f>C13+F13</f>
        <v>59822</v>
      </c>
      <c r="J13" s="23">
        <f>I13-C13</f>
        <v>-730</v>
      </c>
      <c r="K13" s="14">
        <f>J13/C13</f>
        <v>-1.2055753732329238E-2</v>
      </c>
      <c r="L13" s="6"/>
      <c r="M13" s="10">
        <f t="shared" ref="M13" si="0">B13/12</f>
        <v>78265.25</v>
      </c>
      <c r="N13" s="11">
        <f t="shared" ref="N13" si="1">J13/12</f>
        <v>-60.833333333333336</v>
      </c>
      <c r="O13" s="15">
        <f t="shared" ref="O13" si="2">K13</f>
        <v>-1.2055753732329238E-2</v>
      </c>
      <c r="P13" s="6"/>
      <c r="Q13" s="6"/>
    </row>
    <row r="14" spans="1:17" ht="18" customHeight="1" x14ac:dyDescent="0.25">
      <c r="A14" s="6"/>
      <c r="B14" s="10"/>
      <c r="C14" s="10"/>
      <c r="D14" s="12"/>
      <c r="E14" s="12"/>
      <c r="F14" s="10"/>
      <c r="G14" s="12"/>
      <c r="H14" s="13"/>
      <c r="I14" s="10"/>
      <c r="J14" s="10"/>
      <c r="K14" s="14"/>
      <c r="L14" s="6"/>
      <c r="M14" s="10"/>
      <c r="N14" s="11"/>
      <c r="O14" s="15"/>
      <c r="P14" s="6"/>
      <c r="Q14" s="6"/>
    </row>
    <row r="15" spans="1:17" ht="18" customHeight="1" thickBot="1" x14ac:dyDescent="0.3">
      <c r="C15" s="24">
        <f>SUM(C11:C13)</f>
        <v>255784</v>
      </c>
      <c r="F15" s="24">
        <f>SUM(F11:F13)</f>
        <v>-3210</v>
      </c>
      <c r="I15" s="24">
        <f>SUM(I11:I13)</f>
        <v>252574</v>
      </c>
      <c r="J15" s="24">
        <f>SUM(J11:J13)</f>
        <v>-3210</v>
      </c>
    </row>
    <row r="16" spans="1:17" ht="18" customHeight="1" thickTop="1" x14ac:dyDescent="0.25">
      <c r="C16" s="18"/>
      <c r="F16" s="18"/>
    </row>
    <row r="17" ht="18" customHeight="1" x14ac:dyDescent="0.25"/>
    <row r="18" ht="18" customHeight="1" x14ac:dyDescent="0.25"/>
  </sheetData>
  <mergeCells count="6">
    <mergeCell ref="B5:D5"/>
    <mergeCell ref="F5:K5"/>
    <mergeCell ref="A1:O1"/>
    <mergeCell ref="A3:O3"/>
    <mergeCell ref="M5:O5"/>
    <mergeCell ref="A2:O2"/>
  </mergeCells>
  <printOptions horizontalCentered="1"/>
  <pageMargins left="0.25" right="0.25" top="1.125" bottom="0.75" header="0" footer="0.375"/>
  <pageSetup scale="80" pageOrder="overThenDown" orientation="landscape" r:id="rId1"/>
  <headerFooter>
    <oddFooter>&amp;L&amp;"Century Schoolbook,Bold"&amp;14Case No. 2020-00______
Exhibit Smith-6
Direct Testimony of Paul G. Smith
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TIER Credit</vt:lpstr>
      <vt:lpstr>'TIER Credit'!Print_Area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Hickman, Roger</cp:lastModifiedBy>
  <cp:lastPrinted>2020-02-19T23:21:24Z</cp:lastPrinted>
  <dcterms:created xsi:type="dcterms:W3CDTF">2020-01-23T16:03:09Z</dcterms:created>
  <dcterms:modified xsi:type="dcterms:W3CDTF">2020-02-27T16:24:44Z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1119373519</vt:i4>
  </property>
  <property fmtid="{D5CDD505-2E9C-101B-9397-08002B2CF9AE}" pid="4" name="_EmailSubject">
    <vt:lpwstr>AG 1-30</vt:lpwstr>
  </property>
  <property fmtid="{D5CDD505-2E9C-101B-9397-08002B2CF9AE}" pid="5" name="_AuthorEmail">
    <vt:lpwstr>Brooks.Herrick@DINSMORE.COM</vt:lpwstr>
  </property>
  <property fmtid="{D5CDD505-2E9C-101B-9397-08002B2CF9AE}" pid="6" name="_AuthorEmailDisplayName">
    <vt:lpwstr>Herrick, Brooks</vt:lpwstr>
  </property>
</Properties>
</file>