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WORK\KIUC\Kenergy - Big Rivers\2020-00064 (Deferred Depreciation)\"/>
    </mc:Choice>
  </mc:AlternateContent>
  <xr:revisionPtr revIDLastSave="0" documentId="8_{9B277A3C-E1CB-4556-A205-3A69D4544448}" xr6:coauthVersionLast="45" xr6:coauthVersionMax="45" xr10:uidLastSave="{00000000-0000-0000-0000-000000000000}"/>
  <bookViews>
    <workbookView xWindow="-98" yWindow="-98" windowWidth="19396" windowHeight="10395" activeTab="2" xr2:uid="{00000000-000D-0000-FFFF-FFFF00000000}"/>
  </bookViews>
  <sheets>
    <sheet name="SJB-2" sheetId="2" r:id="rId1"/>
    <sheet name="Revenue Neutral Redesign" sheetId="4" r:id="rId2"/>
    <sheet name="Large Industrial Impact" sheetId="3" r:id="rId3"/>
  </sheets>
  <externalReferences>
    <externalReference r:id="rId4"/>
    <externalReference r:id="rId5"/>
    <externalReference r:id="rId6"/>
  </externalReferences>
  <definedNames>
    <definedName name="\M">#REF!</definedName>
    <definedName name="_01_Current_Year">[1]Inputs!$I$12</definedName>
    <definedName name="_1O_M_DIST">#REF!</definedName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A_1">#REF!</definedName>
    <definedName name="A_2">[2]M_IS:TB!$J$276:$M$451</definedName>
    <definedName name="AG">#REF!</definedName>
    <definedName name="AGIP">#REF!</definedName>
    <definedName name="Arb">#REF!</definedName>
    <definedName name="B_SRE">#REF!</definedName>
    <definedName name="BUD_DB_1">#REF!</definedName>
    <definedName name="BUD_DB_2">#REF!</definedName>
    <definedName name="budgetdata">#REF!</definedName>
    <definedName name="DEP">#REF!</definedName>
    <definedName name="ELECT_REV">#REF!</definedName>
    <definedName name="FIXED">#REF!</definedName>
    <definedName name="INCOME_STAT">#REF!</definedName>
    <definedName name="Ins">#REF!</definedName>
    <definedName name="LABOR">#REF!</definedName>
    <definedName name="MENU">#REF!</definedName>
    <definedName name="NAME">'[3]Labor Factor'!$C$9:$C$85</definedName>
    <definedName name="NAMES">'[3]SJB-3'!$D$11:$D$128</definedName>
    <definedName name="NPLabor">#REF!</definedName>
    <definedName name="OTHR_EXP">#REF!</definedName>
    <definedName name="OTHR_REV">#REF!</definedName>
    <definedName name="PAYROLL">#REF!</definedName>
    <definedName name="PLabor">#REF!</definedName>
    <definedName name="PPP">#REF!</definedName>
    <definedName name="_xlnm.Print_Area" localSheetId="2">'Large Industrial Impact'!$A$3:$L$37</definedName>
    <definedName name="_xlnm.Print_Area" localSheetId="1">'Revenue Neutral Redesign'!$A$1:$O$28</definedName>
    <definedName name="_xlnm.Print_Area" localSheetId="0">'SJB-2'!$A$1:$I$114</definedName>
    <definedName name="_xlnm.Print_Area">[2]O_Exp!#REF!</definedName>
    <definedName name="_xlnm.Print_Titles" localSheetId="0">'SJB-2'!$1:$5</definedName>
    <definedName name="_xlnm.Print_Titles">#N/A</definedName>
    <definedName name="Prod">#REF!</definedName>
    <definedName name="ProdS2">#REF!</definedName>
    <definedName name="PURCH_PWR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SwapState" hidden="1">TRUE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FALSE</definedName>
    <definedName name="SRE_1">[2]M_IS:TB!$D$151:$I$360</definedName>
    <definedName name="SRE_2">[2]M_IS:TB!$J$151:$P$360</definedName>
    <definedName name="T_1">[2]M_IS:TB!$D$148:$H$407</definedName>
    <definedName name="T_2">[2]M_IS:TB!$J$148:$M$407</definedName>
    <definedName name="Tax">#REF!</definedName>
    <definedName name="Tran">#REF!</definedName>
    <definedName name="TranUp">#REF!</definedName>
    <definedName name="TRL_BA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" i="3" l="1"/>
  <c r="H1" i="3"/>
  <c r="G24" i="4"/>
  <c r="M22" i="4"/>
  <c r="H22" i="4"/>
  <c r="L22" i="4" s="1"/>
  <c r="M21" i="4"/>
  <c r="L21" i="4" s="1"/>
  <c r="H21" i="4"/>
  <c r="M20" i="4"/>
  <c r="H20" i="4"/>
  <c r="L20" i="4" s="1"/>
  <c r="M19" i="4"/>
  <c r="H19" i="4"/>
  <c r="L19" i="4" s="1"/>
  <c r="L15" i="4"/>
  <c r="M15" i="4" s="1"/>
  <c r="I15" i="4"/>
  <c r="I13" i="4"/>
  <c r="I2" i="3" l="1"/>
  <c r="I17" i="4"/>
  <c r="H17" i="4" s="1"/>
  <c r="L13" i="4"/>
  <c r="I1" i="3" s="1"/>
  <c r="I24" i="4"/>
  <c r="H24" i="4" s="1"/>
  <c r="J15" i="4"/>
  <c r="J13" i="4"/>
  <c r="F33" i="3"/>
  <c r="F32" i="3"/>
  <c r="F31" i="3"/>
  <c r="F29" i="3"/>
  <c r="F27" i="3"/>
  <c r="F26" i="3"/>
  <c r="F25" i="3"/>
  <c r="F24" i="3"/>
  <c r="F23" i="3"/>
  <c r="F22" i="3"/>
  <c r="F21" i="3"/>
  <c r="F19" i="3"/>
  <c r="F18" i="3"/>
  <c r="F17" i="3"/>
  <c r="F16" i="3"/>
  <c r="F15" i="3"/>
  <c r="D14" i="3"/>
  <c r="F13" i="3"/>
  <c r="F12" i="3"/>
  <c r="E35" i="3"/>
  <c r="D35" i="3"/>
  <c r="H27" i="3"/>
  <c r="K13" i="4" l="1"/>
  <c r="J17" i="4"/>
  <c r="K19" i="4"/>
  <c r="K21" i="4"/>
  <c r="K22" i="4"/>
  <c r="K15" i="4"/>
  <c r="K20" i="4"/>
  <c r="M13" i="4"/>
  <c r="H26" i="3"/>
  <c r="H16" i="3"/>
  <c r="H30" i="3"/>
  <c r="H17" i="3"/>
  <c r="H31" i="3"/>
  <c r="H25" i="3"/>
  <c r="H32" i="3"/>
  <c r="H24" i="3"/>
  <c r="H28" i="3"/>
  <c r="H33" i="3"/>
  <c r="E14" i="3"/>
  <c r="F14" i="3" s="1"/>
  <c r="F30" i="3"/>
  <c r="H23" i="3"/>
  <c r="F11" i="3"/>
  <c r="H22" i="3"/>
  <c r="F28" i="3"/>
  <c r="H29" i="3"/>
  <c r="H13" i="3"/>
  <c r="F20" i="3"/>
  <c r="H21" i="3"/>
  <c r="H11" i="3"/>
  <c r="H12" i="3"/>
  <c r="H20" i="3"/>
  <c r="H19" i="3"/>
  <c r="H18" i="3"/>
  <c r="K24" i="4" l="1"/>
  <c r="M17" i="4"/>
  <c r="L17" i="4" s="1"/>
  <c r="H14" i="3"/>
  <c r="H15" i="3" s="1"/>
  <c r="H35" i="3"/>
  <c r="M24" i="4" l="1"/>
  <c r="L24" i="4" s="1"/>
  <c r="N15" i="4"/>
  <c r="N13" i="4"/>
  <c r="N17" i="4" l="1"/>
  <c r="O19" i="4"/>
  <c r="M27" i="4"/>
  <c r="O21" i="4"/>
  <c r="O15" i="4"/>
  <c r="O22" i="4"/>
  <c r="O20" i="4"/>
  <c r="O13" i="4"/>
  <c r="O24" i="4" l="1"/>
  <c r="I27" i="3"/>
  <c r="J27" i="3" s="1"/>
  <c r="K27" i="3" s="1"/>
  <c r="I19" i="3"/>
  <c r="J19" i="3" s="1"/>
  <c r="K19" i="3" s="1"/>
  <c r="I32" i="3"/>
  <c r="J32" i="3" s="1"/>
  <c r="K32" i="3" s="1"/>
  <c r="I25" i="3"/>
  <c r="J25" i="3" s="1"/>
  <c r="K25" i="3" s="1"/>
  <c r="I26" i="3"/>
  <c r="J26" i="3" s="1"/>
  <c r="K26" i="3" s="1"/>
  <c r="I18" i="3"/>
  <c r="J18" i="3" s="1"/>
  <c r="K18" i="3" s="1"/>
  <c r="I31" i="3"/>
  <c r="J31" i="3" s="1"/>
  <c r="K31" i="3" s="1"/>
  <c r="I24" i="3"/>
  <c r="J24" i="3" s="1"/>
  <c r="K24" i="3" s="1"/>
  <c r="I16" i="3"/>
  <c r="J16" i="3" s="1"/>
  <c r="K16" i="3" s="1"/>
  <c r="I17" i="3"/>
  <c r="J17" i="3" s="1"/>
  <c r="K17" i="3" s="1"/>
  <c r="I14" i="3"/>
  <c r="J14" i="3" s="1"/>
  <c r="K14" i="3" s="1"/>
  <c r="I21" i="3"/>
  <c r="J21" i="3" s="1"/>
  <c r="K21" i="3" s="1"/>
  <c r="I12" i="3"/>
  <c r="J12" i="3" s="1"/>
  <c r="K12" i="3" s="1"/>
  <c r="I13" i="3"/>
  <c r="I29" i="3"/>
  <c r="J29" i="3" s="1"/>
  <c r="K29" i="3" s="1"/>
  <c r="I23" i="3"/>
  <c r="J23" i="3" s="1"/>
  <c r="K23" i="3" s="1"/>
  <c r="I20" i="3"/>
  <c r="J20" i="3" s="1"/>
  <c r="K20" i="3" s="1"/>
  <c r="I30" i="3"/>
  <c r="J30" i="3" s="1"/>
  <c r="K30" i="3" s="1"/>
  <c r="I28" i="3"/>
  <c r="J28" i="3" s="1"/>
  <c r="K28" i="3" s="1"/>
  <c r="I33" i="3"/>
  <c r="J33" i="3" s="1"/>
  <c r="K33" i="3" s="1"/>
  <c r="I22" i="3"/>
  <c r="J22" i="3" s="1"/>
  <c r="K22" i="3" s="1"/>
  <c r="I11" i="3"/>
  <c r="J11" i="3" l="1"/>
  <c r="J13" i="3"/>
  <c r="K13" i="3" s="1"/>
  <c r="I15" i="3"/>
  <c r="J15" i="3" s="1"/>
  <c r="K15" i="3" s="1"/>
  <c r="I35" i="3" l="1"/>
  <c r="J35" i="3"/>
  <c r="K35" i="3" s="1"/>
  <c r="K11" i="3"/>
</calcChain>
</file>

<file path=xl/sharedStrings.xml><?xml version="1.0" encoding="utf-8"?>
<sst xmlns="http://schemas.openxmlformats.org/spreadsheetml/2006/main" count="263" uniqueCount="191">
  <si>
    <t>UPDATED LARGE INDUSTRIAL RATE DESIGN</t>
  </si>
  <si>
    <t>Case No. 2013-00199</t>
  </si>
  <si>
    <t>As Approved</t>
  </si>
  <si>
    <t>Billing</t>
  </si>
  <si>
    <t xml:space="preserve">% of </t>
  </si>
  <si>
    <t>% of</t>
  </si>
  <si>
    <t>Determinants</t>
  </si>
  <si>
    <t>Charge</t>
  </si>
  <si>
    <t>Billings</t>
  </si>
  <si>
    <t>Base Rates</t>
  </si>
  <si>
    <t>Total Rates</t>
  </si>
  <si>
    <t>Large Industrial Customers</t>
  </si>
  <si>
    <t>Demand Charge</t>
  </si>
  <si>
    <t>kW-Mo</t>
  </si>
  <si>
    <t>Energy Charge</t>
  </si>
  <si>
    <t>kWh</t>
  </si>
  <si>
    <t>Total Demand and Energy Charges</t>
  </si>
  <si>
    <t>Non-Smelter Non-FAC PPA</t>
  </si>
  <si>
    <t>FAC</t>
  </si>
  <si>
    <t>Environmental Surcharge</t>
  </si>
  <si>
    <t>Surcredit</t>
  </si>
  <si>
    <t>Total</t>
  </si>
  <si>
    <t>MRSM</t>
  </si>
  <si>
    <t>Net Billed</t>
  </si>
  <si>
    <t>Difference</t>
  </si>
  <si>
    <t>DEVELOPMENT OF FUNCTIONALIZED PRODUCTION ENERGY COST/UNIT ENERGY COST - 2013 RATE CASE</t>
  </si>
  <si>
    <t>2013-00199 (ALCAN CASE)</t>
  </si>
  <si>
    <t>Functional</t>
  </si>
  <si>
    <t>Production</t>
  </si>
  <si>
    <t>Line</t>
  </si>
  <si>
    <t>Description</t>
  </si>
  <si>
    <t>Name</t>
  </si>
  <si>
    <t>Vector</t>
  </si>
  <si>
    <t>System</t>
  </si>
  <si>
    <t>Energy</t>
  </si>
  <si>
    <t xml:space="preserve"> </t>
  </si>
  <si>
    <t>Operation and Maintenance Expenses</t>
  </si>
  <si>
    <t>Steam Power Generation Operation Expenses</t>
  </si>
  <si>
    <t>OPERATION SUPERVISION &amp; ENGINEERING</t>
  </si>
  <si>
    <t>OM500</t>
  </si>
  <si>
    <t>PROFIX</t>
  </si>
  <si>
    <t>FUEL</t>
  </si>
  <si>
    <t>OM501</t>
  </si>
  <si>
    <t>STEAM EXPENSES</t>
  </si>
  <si>
    <t>OM502</t>
  </si>
  <si>
    <t>ELECTRIC EXPENSES</t>
  </si>
  <si>
    <t>OM505</t>
  </si>
  <si>
    <t>MISC. STEAM POWER EXPENSES</t>
  </si>
  <si>
    <t>OM506</t>
  </si>
  <si>
    <t>RENTS</t>
  </si>
  <si>
    <t>OM507</t>
  </si>
  <si>
    <t>ALLOWANCES</t>
  </si>
  <si>
    <t>OM509</t>
  </si>
  <si>
    <t>Total Steam Power Operation Expenses</t>
  </si>
  <si>
    <t>Steam Power Generation Maintenance Expenses</t>
  </si>
  <si>
    <t>MAINTENANCE SUPERVISION &amp; ENGINEERING</t>
  </si>
  <si>
    <t>OM510</t>
  </si>
  <si>
    <t>MAINTENANCE OF STRUCTURES</t>
  </si>
  <si>
    <t>OM511</t>
  </si>
  <si>
    <t>MAINTENANCE OF BOILER PLANT</t>
  </si>
  <si>
    <t>OM512</t>
  </si>
  <si>
    <t>MAINTENANCE OF ELECTRIC PLANT</t>
  </si>
  <si>
    <t>OM513</t>
  </si>
  <si>
    <t>MAINTENANCE OF MISC STEAM PLANT</t>
  </si>
  <si>
    <t>OM514</t>
  </si>
  <si>
    <t>Total Steam Power Generation Maintenance Expense</t>
  </si>
  <si>
    <t>Total Steam Power Generation Expense</t>
  </si>
  <si>
    <t>Other Power Generation Operation Expense</t>
  </si>
  <si>
    <t>OM546</t>
  </si>
  <si>
    <t>OM547</t>
  </si>
  <si>
    <t>GENERATION EXPENSE</t>
  </si>
  <si>
    <t>OM548</t>
  </si>
  <si>
    <t xml:space="preserve">MISC OTHER POWER GENERATION </t>
  </si>
  <si>
    <t>OM549</t>
  </si>
  <si>
    <t>OM550</t>
  </si>
  <si>
    <t>Total Other Power Generation Expenses</t>
  </si>
  <si>
    <t>Other Power Generation Maintenance Expense</t>
  </si>
  <si>
    <t>OM551</t>
  </si>
  <si>
    <t>OM552</t>
  </si>
  <si>
    <t>MAINTENANCE OF GENERATING &amp; ELEC PLANT</t>
  </si>
  <si>
    <t>OM553</t>
  </si>
  <si>
    <t>MAINTENANCE OF MISC OTHER POWER GEN PLT</t>
  </si>
  <si>
    <t>OM554</t>
  </si>
  <si>
    <t>Total Other Power Generation Maintenance Expense</t>
  </si>
  <si>
    <t>Total Other Power Generation Expense</t>
  </si>
  <si>
    <t>Total Station Expense</t>
  </si>
  <si>
    <t>Other Power Supply Expenses</t>
  </si>
  <si>
    <t>PURCHASED POWER Energy</t>
  </si>
  <si>
    <t>OM555</t>
  </si>
  <si>
    <t>OMPP</t>
  </si>
  <si>
    <t>PURCHASED POWER Demand</t>
  </si>
  <si>
    <t>OMD555</t>
  </si>
  <si>
    <t>OMPPD</t>
  </si>
  <si>
    <t>PURCHASED POWER BREC Share of HMP&amp;L Station Two</t>
  </si>
  <si>
    <t>OMH555</t>
  </si>
  <si>
    <t>OMPPH</t>
  </si>
  <si>
    <t>PURCHASED POWER OPTIONS</t>
  </si>
  <si>
    <t>OMO555</t>
  </si>
  <si>
    <t>BROKERAGE FEES</t>
  </si>
  <si>
    <t>OMB555</t>
  </si>
  <si>
    <t>MISO TRANSMISSION EXPENSES</t>
  </si>
  <si>
    <t>OMM555</t>
  </si>
  <si>
    <t>SYSTEM CONTROL AND LOAD DISPATCH</t>
  </si>
  <si>
    <t>OM556</t>
  </si>
  <si>
    <t>OTHER EXPENSES</t>
  </si>
  <si>
    <t>OM557</t>
  </si>
  <si>
    <t>DUPLICATE CHARGES</t>
  </si>
  <si>
    <t>OM558</t>
  </si>
  <si>
    <t>Total Other Power Supply Expenses</t>
  </si>
  <si>
    <t>TPP</t>
  </si>
  <si>
    <t>Customer Service Expense</t>
  </si>
  <si>
    <t>CUSTOMER ASSISTANCE EXPENSES</t>
  </si>
  <si>
    <t>OM908</t>
  </si>
  <si>
    <t>TUP</t>
  </si>
  <si>
    <t>INFORMATIONAL AND INSTRUCTIONA</t>
  </si>
  <si>
    <t>OM909</t>
  </si>
  <si>
    <t>ADVERTISING EXPENSES</t>
  </si>
  <si>
    <t>OM913</t>
  </si>
  <si>
    <t>Total Customer Service Expense</t>
  </si>
  <si>
    <t>OMCS</t>
  </si>
  <si>
    <t>Sub-Total Prod, Trans, Dist, Cust Acct and Cust Service</t>
  </si>
  <si>
    <t>Administrative and General Expense</t>
  </si>
  <si>
    <t>ADMIN. &amp; GEN. SALARIES-</t>
  </si>
  <si>
    <t>OM920</t>
  </si>
  <si>
    <t>LBSUB9</t>
  </si>
  <si>
    <t>OFFICE SUPPLIES AND EXPENSES</t>
  </si>
  <si>
    <t>OM921</t>
  </si>
  <si>
    <t>OUTSIDE SERVICES EMPLOYED</t>
  </si>
  <si>
    <t>OM923</t>
  </si>
  <si>
    <t>EMPLOYEE BENEFITS</t>
  </si>
  <si>
    <t>OM926</t>
  </si>
  <si>
    <t>MISCELLANEOUS GENERAL EXPENSES</t>
  </si>
  <si>
    <t>OM930</t>
  </si>
  <si>
    <t>RENTS AND LEASES</t>
  </si>
  <si>
    <t>OM931</t>
  </si>
  <si>
    <t>PGP</t>
  </si>
  <si>
    <t>MAINTENANCE OF GENERAL PLANT</t>
  </si>
  <si>
    <t>OM935</t>
  </si>
  <si>
    <t>Total Administrative and General Expense</t>
  </si>
  <si>
    <t>OMAG</t>
  </si>
  <si>
    <t>Total Operation and Maintenance Expenses</t>
  </si>
  <si>
    <t>TOM</t>
  </si>
  <si>
    <t>Operation and Maintenance Expenses Less Purchased Power</t>
  </si>
  <si>
    <t>OMLPP</t>
  </si>
  <si>
    <t>Cash Working Capital - Operation and Maintenance Expenses</t>
  </si>
  <si>
    <t>Total System ROR after Proposed Rate Increase - 2013-00199</t>
  </si>
  <si>
    <t>Revenue Requirement for Cash Working Capital</t>
  </si>
  <si>
    <t>Total Revenue Requirements Classified as Energy</t>
  </si>
  <si>
    <t>TOTAL REGULAR SALES TO MEMBER COOPERATIVES (kWh)</t>
  </si>
  <si>
    <t>UNIT COSTS AS CALCULATED AND PRESENTED IN 2013-00199</t>
  </si>
  <si>
    <t>Average Steam Production Cost ($/mWh) - PSC 2-30</t>
  </si>
  <si>
    <t>Unadjusted Unit Cost Calculation ($/mWh) - PSC 2-33</t>
  </si>
  <si>
    <t>CORRECTIONS TO REFLECT OFF-SYSTEM SALES</t>
  </si>
  <si>
    <t>Credit Revenue from Total Special Sales (Non-member)</t>
  </si>
  <si>
    <t>Add back Special Sales - Capacity</t>
  </si>
  <si>
    <t>Energy Related Off-System Sales Revenue Credit (Line 57 + Line 58)</t>
  </si>
  <si>
    <t>Net Revenue Requirement applicable to Member Sales (Line 53 + Line 59)</t>
  </si>
  <si>
    <t>Adjusted Unit Energy Cost ($/mWh) (Line 59/Line 54)</t>
  </si>
  <si>
    <t>ADJUSTMENTS TO CREDIT RIDER REVENUES COLLECTED ON AN ENERGY BASIS</t>
  </si>
  <si>
    <t>FAC Revenues</t>
  </si>
  <si>
    <r>
      <t xml:space="preserve">ES O&amp;M Expense Included in Energy Revenue Requirements </t>
    </r>
    <r>
      <rPr>
        <sz val="8"/>
        <color theme="1"/>
        <rFont val="Calibri"/>
        <family val="2"/>
        <scheme val="minor"/>
      </rPr>
      <t>(Bottom/Fly Ash Disposal in Acct 501, Allowances in Acct 509)</t>
    </r>
  </si>
  <si>
    <t>NFPPA Revenues</t>
  </si>
  <si>
    <t>Net Member Base Rate Revenue Requirement - Energy</t>
  </si>
  <si>
    <t>Adjusted Base Rate Unit Energy Cost ($/mWh)</t>
  </si>
  <si>
    <t>Demand</t>
  </si>
  <si>
    <t>BIG RIVERS ELECTRIC CORPORATION</t>
  </si>
  <si>
    <t>SALES OF ELECTRICITY</t>
  </si>
  <si>
    <t>YEAR TO DATE ENDING DECEMBER 31, 2019</t>
  </si>
  <si>
    <t>MAXIMUM</t>
  </si>
  <si>
    <t>PRESENT</t>
  </si>
  <si>
    <t>PROPOSED</t>
  </si>
  <si>
    <t>BASE</t>
  </si>
  <si>
    <t>SALES FOR RESALE</t>
  </si>
  <si>
    <t>30 MINUTE</t>
  </si>
  <si>
    <t>LOAD</t>
  </si>
  <si>
    <t>BILLING</t>
  </si>
  <si>
    <t>PERCENT</t>
  </si>
  <si>
    <t>DEMAND</t>
  </si>
  <si>
    <t>MWH BILLED</t>
  </si>
  <si>
    <t>FACTOR</t>
  </si>
  <si>
    <t>LEGACY</t>
  </si>
  <si>
    <t>REVENUE</t>
  </si>
  <si>
    <t>IMPACT</t>
  </si>
  <si>
    <t>CHANGE</t>
  </si>
  <si>
    <t>KY65</t>
  </si>
  <si>
    <t>KY20</t>
  </si>
  <si>
    <t>TOTAL REGULAR SALES TO LARGE INDUSTRIALS</t>
  </si>
  <si>
    <t/>
  </si>
  <si>
    <t>L</t>
  </si>
  <si>
    <t>Adjusted for Corrected Unit Energy Cost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</si>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</sst>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"/>
    <numFmt numFmtId="166" formatCode="0.0%"/>
    <numFmt numFmtId="167" formatCode="_(* #,##0_);_(* \(#,##0\);_(* &quot;-&quot;??_);_(@_)"/>
    <numFmt numFmtId="168" formatCode="0.000%"/>
    <numFmt numFmtId="169" formatCode="0.000000"/>
    <numFmt numFmtId="170" formatCode="_(* #,##0.000000_);_(* \(#,##0.000000\);_(* &quot;-&quot;??_);_(@_)"/>
    <numFmt numFmtId="171" formatCode="_(* #,##0.000_);_(* \(#,##0.000\);_(* &quot;-&quot;??_);_(@_)"/>
  </numFmts>
  <fonts count="22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u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u val="singleAccounting"/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2">
    <xf numFmtId="0" fontId="0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" fillId="0" borderId="0"/>
    <xf numFmtId="0" fontId="6" fillId="0" borderId="0"/>
    <xf numFmtId="9" fontId="6" fillId="0" borderId="0" applyFont="0" applyFill="0" applyBorder="0" applyAlignment="0" applyProtection="0"/>
    <xf numFmtId="0" fontId="2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</cellStyleXfs>
  <cellXfs count="144">
    <xf numFmtId="0" fontId="0" fillId="0" borderId="0" xfId="0"/>
    <xf numFmtId="0" fontId="4" fillId="0" borderId="0" xfId="4" applyFont="1" applyAlignment="1">
      <alignment horizontal="centerContinuous"/>
    </xf>
    <xf numFmtId="0" fontId="5" fillId="0" borderId="0" xfId="4" applyFont="1" applyAlignment="1">
      <alignment horizontal="centerContinuous"/>
    </xf>
    <xf numFmtId="0" fontId="5" fillId="0" borderId="0" xfId="4" applyFont="1"/>
    <xf numFmtId="164" fontId="5" fillId="0" borderId="0" xfId="4" applyNumberFormat="1" applyFont="1"/>
    <xf numFmtId="0" fontId="7" fillId="0" borderId="0" xfId="5" applyFont="1"/>
    <xf numFmtId="0" fontId="8" fillId="0" borderId="4" xfId="5" applyFont="1" applyBorder="1" applyAlignment="1">
      <alignment horizontal="center"/>
    </xf>
    <xf numFmtId="0" fontId="8" fillId="0" borderId="0" xfId="5" applyFont="1" applyAlignment="1">
      <alignment horizontal="center"/>
    </xf>
    <xf numFmtId="0" fontId="8" fillId="0" borderId="5" xfId="5" applyFont="1" applyBorder="1" applyAlignment="1">
      <alignment horizontal="center"/>
    </xf>
    <xf numFmtId="0" fontId="8" fillId="0" borderId="6" xfId="5" applyFont="1" applyBorder="1" applyAlignment="1">
      <alignment horizontal="center"/>
    </xf>
    <xf numFmtId="0" fontId="8" fillId="0" borderId="7" xfId="5" applyFont="1" applyBorder="1" applyAlignment="1">
      <alignment horizontal="center"/>
    </xf>
    <xf numFmtId="0" fontId="8" fillId="0" borderId="8" xfId="5" applyFont="1" applyBorder="1" applyAlignment="1">
      <alignment horizontal="center"/>
    </xf>
    <xf numFmtId="0" fontId="7" fillId="0" borderId="0" xfId="5" applyFont="1" applyAlignment="1">
      <alignment horizontal="center"/>
    </xf>
    <xf numFmtId="0" fontId="5" fillId="0" borderId="0" xfId="4" applyFont="1" applyAlignment="1">
      <alignment horizontal="center"/>
    </xf>
    <xf numFmtId="0" fontId="8" fillId="0" borderId="12" xfId="5" applyFont="1" applyBorder="1" applyAlignment="1">
      <alignment horizontal="center"/>
    </xf>
    <xf numFmtId="0" fontId="7" fillId="0" borderId="12" xfId="5" applyFont="1" applyBorder="1" applyAlignment="1">
      <alignment horizontal="center"/>
    </xf>
    <xf numFmtId="0" fontId="8" fillId="0" borderId="13" xfId="5" applyFont="1" applyBorder="1" applyAlignment="1">
      <alignment horizontal="center"/>
    </xf>
    <xf numFmtId="0" fontId="8" fillId="0" borderId="14" xfId="5" applyFont="1" applyBorder="1" applyAlignment="1">
      <alignment horizontal="center"/>
    </xf>
    <xf numFmtId="0" fontId="7" fillId="0" borderId="4" xfId="5" applyFont="1" applyBorder="1"/>
    <xf numFmtId="165" fontId="7" fillId="0" borderId="0" xfId="5" applyNumberFormat="1" applyFont="1" applyAlignment="1">
      <alignment horizontal="center"/>
    </xf>
    <xf numFmtId="0" fontId="7" fillId="0" borderId="8" xfId="5" applyFont="1" applyBorder="1"/>
    <xf numFmtId="0" fontId="5" fillId="0" borderId="4" xfId="4" applyFont="1" applyBorder="1"/>
    <xf numFmtId="165" fontId="5" fillId="0" borderId="0" xfId="4" applyNumberFormat="1" applyFont="1" applyAlignment="1">
      <alignment horizontal="center"/>
    </xf>
    <xf numFmtId="0" fontId="5" fillId="0" borderId="8" xfId="4" applyFont="1" applyBorder="1"/>
    <xf numFmtId="0" fontId="9" fillId="0" borderId="0" xfId="7" applyFont="1"/>
    <xf numFmtId="0" fontId="5" fillId="0" borderId="0" xfId="7" applyFont="1"/>
    <xf numFmtId="167" fontId="10" fillId="0" borderId="4" xfId="8" applyNumberFormat="1" applyFont="1" applyFill="1" applyBorder="1"/>
    <xf numFmtId="165" fontId="10" fillId="0" borderId="0" xfId="9" applyNumberFormat="1" applyFont="1" applyBorder="1" applyAlignment="1">
      <alignment horizontal="center"/>
    </xf>
    <xf numFmtId="164" fontId="7" fillId="0" borderId="0" xfId="10" applyNumberFormat="1" applyFont="1" applyBorder="1"/>
    <xf numFmtId="168" fontId="7" fillId="0" borderId="0" xfId="6" applyNumberFormat="1" applyFont="1" applyBorder="1" applyAlignment="1">
      <alignment horizontal="center"/>
    </xf>
    <xf numFmtId="165" fontId="10" fillId="2" borderId="4" xfId="9" applyNumberFormat="1" applyFont="1" applyFill="1" applyBorder="1" applyAlignment="1">
      <alignment horizontal="center"/>
    </xf>
    <xf numFmtId="166" fontId="7" fillId="0" borderId="0" xfId="6" applyNumberFormat="1" applyFont="1" applyBorder="1" applyAlignment="1">
      <alignment horizontal="center"/>
    </xf>
    <xf numFmtId="166" fontId="7" fillId="0" borderId="8" xfId="6" applyNumberFormat="1" applyFont="1" applyBorder="1" applyAlignment="1">
      <alignment horizontal="center"/>
    </xf>
    <xf numFmtId="169" fontId="5" fillId="0" borderId="0" xfId="4" applyNumberFormat="1" applyFont="1"/>
    <xf numFmtId="164" fontId="7" fillId="0" borderId="0" xfId="5" applyNumberFormat="1" applyFont="1"/>
    <xf numFmtId="168" fontId="7" fillId="0" borderId="0" xfId="5" applyNumberFormat="1" applyFont="1"/>
    <xf numFmtId="165" fontId="7" fillId="0" borderId="4" xfId="5" applyNumberFormat="1" applyFont="1" applyBorder="1" applyAlignment="1">
      <alignment horizontal="center"/>
    </xf>
    <xf numFmtId="164" fontId="7" fillId="0" borderId="8" xfId="5" applyNumberFormat="1" applyFont="1" applyBorder="1"/>
    <xf numFmtId="167" fontId="10" fillId="0" borderId="4" xfId="8" applyNumberFormat="1" applyFont="1" applyFill="1" applyBorder="1" applyAlignment="1">
      <alignment wrapText="1"/>
    </xf>
    <xf numFmtId="169" fontId="10" fillId="0" borderId="10" xfId="9" applyNumberFormat="1" applyFont="1" applyBorder="1" applyAlignment="1">
      <alignment horizontal="center"/>
    </xf>
    <xf numFmtId="169" fontId="10" fillId="2" borderId="9" xfId="9" applyNumberFormat="1" applyFont="1" applyFill="1" applyBorder="1" applyAlignment="1">
      <alignment horizontal="center"/>
    </xf>
    <xf numFmtId="167" fontId="7" fillId="0" borderId="0" xfId="9" applyNumberFormat="1" applyFont="1" applyBorder="1"/>
    <xf numFmtId="167" fontId="5" fillId="0" borderId="0" xfId="4" applyNumberFormat="1" applyFont="1"/>
    <xf numFmtId="169" fontId="7" fillId="0" borderId="0" xfId="5" applyNumberFormat="1" applyFont="1" applyAlignment="1">
      <alignment horizontal="center"/>
    </xf>
    <xf numFmtId="169" fontId="7" fillId="0" borderId="4" xfId="5" applyNumberFormat="1" applyFont="1" applyBorder="1" applyAlignment="1">
      <alignment horizontal="center"/>
    </xf>
    <xf numFmtId="169" fontId="7" fillId="0" borderId="0" xfId="9" applyNumberFormat="1" applyFont="1" applyBorder="1" applyAlignment="1">
      <alignment horizontal="center"/>
    </xf>
    <xf numFmtId="164" fontId="7" fillId="0" borderId="15" xfId="10" applyNumberFormat="1" applyFont="1" applyBorder="1"/>
    <xf numFmtId="166" fontId="7" fillId="0" borderId="15" xfId="6" applyNumberFormat="1" applyFont="1" applyBorder="1" applyAlignment="1">
      <alignment horizontal="center"/>
    </xf>
    <xf numFmtId="169" fontId="7" fillId="0" borderId="4" xfId="9" applyNumberFormat="1" applyFont="1" applyBorder="1" applyAlignment="1">
      <alignment horizontal="center"/>
    </xf>
    <xf numFmtId="164" fontId="7" fillId="0" borderId="8" xfId="10" applyNumberFormat="1" applyFont="1" applyBorder="1"/>
    <xf numFmtId="167" fontId="5" fillId="0" borderId="0" xfId="9" applyNumberFormat="1" applyFont="1"/>
    <xf numFmtId="167" fontId="10" fillId="0" borderId="0" xfId="9" applyNumberFormat="1" applyFont="1" applyBorder="1"/>
    <xf numFmtId="164" fontId="7" fillId="0" borderId="0" xfId="8" applyNumberFormat="1" applyFont="1" applyBorder="1"/>
    <xf numFmtId="167" fontId="7" fillId="0" borderId="16" xfId="5" applyNumberFormat="1" applyFont="1" applyBorder="1"/>
    <xf numFmtId="169" fontId="7" fillId="0" borderId="17" xfId="9" applyNumberFormat="1" applyFont="1" applyBorder="1" applyAlignment="1">
      <alignment horizontal="center"/>
    </xf>
    <xf numFmtId="164" fontId="7" fillId="0" borderId="17" xfId="5" applyNumberFormat="1" applyFont="1" applyBorder="1"/>
    <xf numFmtId="166" fontId="7" fillId="0" borderId="17" xfId="6" applyNumberFormat="1" applyFont="1" applyBorder="1" applyAlignment="1">
      <alignment horizontal="center"/>
    </xf>
    <xf numFmtId="169" fontId="7" fillId="0" borderId="16" xfId="9" applyNumberFormat="1" applyFont="1" applyBorder="1" applyAlignment="1">
      <alignment horizontal="center"/>
    </xf>
    <xf numFmtId="166" fontId="7" fillId="0" borderId="18" xfId="6" applyNumberFormat="1" applyFont="1" applyBorder="1" applyAlignment="1">
      <alignment horizontal="center"/>
    </xf>
    <xf numFmtId="170" fontId="5" fillId="0" borderId="0" xfId="4" applyNumberFormat="1" applyFont="1"/>
    <xf numFmtId="0" fontId="11" fillId="0" borderId="0" xfId="4" applyFont="1"/>
    <xf numFmtId="0" fontId="11" fillId="0" borderId="4" xfId="4" applyFont="1" applyBorder="1"/>
    <xf numFmtId="0" fontId="11" fillId="0" borderId="8" xfId="4" applyFont="1" applyBorder="1"/>
    <xf numFmtId="0" fontId="6" fillId="0" borderId="0" xfId="11" applyAlignment="1">
      <alignment horizontal="center"/>
    </xf>
    <xf numFmtId="0" fontId="6" fillId="0" borderId="0" xfId="11"/>
    <xf numFmtId="0" fontId="1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3" fillId="0" borderId="12" xfId="0" applyFont="1" applyBorder="1" applyAlignment="1">
      <alignment horizontal="center"/>
    </xf>
    <xf numFmtId="0" fontId="14" fillId="0" borderId="12" xfId="0" applyFont="1" applyBorder="1"/>
    <xf numFmtId="0" fontId="14" fillId="0" borderId="12" xfId="0" applyFont="1" applyBorder="1" applyAlignment="1">
      <alignment horizontal="left"/>
    </xf>
    <xf numFmtId="0" fontId="14" fillId="0" borderId="12" xfId="0" applyFont="1" applyBorder="1" applyAlignment="1">
      <alignment horizontal="right"/>
    </xf>
    <xf numFmtId="0" fontId="15" fillId="0" borderId="12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164" fontId="16" fillId="0" borderId="0" xfId="2" applyNumberFormat="1" applyFont="1" applyFill="1" applyBorder="1"/>
    <xf numFmtId="167" fontId="16" fillId="0" borderId="0" xfId="1" applyNumberFormat="1" applyFont="1" applyFill="1" applyBorder="1"/>
    <xf numFmtId="0" fontId="16" fillId="0" borderId="0" xfId="1" applyNumberFormat="1" applyFont="1" applyFill="1"/>
    <xf numFmtId="164" fontId="1" fillId="0" borderId="0" xfId="0" applyNumberFormat="1" applyFont="1"/>
    <xf numFmtId="0" fontId="3" fillId="0" borderId="0" xfId="0" applyFont="1"/>
    <xf numFmtId="167" fontId="1" fillId="0" borderId="0" xfId="1" applyNumberFormat="1" applyFont="1" applyFill="1"/>
    <xf numFmtId="10" fontId="1" fillId="0" borderId="0" xfId="1" applyNumberFormat="1" applyFont="1" applyFill="1"/>
    <xf numFmtId="164" fontId="1" fillId="0" borderId="17" xfId="0" applyNumberFormat="1" applyFont="1" applyBorder="1"/>
    <xf numFmtId="171" fontId="1" fillId="0" borderId="0" xfId="1" applyNumberFormat="1" applyFont="1" applyFill="1"/>
    <xf numFmtId="0" fontId="3" fillId="2" borderId="0" xfId="0" applyFont="1" applyFill="1"/>
    <xf numFmtId="0" fontId="1" fillId="2" borderId="0" xfId="0" applyFont="1" applyFill="1"/>
    <xf numFmtId="167" fontId="1" fillId="0" borderId="10" xfId="1" applyNumberFormat="1" applyFont="1" applyFill="1" applyBorder="1"/>
    <xf numFmtId="0" fontId="3" fillId="0" borderId="19" xfId="0" applyFont="1" applyBorder="1"/>
    <xf numFmtId="0" fontId="3" fillId="0" borderId="20" xfId="0" applyFont="1" applyBorder="1"/>
    <xf numFmtId="171" fontId="3" fillId="0" borderId="21" xfId="1" applyNumberFormat="1" applyFont="1" applyFill="1" applyBorder="1"/>
    <xf numFmtId="0" fontId="6" fillId="0" borderId="0" xfId="11" applyAlignment="1">
      <alignment horizontal="right"/>
    </xf>
    <xf numFmtId="0" fontId="6" fillId="0" borderId="0" xfId="11" applyAlignment="1">
      <alignment horizontal="left"/>
    </xf>
    <xf numFmtId="171" fontId="6" fillId="0" borderId="0" xfId="1" applyNumberFormat="1" applyFont="1" applyFill="1"/>
    <xf numFmtId="170" fontId="6" fillId="0" borderId="0" xfId="1" applyNumberFormat="1" applyFont="1" applyFill="1"/>
    <xf numFmtId="0" fontId="6" fillId="3" borderId="0" xfId="11" applyFill="1"/>
    <xf numFmtId="0" fontId="6" fillId="3" borderId="0" xfId="11" applyFill="1" applyAlignment="1">
      <alignment horizontal="right"/>
    </xf>
    <xf numFmtId="0" fontId="6" fillId="3" borderId="0" xfId="11" applyFill="1" applyAlignment="1">
      <alignment horizontal="left"/>
    </xf>
    <xf numFmtId="0" fontId="6" fillId="3" borderId="0" xfId="11" applyFill="1" applyAlignment="1">
      <alignment horizontal="center"/>
    </xf>
    <xf numFmtId="0" fontId="6" fillId="3" borderId="0" xfId="11" applyFill="1" applyAlignment="1">
      <alignment horizontal="left" indent="1"/>
    </xf>
    <xf numFmtId="0" fontId="6" fillId="3" borderId="0" xfId="11" quotePrefix="1" applyFill="1" applyAlignment="1">
      <alignment horizontal="left"/>
    </xf>
    <xf numFmtId="0" fontId="18" fillId="3" borderId="0" xfId="11" applyFont="1" applyFill="1" applyAlignment="1">
      <alignment horizontal="center"/>
    </xf>
    <xf numFmtId="167" fontId="6" fillId="3" borderId="0" xfId="9" applyNumberFormat="1" applyFont="1" applyFill="1"/>
    <xf numFmtId="171" fontId="6" fillId="3" borderId="0" xfId="9" applyNumberFormat="1" applyFont="1" applyFill="1"/>
    <xf numFmtId="166" fontId="6" fillId="3" borderId="0" xfId="3" applyNumberFormat="1" applyFont="1" applyFill="1"/>
    <xf numFmtId="166" fontId="6" fillId="3" borderId="0" xfId="3" applyNumberFormat="1" applyFont="1" applyFill="1" applyAlignment="1">
      <alignment horizontal="center"/>
    </xf>
    <xf numFmtId="167" fontId="6" fillId="3" borderId="0" xfId="11" applyNumberFormat="1" applyFill="1"/>
    <xf numFmtId="167" fontId="6" fillId="3" borderId="0" xfId="1" applyNumberFormat="1" applyFont="1" applyFill="1"/>
    <xf numFmtId="167" fontId="19" fillId="3" borderId="0" xfId="9" applyNumberFormat="1" applyFont="1" applyFill="1"/>
    <xf numFmtId="171" fontId="19" fillId="3" borderId="0" xfId="9" applyNumberFormat="1" applyFont="1" applyFill="1"/>
    <xf numFmtId="166" fontId="19" fillId="3" borderId="0" xfId="3" applyNumberFormat="1" applyFont="1" applyFill="1"/>
    <xf numFmtId="167" fontId="19" fillId="3" borderId="0" xfId="11" applyNumberFormat="1" applyFont="1" applyFill="1"/>
    <xf numFmtId="167" fontId="19" fillId="3" borderId="0" xfId="1" applyNumberFormat="1" applyFont="1" applyFill="1"/>
    <xf numFmtId="0" fontId="6" fillId="3" borderId="0" xfId="11" quotePrefix="1" applyFill="1" applyAlignment="1">
      <alignment horizontal="right"/>
    </xf>
    <xf numFmtId="167" fontId="6" fillId="3" borderId="0" xfId="9" applyNumberFormat="1" applyFont="1" applyFill="1" applyAlignment="1">
      <alignment horizontal="center"/>
    </xf>
    <xf numFmtId="166" fontId="6" fillId="3" borderId="0" xfId="11" applyNumberFormat="1" applyFill="1"/>
    <xf numFmtId="0" fontId="20" fillId="3" borderId="0" xfId="11" applyFont="1" applyFill="1" applyAlignment="1">
      <alignment horizontal="left" indent="1"/>
    </xf>
    <xf numFmtId="167" fontId="20" fillId="3" borderId="0" xfId="11" applyNumberFormat="1" applyFont="1" applyFill="1" applyAlignment="1">
      <alignment horizontal="center"/>
    </xf>
    <xf numFmtId="171" fontId="20" fillId="3" borderId="0" xfId="11" applyNumberFormat="1" applyFont="1" applyFill="1"/>
    <xf numFmtId="167" fontId="6" fillId="0" borderId="0" xfId="11" applyNumberFormat="1"/>
    <xf numFmtId="43" fontId="6" fillId="0" borderId="0" xfId="11" applyNumberFormat="1"/>
    <xf numFmtId="0" fontId="5" fillId="0" borderId="0" xfId="4" applyFont="1" applyBorder="1"/>
    <xf numFmtId="0" fontId="7" fillId="0" borderId="0" xfId="5" applyFont="1" applyBorder="1"/>
    <xf numFmtId="0" fontId="11" fillId="0" borderId="0" xfId="4" applyFont="1" applyFill="1" applyBorder="1"/>
    <xf numFmtId="164" fontId="7" fillId="0" borderId="0" xfId="5" applyNumberFormat="1" applyFont="1" applyBorder="1"/>
    <xf numFmtId="0" fontId="11" fillId="0" borderId="0" xfId="4" applyFont="1" applyBorder="1"/>
    <xf numFmtId="164" fontId="11" fillId="0" borderId="0" xfId="10" applyNumberFormat="1" applyFont="1" applyFill="1" applyBorder="1"/>
    <xf numFmtId="167" fontId="19" fillId="0" borderId="0" xfId="9" applyNumberFormat="1" applyFont="1" applyFill="1"/>
    <xf numFmtId="171" fontId="19" fillId="0" borderId="0" xfId="9" applyNumberFormat="1" applyFont="1" applyFill="1"/>
    <xf numFmtId="166" fontId="19" fillId="0" borderId="0" xfId="3" applyNumberFormat="1" applyFont="1" applyFill="1"/>
    <xf numFmtId="166" fontId="19" fillId="0" borderId="0" xfId="3" applyNumberFormat="1" applyFont="1" applyFill="1" applyAlignment="1">
      <alignment horizontal="center"/>
    </xf>
    <xf numFmtId="167" fontId="19" fillId="0" borderId="0" xfId="11" applyNumberFormat="1" applyFont="1" applyFill="1"/>
    <xf numFmtId="167" fontId="19" fillId="0" borderId="0" xfId="1" applyNumberFormat="1" applyFont="1" applyFill="1"/>
    <xf numFmtId="0" fontId="21" fillId="4" borderId="0" xfId="11" applyFont="1" applyFill="1" applyAlignment="1">
      <alignment horizontal="left"/>
    </xf>
    <xf numFmtId="0" fontId="3" fillId="0" borderId="0" xfId="0" applyFont="1" applyAlignment="1">
      <alignment horizontal="center"/>
    </xf>
    <xf numFmtId="0" fontId="8" fillId="0" borderId="1" xfId="5" applyFont="1" applyBorder="1" applyAlignment="1">
      <alignment horizontal="center"/>
    </xf>
    <xf numFmtId="0" fontId="8" fillId="0" borderId="2" xfId="5" applyFont="1" applyBorder="1" applyAlignment="1">
      <alignment horizontal="center"/>
    </xf>
    <xf numFmtId="0" fontId="8" fillId="0" borderId="3" xfId="5" applyFont="1" applyBorder="1" applyAlignment="1">
      <alignment horizontal="center"/>
    </xf>
    <xf numFmtId="0" fontId="8" fillId="0" borderId="9" xfId="5" applyFont="1" applyBorder="1" applyAlignment="1">
      <alignment horizontal="center"/>
    </xf>
    <xf numFmtId="0" fontId="8" fillId="0" borderId="10" xfId="5" applyFont="1" applyBorder="1" applyAlignment="1">
      <alignment horizontal="center"/>
    </xf>
    <xf numFmtId="0" fontId="8" fillId="0" borderId="11" xfId="5" applyFont="1" applyBorder="1" applyAlignment="1">
      <alignment horizontal="center"/>
    </xf>
    <xf numFmtId="0" fontId="6" fillId="3" borderId="0" xfId="11" applyFill="1" applyAlignment="1">
      <alignment horizontal="center"/>
    </xf>
  </cellXfs>
  <cellStyles count="12">
    <cellStyle name="Comma" xfId="1" builtinId="3"/>
    <cellStyle name="Comma 2" xfId="9" xr:uid="{00000000-0005-0000-0000-000001000000}"/>
    <cellStyle name="Comma 8" xfId="8" xr:uid="{00000000-0005-0000-0000-000002000000}"/>
    <cellStyle name="Currency" xfId="2" builtinId="4"/>
    <cellStyle name="Currency 7" xfId="10" xr:uid="{00000000-0005-0000-0000-000004000000}"/>
    <cellStyle name="Normal" xfId="0" builtinId="0"/>
    <cellStyle name="Normal 10" xfId="4" xr:uid="{00000000-0005-0000-0000-000006000000}"/>
    <cellStyle name="Normal 3" xfId="11" xr:uid="{00000000-0005-0000-0000-000007000000}"/>
    <cellStyle name="Normal 3 2" xfId="7" xr:uid="{00000000-0005-0000-0000-000008000000}"/>
    <cellStyle name="Normal 9" xfId="5" xr:uid="{00000000-0005-0000-0000-000009000000}"/>
    <cellStyle name="Percent" xfId="3" builtinId="5"/>
    <cellStyle name="Percent 2" xfId="6" xr:uid="{00000000-0005-0000-0000-00000B000000}"/>
  </cellStyles>
  <dxfs count="1">
    <dxf>
      <fill>
        <patternFill>
          <bgColor rgb="FFFF99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server2\WKEACC\SHARE\ACCSHARE\Monthly%20Reporting%20Model\LPI\2002\Monthly%20Reporting%20Model%20-%20IPOD%20-%202002-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009535\Local%20Settings\Temporary%20Internet%20Files\OLK176\2009%20Approved%20Budge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eve\AppData\Local\Microsoft\Windows\INetCache\IE\XJF7HXPD\Big%20Rivers%20-%20Prior%20Test%20Year%20Analy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 &amp; Command Buttons"/>
      <sheetName val="Macro Page - IS"/>
      <sheetName val="Macro Page - EiE"/>
      <sheetName val="Macro Page - BS"/>
      <sheetName val="Macro Page - SoCF"/>
      <sheetName val="Instructions"/>
      <sheetName val="Lookup Tables"/>
      <sheetName val="Inputs"/>
      <sheetName val="Months"/>
      <sheetName val="Directions"/>
      <sheetName val="I S - Detail Budget"/>
      <sheetName val="I S - Budget - Mgt Rpt Format"/>
      <sheetName val="I S - Budget Summary"/>
      <sheetName val="I S - IPOD Monthly Budget"/>
      <sheetName val="I S - Actual Detail"/>
      <sheetName val="I S - Actual - Tax Calc - CY"/>
      <sheetName val="I S - Actual - CYtD"/>
      <sheetName val="IS - Tax Calc - CY"/>
      <sheetName val="I S - Actual - Mgt Rpt Format"/>
      <sheetName val="I S - Actual - YtD"/>
      <sheetName val="I S - Actual - CYtD LookUps"/>
      <sheetName val="I S - Actual - PYaM"/>
      <sheetName val="IS - Tax Calc - PY"/>
      <sheetName val="I S - Actual - PYtD"/>
      <sheetName val="I S - Actual - PYaM Look-Ups"/>
      <sheetName val="I S - Actual - PYtD LookUps"/>
      <sheetName val="Directions (2)"/>
      <sheetName val="B S - Budget - PY"/>
      <sheetName val="B S - Budget - CY"/>
      <sheetName val="B S - Budget - CY+1"/>
      <sheetName val="B S - Actual - PY"/>
      <sheetName val="B S - Actual - CY"/>
      <sheetName val="B S - Actual Activity"/>
      <sheetName val="Directions (3)"/>
      <sheetName val="SoCF - Budget - CY"/>
      <sheetName val="SoCF - Budget - CY+1"/>
      <sheetName val="SoCF - Actual - CY"/>
      <sheetName val="Directions (4)"/>
      <sheetName val="Directions (5)"/>
      <sheetName val="Directions (6)"/>
      <sheetName val="&lt;--- Actual  |   Forecast ---&gt;"/>
      <sheetName val="Detail Estimate"/>
      <sheetName val="I S - Forecast - Tax Calc"/>
      <sheetName val="Detail Estimate - Mgt Rpt Forma"/>
      <sheetName val="Dtl Est-MRF-Forecast Mos Only"/>
      <sheetName val="Inv Progression Forecast Data"/>
      <sheetName val="IS - Tax Calc - Forecast Data"/>
      <sheetName val="B S - Forecast Data"/>
      <sheetName val="B S - Forecast Months Only"/>
      <sheetName val="B S - Actual &amp; Forecast"/>
      <sheetName val="B S - Actual &amp; Forecast-MtM +-"/>
      <sheetName val="B S - Forecast - MtM Changes"/>
      <sheetName val="SoCF - Forecast Data"/>
      <sheetName val="SoCF - Forecast Months Only"/>
      <sheetName val="SoCF-Budget-Forecast Mos Only"/>
      <sheetName val="Power Gen Quarterly"/>
      <sheetName val="Directions (7)"/>
      <sheetName val="Graph Data Tables"/>
      <sheetName val="Deviation Analysis (Graphs)"/>
      <sheetName val="Income Statement"/>
      <sheetName val="Income Statement ($000s)"/>
      <sheetName val="Equity in Earnings - Eon Format"/>
      <sheetName val="Balance Sheet - Eon Format"/>
      <sheetName val="Cash Flow - Eon Format"/>
      <sheetName val="Cash Flow - Eon Format ($000's)"/>
      <sheetName val="I S - Budget - MRF-Forecast Mos"/>
      <sheetName val="I S-Budget-MRF-Forecast-$000s"/>
      <sheetName val="Monthly IPOD I S Forecast"/>
      <sheetName val="IPOD I S Forecast wout monroe "/>
      <sheetName val="Forecast Equity in Earnings"/>
      <sheetName val="Forecast EiE ($000s)"/>
      <sheetName val="Monthly IPOD B S Forecast"/>
      <sheetName val="Monthly IPOD SoCF Forecast"/>
      <sheetName val="Monthly IPOD SoCF Forecast 000s"/>
      <sheetName val="Other Worksheets --&gt;"/>
      <sheetName val="Net O&amp;M &amp; G&amp;A"/>
      <sheetName val="Reconciliation to Oper Profit"/>
      <sheetName val="2000 by Month"/>
      <sheetName val="2000 Tax Calc"/>
      <sheetName val="1999 by Month"/>
      <sheetName val="1999 Tax Calc"/>
      <sheetName val="1998 by Month"/>
      <sheetName val="1998 Tax Calc"/>
      <sheetName val="1997 by month"/>
      <sheetName val="1997 tax calc"/>
      <sheetName val="Equity in Earnings History"/>
      <sheetName val="Forecast Progression"/>
      <sheetName val="I S - Forecast - Tax Calc - CY"/>
      <sheetName val="I S - Forecast - Tax Calc - FY"/>
      <sheetName val="Cash Flow - Eon - CM Actual "/>
      <sheetName val="What the ... 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2">
          <cell r="I12">
            <v>2002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_IS"/>
      <sheetName val="M_BS"/>
      <sheetName val="M_FCST_CF"/>
      <sheetName val="TB"/>
      <sheetName val="REV_je"/>
      <sheetName val="O_REV_je"/>
      <sheetName val="PP_je"/>
      <sheetName val="O_M_je"/>
      <sheetName val="LABOR_je"/>
      <sheetName val="FIXED_je"/>
      <sheetName val="O_EXP_je"/>
      <sheetName val="BAL_SHT_je"/>
      <sheetName val="N"/>
      <sheetName val="BP_IS"/>
      <sheetName val="BP_TRANS"/>
      <sheetName val="BP_REV"/>
      <sheetName val="BP_AG"/>
      <sheetName val="BP_CAP"/>
      <sheetName val="BP_CONST"/>
      <sheetName val="BP_PROF_S"/>
      <sheetName val="E_Rev"/>
      <sheetName val="KC_DdCr"/>
      <sheetName val="O_DdCr"/>
      <sheetName val="ER_Macro"/>
      <sheetName val="O_Rev"/>
      <sheetName val="P_Pwr"/>
      <sheetName val="O_M"/>
      <sheetName val="Labor"/>
      <sheetName val="F_Int_Exp"/>
      <sheetName val="F_Depr"/>
      <sheetName val="F_A_LEM_P"/>
      <sheetName val="F_ST_DS"/>
      <sheetName val="F_Ins_E"/>
      <sheetName val="F_PT"/>
      <sheetName val="F_DSL"/>
      <sheetName val="F_Intexp_O"/>
      <sheetName val="F_Hanson_Lease"/>
      <sheetName val="O_Exp"/>
      <sheetName val="Recon"/>
      <sheetName val="BS Details"/>
    </sheetNames>
    <sheetDataSet>
      <sheetData sheetId="0" refreshError="1">
        <row r="149">
          <cell r="D149" t="str">
            <v>JAN</v>
          </cell>
          <cell r="E149" t="str">
            <v>FEB</v>
          </cell>
          <cell r="F149" t="str">
            <v>MAR</v>
          </cell>
          <cell r="G149" t="str">
            <v>APR</v>
          </cell>
          <cell r="H149" t="str">
            <v>MAY</v>
          </cell>
          <cell r="J149" t="str">
            <v>JUL</v>
          </cell>
          <cell r="K149" t="str">
            <v>AUG</v>
          </cell>
          <cell r="L149" t="str">
            <v>SEP</v>
          </cell>
          <cell r="M149" t="str">
            <v>OCT</v>
          </cell>
        </row>
        <row r="150">
          <cell r="D150" t="str">
            <v>2009</v>
          </cell>
          <cell r="E150" t="str">
            <v>2009</v>
          </cell>
          <cell r="F150" t="str">
            <v>2009</v>
          </cell>
          <cell r="G150" t="str">
            <v>2009</v>
          </cell>
          <cell r="H150" t="str">
            <v>2009</v>
          </cell>
          <cell r="J150" t="str">
            <v>2009</v>
          </cell>
          <cell r="K150" t="str">
            <v>2009</v>
          </cell>
          <cell r="L150" t="str">
            <v>2009</v>
          </cell>
          <cell r="M150" t="str">
            <v>2009</v>
          </cell>
        </row>
        <row r="151">
          <cell r="D151" t="str">
            <v>-</v>
          </cell>
          <cell r="E151" t="str">
            <v>-</v>
          </cell>
          <cell r="F151" t="str">
            <v>-</v>
          </cell>
          <cell r="G151" t="str">
            <v>-</v>
          </cell>
          <cell r="H151" t="str">
            <v>-</v>
          </cell>
          <cell r="I151" t="str">
            <v>-</v>
          </cell>
          <cell r="J151" t="str">
            <v>-</v>
          </cell>
          <cell r="K151" t="str">
            <v>-</v>
          </cell>
          <cell r="L151" t="str">
            <v>-</v>
          </cell>
          <cell r="M151" t="str">
            <v>-</v>
          </cell>
          <cell r="N151" t="str">
            <v>-</v>
          </cell>
          <cell r="O151" t="str">
            <v>-</v>
          </cell>
          <cell r="P151" t="str">
            <v>-</v>
          </cell>
        </row>
        <row r="156">
          <cell r="D156">
            <v>10978861</v>
          </cell>
          <cell r="E156">
            <v>10144892</v>
          </cell>
          <cell r="F156">
            <v>9554993</v>
          </cell>
          <cell r="G156">
            <v>8429597</v>
          </cell>
          <cell r="H156">
            <v>9126078</v>
          </cell>
          <cell r="I156">
            <v>10309863</v>
          </cell>
          <cell r="J156">
            <v>11497304</v>
          </cell>
          <cell r="K156">
            <v>11479313</v>
          </cell>
          <cell r="L156">
            <v>10250471</v>
          </cell>
          <cell r="M156">
            <v>8884407</v>
          </cell>
          <cell r="N156">
            <v>9184277</v>
          </cell>
          <cell r="O156">
            <v>10484946</v>
          </cell>
          <cell r="P156">
            <v>120325002</v>
          </cell>
        </row>
        <row r="157">
          <cell r="D157">
            <v>8479695</v>
          </cell>
          <cell r="E157">
            <v>7596509</v>
          </cell>
          <cell r="F157">
            <v>7021244</v>
          </cell>
          <cell r="G157">
            <v>7484383</v>
          </cell>
          <cell r="H157">
            <v>6716292</v>
          </cell>
          <cell r="I157">
            <v>5858143</v>
          </cell>
          <cell r="J157">
            <v>6021261</v>
          </cell>
          <cell r="K157">
            <v>5180063</v>
          </cell>
          <cell r="L157">
            <v>5459250</v>
          </cell>
          <cell r="M157">
            <v>7280694</v>
          </cell>
          <cell r="N157">
            <v>6514711</v>
          </cell>
          <cell r="O157">
            <v>6822873</v>
          </cell>
          <cell r="P157">
            <v>80435118</v>
          </cell>
        </row>
        <row r="158">
          <cell r="D158" t="str">
            <v>-</v>
          </cell>
          <cell r="E158" t="str">
            <v>-</v>
          </cell>
          <cell r="F158" t="str">
            <v>-</v>
          </cell>
          <cell r="G158" t="str">
            <v>-</v>
          </cell>
          <cell r="H158" t="str">
            <v>-</v>
          </cell>
          <cell r="I158" t="str">
            <v>-</v>
          </cell>
          <cell r="J158" t="str">
            <v>-</v>
          </cell>
          <cell r="K158" t="str">
            <v>-</v>
          </cell>
          <cell r="L158" t="str">
            <v>-</v>
          </cell>
          <cell r="M158" t="str">
            <v>-</v>
          </cell>
          <cell r="N158" t="str">
            <v>-</v>
          </cell>
          <cell r="O158" t="str">
            <v>-</v>
          </cell>
          <cell r="P158" t="str">
            <v>-</v>
          </cell>
        </row>
        <row r="159">
          <cell r="D159">
            <v>19458556</v>
          </cell>
          <cell r="E159">
            <v>17741401</v>
          </cell>
          <cell r="F159">
            <v>16576237</v>
          </cell>
          <cell r="G159">
            <v>15913980</v>
          </cell>
          <cell r="H159">
            <v>15842370</v>
          </cell>
          <cell r="I159">
            <v>16168006</v>
          </cell>
          <cell r="J159">
            <v>17518565</v>
          </cell>
          <cell r="K159">
            <v>16659376</v>
          </cell>
          <cell r="L159">
            <v>15709721</v>
          </cell>
          <cell r="M159">
            <v>16165101</v>
          </cell>
          <cell r="N159">
            <v>15698988</v>
          </cell>
          <cell r="O159">
            <v>17307819</v>
          </cell>
          <cell r="P159">
            <v>200760120</v>
          </cell>
        </row>
        <row r="163">
          <cell r="D163">
            <v>4244010</v>
          </cell>
          <cell r="E163">
            <v>4244010</v>
          </cell>
          <cell r="F163">
            <v>4244009</v>
          </cell>
          <cell r="G163">
            <v>4244010</v>
          </cell>
          <cell r="H163">
            <v>4244010</v>
          </cell>
          <cell r="I163">
            <v>4244009</v>
          </cell>
          <cell r="J163">
            <v>4244010</v>
          </cell>
          <cell r="K163">
            <v>4244009</v>
          </cell>
          <cell r="L163">
            <v>4244008</v>
          </cell>
          <cell r="M163">
            <v>4194009</v>
          </cell>
          <cell r="N163">
            <v>4139009</v>
          </cell>
          <cell r="O163">
            <v>4140693</v>
          </cell>
          <cell r="P163">
            <v>50669796</v>
          </cell>
        </row>
        <row r="164">
          <cell r="D164">
            <v>585421</v>
          </cell>
          <cell r="E164">
            <v>585421</v>
          </cell>
          <cell r="F164">
            <v>585421</v>
          </cell>
          <cell r="G164">
            <v>585421</v>
          </cell>
          <cell r="H164">
            <v>585421</v>
          </cell>
          <cell r="I164">
            <v>585421</v>
          </cell>
          <cell r="J164">
            <v>585421</v>
          </cell>
          <cell r="K164">
            <v>585421</v>
          </cell>
          <cell r="L164">
            <v>585421</v>
          </cell>
          <cell r="M164">
            <v>585421</v>
          </cell>
          <cell r="N164">
            <v>585421</v>
          </cell>
          <cell r="O164">
            <v>585418</v>
          </cell>
          <cell r="P164">
            <v>7025049</v>
          </cell>
        </row>
        <row r="165">
          <cell r="D165">
            <v>-7687</v>
          </cell>
          <cell r="E165">
            <v>-7687</v>
          </cell>
          <cell r="F165">
            <v>-7687</v>
          </cell>
          <cell r="G165">
            <v>-75500</v>
          </cell>
          <cell r="H165">
            <v>-137078</v>
          </cell>
          <cell r="I165">
            <v>-133904</v>
          </cell>
          <cell r="J165">
            <v>-136810</v>
          </cell>
          <cell r="K165">
            <v>-136630</v>
          </cell>
          <cell r="L165">
            <v>-134382</v>
          </cell>
          <cell r="M165">
            <v>-36687</v>
          </cell>
          <cell r="N165">
            <v>-7634</v>
          </cell>
          <cell r="O165">
            <v>-7633</v>
          </cell>
          <cell r="P165">
            <v>-829319</v>
          </cell>
        </row>
        <row r="166">
          <cell r="D166">
            <v>-12595</v>
          </cell>
          <cell r="E166">
            <v>-17704</v>
          </cell>
          <cell r="F166">
            <v>-43175</v>
          </cell>
          <cell r="G166">
            <v>-35434</v>
          </cell>
          <cell r="H166">
            <v>-1773</v>
          </cell>
          <cell r="I166">
            <v>-22958</v>
          </cell>
          <cell r="J166">
            <v>-1743</v>
          </cell>
          <cell r="K166">
            <v>-4352</v>
          </cell>
          <cell r="L166">
            <v>-25422</v>
          </cell>
          <cell r="M166">
            <v>-26742</v>
          </cell>
          <cell r="N166">
            <v>-21324</v>
          </cell>
          <cell r="O166">
            <v>-15359</v>
          </cell>
          <cell r="P166">
            <v>-228581</v>
          </cell>
        </row>
        <row r="167">
          <cell r="D167">
            <v>-2151627</v>
          </cell>
          <cell r="E167">
            <v>-2153022</v>
          </cell>
          <cell r="F167">
            <v>-2154416</v>
          </cell>
          <cell r="G167">
            <v>-2155811</v>
          </cell>
          <cell r="H167">
            <v>-2157207</v>
          </cell>
          <cell r="I167">
            <v>-2158600</v>
          </cell>
          <cell r="J167">
            <v>-2159995</v>
          </cell>
          <cell r="K167">
            <v>-2161391</v>
          </cell>
          <cell r="L167">
            <v>-2162786</v>
          </cell>
          <cell r="M167">
            <v>-2164179</v>
          </cell>
          <cell r="N167">
            <v>-2165575</v>
          </cell>
          <cell r="O167">
            <v>-2166970</v>
          </cell>
          <cell r="P167">
            <v>-25911579</v>
          </cell>
        </row>
        <row r="168">
          <cell r="D168">
            <v>-140930</v>
          </cell>
          <cell r="E168">
            <v>-141278</v>
          </cell>
          <cell r="F168">
            <v>-141627</v>
          </cell>
          <cell r="G168">
            <v>-141976</v>
          </cell>
          <cell r="H168">
            <v>-142324</v>
          </cell>
          <cell r="I168">
            <v>-142673</v>
          </cell>
          <cell r="J168">
            <v>-143022</v>
          </cell>
          <cell r="K168">
            <v>-143370</v>
          </cell>
          <cell r="L168">
            <v>-143719</v>
          </cell>
          <cell r="M168">
            <v>-144068</v>
          </cell>
          <cell r="N168">
            <v>-144416</v>
          </cell>
          <cell r="O168">
            <v>-144765</v>
          </cell>
          <cell r="P168">
            <v>-1714168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D170" t="str">
            <v>-</v>
          </cell>
          <cell r="E170" t="str">
            <v>-</v>
          </cell>
          <cell r="F170" t="str">
            <v>-</v>
          </cell>
          <cell r="G170" t="str">
            <v>-</v>
          </cell>
          <cell r="H170" t="str">
            <v>-</v>
          </cell>
          <cell r="I170" t="str">
            <v>-</v>
          </cell>
          <cell r="J170" t="str">
            <v>-</v>
          </cell>
          <cell r="K170" t="str">
            <v>-</v>
          </cell>
          <cell r="L170" t="str">
            <v>-</v>
          </cell>
          <cell r="M170" t="str">
            <v>-</v>
          </cell>
          <cell r="N170" t="str">
            <v>-</v>
          </cell>
          <cell r="O170" t="str">
            <v>-</v>
          </cell>
          <cell r="P170" t="str">
            <v>-</v>
          </cell>
        </row>
        <row r="171">
          <cell r="D171">
            <v>2516592</v>
          </cell>
          <cell r="E171">
            <v>2509740</v>
          </cell>
          <cell r="F171">
            <v>2482525</v>
          </cell>
          <cell r="G171">
            <v>2420710</v>
          </cell>
          <cell r="H171">
            <v>2391049</v>
          </cell>
          <cell r="I171">
            <v>2371295</v>
          </cell>
          <cell r="J171">
            <v>2387861</v>
          </cell>
          <cell r="K171">
            <v>2383687</v>
          </cell>
          <cell r="L171">
            <v>2363120</v>
          </cell>
          <cell r="M171">
            <v>2407754</v>
          </cell>
          <cell r="N171">
            <v>2385481</v>
          </cell>
          <cell r="O171">
            <v>2391384</v>
          </cell>
          <cell r="P171">
            <v>29011198</v>
          </cell>
        </row>
        <row r="174">
          <cell r="D174">
            <v>2000</v>
          </cell>
          <cell r="E174">
            <v>2000</v>
          </cell>
          <cell r="F174">
            <v>2000</v>
          </cell>
          <cell r="G174">
            <v>2000</v>
          </cell>
          <cell r="H174">
            <v>2000</v>
          </cell>
          <cell r="I174">
            <v>2000</v>
          </cell>
          <cell r="J174">
            <v>2000</v>
          </cell>
          <cell r="K174">
            <v>2000</v>
          </cell>
          <cell r="L174">
            <v>2000</v>
          </cell>
          <cell r="M174">
            <v>2000</v>
          </cell>
          <cell r="N174">
            <v>2000</v>
          </cell>
          <cell r="O174">
            <v>2000</v>
          </cell>
          <cell r="P174">
            <v>24000</v>
          </cell>
        </row>
        <row r="175">
          <cell r="D175">
            <v>14012</v>
          </cell>
          <cell r="E175">
            <v>13397</v>
          </cell>
          <cell r="F175">
            <v>13547</v>
          </cell>
          <cell r="G175">
            <v>14012</v>
          </cell>
          <cell r="H175">
            <v>13397</v>
          </cell>
          <cell r="I175">
            <v>13946</v>
          </cell>
          <cell r="J175">
            <v>14711</v>
          </cell>
          <cell r="K175">
            <v>13946</v>
          </cell>
          <cell r="L175">
            <v>13946</v>
          </cell>
          <cell r="M175">
            <v>14561</v>
          </cell>
          <cell r="N175">
            <v>18946</v>
          </cell>
          <cell r="O175">
            <v>15946</v>
          </cell>
          <cell r="P175">
            <v>174367</v>
          </cell>
        </row>
        <row r="176">
          <cell r="D176">
            <v>621458</v>
          </cell>
          <cell r="E176">
            <v>621458</v>
          </cell>
          <cell r="F176">
            <v>621458</v>
          </cell>
          <cell r="G176">
            <v>621458</v>
          </cell>
          <cell r="H176">
            <v>621458</v>
          </cell>
          <cell r="I176">
            <v>621458</v>
          </cell>
          <cell r="J176">
            <v>621458</v>
          </cell>
          <cell r="K176">
            <v>621458</v>
          </cell>
          <cell r="L176">
            <v>621458</v>
          </cell>
          <cell r="M176">
            <v>621458</v>
          </cell>
          <cell r="N176">
            <v>621458</v>
          </cell>
          <cell r="O176">
            <v>621458</v>
          </cell>
          <cell r="P176">
            <v>7457496</v>
          </cell>
        </row>
        <row r="177">
          <cell r="D177">
            <v>206931</v>
          </cell>
          <cell r="E177">
            <v>206931</v>
          </cell>
          <cell r="F177">
            <v>206931</v>
          </cell>
          <cell r="G177">
            <v>206931</v>
          </cell>
          <cell r="H177">
            <v>206931</v>
          </cell>
          <cell r="I177">
            <v>206931</v>
          </cell>
          <cell r="J177">
            <v>206931</v>
          </cell>
          <cell r="K177">
            <v>206931</v>
          </cell>
          <cell r="L177">
            <v>206931</v>
          </cell>
          <cell r="M177">
            <v>206931</v>
          </cell>
          <cell r="N177">
            <v>206931</v>
          </cell>
          <cell r="O177">
            <v>206931</v>
          </cell>
          <cell r="P177">
            <v>2483172</v>
          </cell>
        </row>
        <row r="178"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</row>
        <row r="180">
          <cell r="D180">
            <v>33172</v>
          </cell>
          <cell r="E180">
            <v>33172</v>
          </cell>
          <cell r="F180">
            <v>33172</v>
          </cell>
          <cell r="G180">
            <v>33172</v>
          </cell>
          <cell r="H180">
            <v>33172</v>
          </cell>
          <cell r="I180">
            <v>33172</v>
          </cell>
          <cell r="J180">
            <v>33172</v>
          </cell>
          <cell r="K180">
            <v>33172</v>
          </cell>
          <cell r="L180">
            <v>33172</v>
          </cell>
          <cell r="M180">
            <v>33172</v>
          </cell>
          <cell r="N180">
            <v>33172</v>
          </cell>
          <cell r="O180">
            <v>33172</v>
          </cell>
          <cell r="P180">
            <v>398064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</row>
        <row r="184"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</row>
        <row r="187"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</row>
        <row r="188">
          <cell r="D188">
            <v>3500</v>
          </cell>
          <cell r="E188">
            <v>3500</v>
          </cell>
          <cell r="F188">
            <v>3500</v>
          </cell>
          <cell r="G188">
            <v>3500</v>
          </cell>
          <cell r="H188">
            <v>3500</v>
          </cell>
          <cell r="I188">
            <v>3500</v>
          </cell>
          <cell r="J188">
            <v>3500</v>
          </cell>
          <cell r="K188">
            <v>3500</v>
          </cell>
          <cell r="L188">
            <v>3500</v>
          </cell>
          <cell r="M188">
            <v>3500</v>
          </cell>
          <cell r="N188">
            <v>3500</v>
          </cell>
          <cell r="O188">
            <v>3500</v>
          </cell>
          <cell r="P188">
            <v>42000</v>
          </cell>
        </row>
        <row r="189"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</row>
        <row r="191"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</row>
        <row r="192"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</row>
        <row r="193"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D195">
            <v>416667</v>
          </cell>
          <cell r="E195">
            <v>416667</v>
          </cell>
          <cell r="F195">
            <v>416667</v>
          </cell>
          <cell r="G195">
            <v>416667</v>
          </cell>
          <cell r="H195">
            <v>416667</v>
          </cell>
          <cell r="I195">
            <v>416667</v>
          </cell>
          <cell r="J195">
            <v>416667</v>
          </cell>
          <cell r="K195">
            <v>416667</v>
          </cell>
          <cell r="L195">
            <v>416667</v>
          </cell>
          <cell r="M195">
            <v>416667</v>
          </cell>
          <cell r="N195">
            <v>416667</v>
          </cell>
          <cell r="O195">
            <v>416663</v>
          </cell>
          <cell r="P195">
            <v>5000000</v>
          </cell>
        </row>
        <row r="196"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</row>
        <row r="197"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</row>
        <row r="199"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</row>
        <row r="200"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</row>
        <row r="203">
          <cell r="D203" t="str">
            <v>-</v>
          </cell>
          <cell r="E203" t="str">
            <v>-</v>
          </cell>
          <cell r="F203" t="str">
            <v>-</v>
          </cell>
          <cell r="G203" t="str">
            <v>-</v>
          </cell>
          <cell r="H203" t="str">
            <v>-</v>
          </cell>
          <cell r="I203" t="str">
            <v>-</v>
          </cell>
          <cell r="J203" t="str">
            <v>-</v>
          </cell>
          <cell r="K203" t="str">
            <v>-</v>
          </cell>
          <cell r="L203" t="str">
            <v>-</v>
          </cell>
          <cell r="M203" t="str">
            <v>-</v>
          </cell>
          <cell r="N203" t="str">
            <v>-</v>
          </cell>
          <cell r="O203" t="str">
            <v>-</v>
          </cell>
          <cell r="P203" t="str">
            <v>-</v>
          </cell>
        </row>
        <row r="204">
          <cell r="D204">
            <v>1297740</v>
          </cell>
          <cell r="E204">
            <v>1297125</v>
          </cell>
          <cell r="F204">
            <v>1297275</v>
          </cell>
          <cell r="G204">
            <v>1297740</v>
          </cell>
          <cell r="H204">
            <v>1297125</v>
          </cell>
          <cell r="I204">
            <v>1297674</v>
          </cell>
          <cell r="J204">
            <v>1298439</v>
          </cell>
          <cell r="K204">
            <v>1297674</v>
          </cell>
          <cell r="L204">
            <v>1297674</v>
          </cell>
          <cell r="M204">
            <v>1298289</v>
          </cell>
          <cell r="N204">
            <v>1302674</v>
          </cell>
          <cell r="O204">
            <v>1299670</v>
          </cell>
          <cell r="P204">
            <v>15579099</v>
          </cell>
        </row>
        <row r="206">
          <cell r="D206" t="str">
            <v>-</v>
          </cell>
          <cell r="E206" t="str">
            <v>-</v>
          </cell>
          <cell r="F206" t="str">
            <v>-</v>
          </cell>
          <cell r="G206" t="str">
            <v>-</v>
          </cell>
          <cell r="H206" t="str">
            <v>-</v>
          </cell>
          <cell r="I206" t="str">
            <v>-</v>
          </cell>
          <cell r="J206" t="str">
            <v>-</v>
          </cell>
          <cell r="K206" t="str">
            <v>-</v>
          </cell>
          <cell r="L206" t="str">
            <v>-</v>
          </cell>
          <cell r="M206" t="str">
            <v>-</v>
          </cell>
          <cell r="N206" t="str">
            <v>-</v>
          </cell>
          <cell r="O206" t="str">
            <v>-</v>
          </cell>
          <cell r="P206" t="str">
            <v>-</v>
          </cell>
        </row>
        <row r="207">
          <cell r="D207">
            <v>23272888</v>
          </cell>
          <cell r="E207">
            <v>21548266</v>
          </cell>
          <cell r="F207">
            <v>20356037</v>
          </cell>
          <cell r="G207">
            <v>19632430</v>
          </cell>
          <cell r="H207">
            <v>19530544</v>
          </cell>
          <cell r="I207">
            <v>19836975</v>
          </cell>
          <cell r="J207">
            <v>21204865</v>
          </cell>
          <cell r="K207">
            <v>20340737</v>
          </cell>
          <cell r="L207">
            <v>19370515</v>
          </cell>
          <cell r="M207">
            <v>19871144</v>
          </cell>
          <cell r="N207">
            <v>19387143</v>
          </cell>
          <cell r="O207">
            <v>20998873</v>
          </cell>
          <cell r="P207">
            <v>245350417</v>
          </cell>
        </row>
        <row r="211"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</row>
        <row r="213"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D216" t="str">
            <v>-</v>
          </cell>
          <cell r="E216" t="str">
            <v>-</v>
          </cell>
          <cell r="F216" t="str">
            <v>-</v>
          </cell>
          <cell r="G216" t="str">
            <v>-</v>
          </cell>
          <cell r="H216" t="str">
            <v>-</v>
          </cell>
          <cell r="I216" t="str">
            <v>-</v>
          </cell>
          <cell r="J216" t="str">
            <v>-</v>
          </cell>
          <cell r="K216" t="str">
            <v>-</v>
          </cell>
          <cell r="L216" t="str">
            <v>-</v>
          </cell>
          <cell r="M216" t="str">
            <v>-</v>
          </cell>
          <cell r="N216" t="str">
            <v>-</v>
          </cell>
          <cell r="O216" t="str">
            <v>-</v>
          </cell>
          <cell r="P216" t="str">
            <v>-</v>
          </cell>
        </row>
        <row r="217"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</row>
        <row r="221"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</row>
        <row r="224"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D225" t="str">
            <v>-</v>
          </cell>
          <cell r="E225" t="str">
            <v>-</v>
          </cell>
          <cell r="F225" t="str">
            <v>-</v>
          </cell>
          <cell r="G225" t="str">
            <v>-</v>
          </cell>
          <cell r="H225" t="str">
            <v>-</v>
          </cell>
          <cell r="I225" t="str">
            <v>-</v>
          </cell>
          <cell r="J225" t="str">
            <v>-</v>
          </cell>
          <cell r="K225" t="str">
            <v>-</v>
          </cell>
          <cell r="L225" t="str">
            <v>-</v>
          </cell>
          <cell r="M225" t="str">
            <v>-</v>
          </cell>
          <cell r="N225" t="str">
            <v>-</v>
          </cell>
          <cell r="O225" t="str">
            <v>-</v>
          </cell>
          <cell r="P225" t="str">
            <v>-</v>
          </cell>
        </row>
        <row r="226"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9"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D230">
            <v>540146</v>
          </cell>
          <cell r="E230">
            <v>724330</v>
          </cell>
          <cell r="F230">
            <v>826399</v>
          </cell>
          <cell r="G230">
            <v>855641</v>
          </cell>
          <cell r="H230">
            <v>544441</v>
          </cell>
          <cell r="I230">
            <v>383215</v>
          </cell>
          <cell r="J230">
            <v>323007</v>
          </cell>
          <cell r="K230">
            <v>333688</v>
          </cell>
          <cell r="L230">
            <v>320765</v>
          </cell>
          <cell r="M230">
            <v>309501</v>
          </cell>
          <cell r="N230">
            <v>313479</v>
          </cell>
          <cell r="O230">
            <v>459299</v>
          </cell>
          <cell r="P230">
            <v>5933911</v>
          </cell>
        </row>
        <row r="231">
          <cell r="D231">
            <v>11499187</v>
          </cell>
          <cell r="E231">
            <v>9641619</v>
          </cell>
          <cell r="F231">
            <v>8080607</v>
          </cell>
          <cell r="G231">
            <v>7544097</v>
          </cell>
          <cell r="H231">
            <v>8007003</v>
          </cell>
          <cell r="I231">
            <v>8547694</v>
          </cell>
          <cell r="J231">
            <v>10537776</v>
          </cell>
          <cell r="K231">
            <v>10265476</v>
          </cell>
          <cell r="L231">
            <v>8557959</v>
          </cell>
          <cell r="M231">
            <v>8637302</v>
          </cell>
          <cell r="N231">
            <v>8321341</v>
          </cell>
          <cell r="O231">
            <v>8817928</v>
          </cell>
          <cell r="P231">
            <v>108457989</v>
          </cell>
        </row>
        <row r="232">
          <cell r="D232">
            <v>733178</v>
          </cell>
          <cell r="E232">
            <v>733178</v>
          </cell>
          <cell r="F232">
            <v>752268</v>
          </cell>
          <cell r="G232">
            <v>733178</v>
          </cell>
          <cell r="H232">
            <v>733178</v>
          </cell>
          <cell r="I232">
            <v>752268</v>
          </cell>
          <cell r="J232">
            <v>733178</v>
          </cell>
          <cell r="K232">
            <v>733178</v>
          </cell>
          <cell r="L232">
            <v>752268</v>
          </cell>
          <cell r="M232">
            <v>733178</v>
          </cell>
          <cell r="N232">
            <v>733178</v>
          </cell>
          <cell r="O232">
            <v>757268</v>
          </cell>
          <cell r="P232">
            <v>8879496</v>
          </cell>
        </row>
        <row r="233"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D234" t="str">
            <v>-</v>
          </cell>
          <cell r="E234" t="str">
            <v>-</v>
          </cell>
          <cell r="F234" t="str">
            <v>-</v>
          </cell>
          <cell r="G234" t="str">
            <v>-</v>
          </cell>
          <cell r="H234" t="str">
            <v>-</v>
          </cell>
          <cell r="I234" t="str">
            <v>-</v>
          </cell>
          <cell r="J234" t="str">
            <v>-</v>
          </cell>
          <cell r="K234" t="str">
            <v>-</v>
          </cell>
          <cell r="L234" t="str">
            <v>-</v>
          </cell>
          <cell r="M234" t="str">
            <v>-</v>
          </cell>
          <cell r="N234" t="str">
            <v>-</v>
          </cell>
          <cell r="O234" t="str">
            <v>-</v>
          </cell>
          <cell r="P234" t="str">
            <v>-</v>
          </cell>
        </row>
        <row r="235">
          <cell r="D235">
            <v>12772511</v>
          </cell>
          <cell r="E235">
            <v>11099127</v>
          </cell>
          <cell r="F235">
            <v>9659274</v>
          </cell>
          <cell r="G235">
            <v>9132916</v>
          </cell>
          <cell r="H235">
            <v>9284622</v>
          </cell>
          <cell r="I235">
            <v>9683177</v>
          </cell>
          <cell r="J235">
            <v>11593961</v>
          </cell>
          <cell r="K235">
            <v>11332342</v>
          </cell>
          <cell r="L235">
            <v>9630992</v>
          </cell>
          <cell r="M235">
            <v>9679981</v>
          </cell>
          <cell r="N235">
            <v>9367998</v>
          </cell>
          <cell r="O235">
            <v>10034495</v>
          </cell>
          <cell r="P235">
            <v>123271396</v>
          </cell>
        </row>
        <row r="237">
          <cell r="D237">
            <v>605526</v>
          </cell>
          <cell r="E237">
            <v>754502</v>
          </cell>
          <cell r="F237">
            <v>647244</v>
          </cell>
          <cell r="G237">
            <v>623842</v>
          </cell>
          <cell r="H237">
            <v>583144</v>
          </cell>
          <cell r="I237">
            <v>619374</v>
          </cell>
          <cell r="J237">
            <v>633033</v>
          </cell>
          <cell r="K237">
            <v>573208</v>
          </cell>
          <cell r="L237">
            <v>622989</v>
          </cell>
          <cell r="M237">
            <v>576297</v>
          </cell>
          <cell r="N237">
            <v>573962</v>
          </cell>
          <cell r="O237">
            <v>614147</v>
          </cell>
          <cell r="P237">
            <v>7427268</v>
          </cell>
        </row>
        <row r="239">
          <cell r="D239">
            <v>63448</v>
          </cell>
          <cell r="E239">
            <v>58756</v>
          </cell>
          <cell r="F239">
            <v>81817</v>
          </cell>
          <cell r="G239">
            <v>68222</v>
          </cell>
          <cell r="H239">
            <v>60715</v>
          </cell>
          <cell r="I239">
            <v>60074</v>
          </cell>
          <cell r="J239">
            <v>69377</v>
          </cell>
          <cell r="K239">
            <v>61820</v>
          </cell>
          <cell r="L239">
            <v>70126</v>
          </cell>
          <cell r="M239">
            <v>61101</v>
          </cell>
          <cell r="N239">
            <v>59108</v>
          </cell>
          <cell r="O239">
            <v>68508</v>
          </cell>
          <cell r="P239">
            <v>783072</v>
          </cell>
        </row>
        <row r="241">
          <cell r="D241">
            <v>53457</v>
          </cell>
          <cell r="E241">
            <v>53929</v>
          </cell>
          <cell r="F241">
            <v>157432</v>
          </cell>
          <cell r="G241">
            <v>148929</v>
          </cell>
          <cell r="H241">
            <v>287123</v>
          </cell>
          <cell r="I241">
            <v>149880</v>
          </cell>
          <cell r="J241">
            <v>151289</v>
          </cell>
          <cell r="K241">
            <v>145625</v>
          </cell>
          <cell r="L241">
            <v>151768</v>
          </cell>
          <cell r="M241">
            <v>148457</v>
          </cell>
          <cell r="N241">
            <v>156009</v>
          </cell>
          <cell r="O241">
            <v>148914</v>
          </cell>
          <cell r="P241">
            <v>1752812</v>
          </cell>
        </row>
        <row r="243">
          <cell r="D243">
            <v>1271372</v>
          </cell>
          <cell r="E243">
            <v>1176744</v>
          </cell>
          <cell r="F243">
            <v>1608319</v>
          </cell>
          <cell r="G243">
            <v>1462654</v>
          </cell>
          <cell r="H243">
            <v>1328925</v>
          </cell>
          <cell r="I243">
            <v>1029858</v>
          </cell>
          <cell r="J243">
            <v>1630033</v>
          </cell>
          <cell r="K243">
            <v>940696</v>
          </cell>
          <cell r="L243">
            <v>1400724</v>
          </cell>
          <cell r="M243">
            <v>1034391</v>
          </cell>
          <cell r="N243">
            <v>1026379</v>
          </cell>
          <cell r="O243">
            <v>1135555</v>
          </cell>
          <cell r="P243">
            <v>15045650</v>
          </cell>
        </row>
        <row r="245">
          <cell r="D245" t="str">
            <v>-</v>
          </cell>
          <cell r="E245" t="str">
            <v>-</v>
          </cell>
          <cell r="F245" t="str">
            <v>-</v>
          </cell>
          <cell r="G245" t="str">
            <v>-</v>
          </cell>
          <cell r="H245" t="str">
            <v>-</v>
          </cell>
          <cell r="I245" t="str">
            <v>-</v>
          </cell>
          <cell r="J245" t="str">
            <v>-</v>
          </cell>
          <cell r="K245" t="str">
            <v>-</v>
          </cell>
          <cell r="L245" t="str">
            <v>-</v>
          </cell>
          <cell r="M245" t="str">
            <v>-</v>
          </cell>
          <cell r="N245" t="str">
            <v>-</v>
          </cell>
          <cell r="O245" t="str">
            <v>-</v>
          </cell>
          <cell r="P245" t="str">
            <v>-</v>
          </cell>
        </row>
        <row r="246">
          <cell r="D246">
            <v>14766314</v>
          </cell>
          <cell r="E246">
            <v>13143058</v>
          </cell>
          <cell r="F246">
            <v>12154086</v>
          </cell>
          <cell r="G246">
            <v>11436563</v>
          </cell>
          <cell r="H246">
            <v>11544529</v>
          </cell>
          <cell r="I246">
            <v>11542363</v>
          </cell>
          <cell r="J246">
            <v>14077693</v>
          </cell>
          <cell r="K246">
            <v>13053691</v>
          </cell>
          <cell r="L246">
            <v>11876599</v>
          </cell>
          <cell r="M246">
            <v>11500227</v>
          </cell>
          <cell r="N246">
            <v>11183456</v>
          </cell>
          <cell r="O246">
            <v>12001619</v>
          </cell>
          <cell r="P246">
            <v>148280198</v>
          </cell>
        </row>
        <row r="250"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</row>
        <row r="253"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</row>
        <row r="255">
          <cell r="D255" t="str">
            <v>-</v>
          </cell>
          <cell r="E255" t="str">
            <v>-</v>
          </cell>
          <cell r="F255" t="str">
            <v>-</v>
          </cell>
          <cell r="G255" t="str">
            <v>-</v>
          </cell>
          <cell r="H255" t="str">
            <v>-</v>
          </cell>
          <cell r="I255" t="str">
            <v>-</v>
          </cell>
          <cell r="J255" t="str">
            <v>-</v>
          </cell>
          <cell r="K255" t="str">
            <v>-</v>
          </cell>
          <cell r="L255" t="str">
            <v>-</v>
          </cell>
          <cell r="M255" t="str">
            <v>-</v>
          </cell>
          <cell r="N255" t="str">
            <v>-</v>
          </cell>
          <cell r="O255" t="str">
            <v>-</v>
          </cell>
          <cell r="P255" t="str">
            <v>-</v>
          </cell>
        </row>
        <row r="256"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8">
          <cell r="D258">
            <v>464498</v>
          </cell>
          <cell r="E258">
            <v>440857</v>
          </cell>
          <cell r="F258">
            <v>396799</v>
          </cell>
          <cell r="G258">
            <v>420685</v>
          </cell>
          <cell r="H258">
            <v>398012</v>
          </cell>
          <cell r="I258">
            <v>391043</v>
          </cell>
          <cell r="J258">
            <v>464137</v>
          </cell>
          <cell r="K258">
            <v>380391</v>
          </cell>
          <cell r="L258">
            <v>631267</v>
          </cell>
          <cell r="M258">
            <v>396657</v>
          </cell>
          <cell r="N258">
            <v>386830</v>
          </cell>
          <cell r="O258">
            <v>432309</v>
          </cell>
          <cell r="P258">
            <v>5203485</v>
          </cell>
        </row>
        <row r="260">
          <cell r="D260">
            <v>26707</v>
          </cell>
          <cell r="E260">
            <v>15339</v>
          </cell>
          <cell r="F260">
            <v>15511</v>
          </cell>
          <cell r="G260">
            <v>12993</v>
          </cell>
          <cell r="H260">
            <v>14319</v>
          </cell>
          <cell r="I260">
            <v>25861</v>
          </cell>
          <cell r="J260">
            <v>12298</v>
          </cell>
          <cell r="K260">
            <v>12177</v>
          </cell>
          <cell r="L260">
            <v>13928</v>
          </cell>
          <cell r="M260">
            <v>10777</v>
          </cell>
          <cell r="N260">
            <v>10522</v>
          </cell>
          <cell r="O260">
            <v>11460</v>
          </cell>
          <cell r="P260">
            <v>181892</v>
          </cell>
        </row>
        <row r="262">
          <cell r="D262" t="str">
            <v>-</v>
          </cell>
          <cell r="E262" t="str">
            <v>-</v>
          </cell>
          <cell r="F262" t="str">
            <v>-</v>
          </cell>
          <cell r="G262" t="str">
            <v>-</v>
          </cell>
          <cell r="H262" t="str">
            <v>-</v>
          </cell>
          <cell r="I262" t="str">
            <v>-</v>
          </cell>
          <cell r="J262" t="str">
            <v>-</v>
          </cell>
          <cell r="K262" t="str">
            <v>-</v>
          </cell>
          <cell r="L262" t="str">
            <v>-</v>
          </cell>
          <cell r="M262" t="str">
            <v>-</v>
          </cell>
          <cell r="N262" t="str">
            <v>-</v>
          </cell>
          <cell r="O262" t="str">
            <v>-</v>
          </cell>
          <cell r="P262" t="str">
            <v>-</v>
          </cell>
        </row>
        <row r="263">
          <cell r="D263">
            <v>491205</v>
          </cell>
          <cell r="E263">
            <v>456196</v>
          </cell>
          <cell r="F263">
            <v>412310</v>
          </cell>
          <cell r="G263">
            <v>433678</v>
          </cell>
          <cell r="H263">
            <v>412331</v>
          </cell>
          <cell r="I263">
            <v>416904</v>
          </cell>
          <cell r="J263">
            <v>476435</v>
          </cell>
          <cell r="K263">
            <v>392568</v>
          </cell>
          <cell r="L263">
            <v>645195</v>
          </cell>
          <cell r="M263">
            <v>407434</v>
          </cell>
          <cell r="N263">
            <v>397352</v>
          </cell>
          <cell r="O263">
            <v>443769</v>
          </cell>
          <cell r="P263">
            <v>5385377</v>
          </cell>
        </row>
        <row r="267"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</row>
        <row r="269"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</row>
        <row r="271"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D272">
            <v>447380</v>
          </cell>
          <cell r="E272">
            <v>447381</v>
          </cell>
          <cell r="F272">
            <v>454422</v>
          </cell>
          <cell r="G272">
            <v>455266</v>
          </cell>
          <cell r="H272">
            <v>455413</v>
          </cell>
          <cell r="I272">
            <v>455557</v>
          </cell>
          <cell r="J272">
            <v>456315</v>
          </cell>
          <cell r="K272">
            <v>460927</v>
          </cell>
          <cell r="L272">
            <v>461008</v>
          </cell>
          <cell r="M272">
            <v>463842</v>
          </cell>
          <cell r="N272">
            <v>463971</v>
          </cell>
          <cell r="O272">
            <v>465298</v>
          </cell>
          <cell r="P272">
            <v>5486780</v>
          </cell>
        </row>
        <row r="273">
          <cell r="D273">
            <v>24309</v>
          </cell>
          <cell r="E273">
            <v>24525</v>
          </cell>
          <cell r="F273">
            <v>24703</v>
          </cell>
          <cell r="G273">
            <v>24822</v>
          </cell>
          <cell r="H273">
            <v>24911</v>
          </cell>
          <cell r="I273">
            <v>24995</v>
          </cell>
          <cell r="J273">
            <v>25039</v>
          </cell>
          <cell r="K273">
            <v>25090</v>
          </cell>
          <cell r="L273">
            <v>25094</v>
          </cell>
          <cell r="M273">
            <v>25159</v>
          </cell>
          <cell r="N273">
            <v>25164</v>
          </cell>
          <cell r="O273">
            <v>25164</v>
          </cell>
          <cell r="P273">
            <v>298975</v>
          </cell>
        </row>
        <row r="275">
          <cell r="D275" t="str">
            <v>-</v>
          </cell>
          <cell r="E275" t="str">
            <v>-</v>
          </cell>
          <cell r="F275" t="str">
            <v>-</v>
          </cell>
          <cell r="G275" t="str">
            <v>-</v>
          </cell>
          <cell r="H275" t="str">
            <v>-</v>
          </cell>
          <cell r="I275" t="str">
            <v>-</v>
          </cell>
          <cell r="J275" t="str">
            <v>-</v>
          </cell>
          <cell r="K275" t="str">
            <v>-</v>
          </cell>
          <cell r="L275" t="str">
            <v>-</v>
          </cell>
          <cell r="M275" t="str">
            <v>-</v>
          </cell>
          <cell r="N275" t="str">
            <v>-</v>
          </cell>
          <cell r="O275" t="str">
            <v>-</v>
          </cell>
          <cell r="P275" t="str">
            <v>-</v>
          </cell>
        </row>
        <row r="276">
          <cell r="D276">
            <v>471689</v>
          </cell>
          <cell r="E276">
            <v>471906</v>
          </cell>
          <cell r="F276">
            <v>479125</v>
          </cell>
          <cell r="G276">
            <v>480088</v>
          </cell>
          <cell r="H276">
            <v>480324</v>
          </cell>
          <cell r="I276">
            <v>480552</v>
          </cell>
          <cell r="J276">
            <v>481354</v>
          </cell>
          <cell r="K276">
            <v>486017</v>
          </cell>
          <cell r="L276">
            <v>486102</v>
          </cell>
          <cell r="M276">
            <v>489001</v>
          </cell>
          <cell r="N276">
            <v>489135</v>
          </cell>
          <cell r="O276">
            <v>490462</v>
          </cell>
          <cell r="P276">
            <v>5785755</v>
          </cell>
        </row>
        <row r="279">
          <cell r="D279">
            <v>6788</v>
          </cell>
          <cell r="E279">
            <v>6788</v>
          </cell>
          <cell r="F279">
            <v>6788</v>
          </cell>
          <cell r="G279">
            <v>6788</v>
          </cell>
          <cell r="H279">
            <v>6788</v>
          </cell>
          <cell r="I279">
            <v>6788</v>
          </cell>
          <cell r="J279">
            <v>6788</v>
          </cell>
          <cell r="K279">
            <v>6788</v>
          </cell>
          <cell r="L279">
            <v>6788</v>
          </cell>
          <cell r="M279">
            <v>6788</v>
          </cell>
          <cell r="N279">
            <v>6788</v>
          </cell>
          <cell r="O279">
            <v>6791</v>
          </cell>
          <cell r="P279">
            <v>81459</v>
          </cell>
        </row>
        <row r="280">
          <cell r="D280">
            <v>801</v>
          </cell>
          <cell r="E280">
            <v>801</v>
          </cell>
          <cell r="F280">
            <v>801</v>
          </cell>
          <cell r="G280">
            <v>801</v>
          </cell>
          <cell r="H280">
            <v>801</v>
          </cell>
          <cell r="I280">
            <v>801</v>
          </cell>
          <cell r="J280">
            <v>801</v>
          </cell>
          <cell r="K280">
            <v>801</v>
          </cell>
          <cell r="L280">
            <v>801</v>
          </cell>
          <cell r="M280">
            <v>801</v>
          </cell>
          <cell r="N280">
            <v>801</v>
          </cell>
          <cell r="O280">
            <v>801</v>
          </cell>
          <cell r="P280">
            <v>9612</v>
          </cell>
        </row>
        <row r="281">
          <cell r="D281">
            <v>17784</v>
          </cell>
          <cell r="E281">
            <v>17784</v>
          </cell>
          <cell r="F281">
            <v>17784</v>
          </cell>
          <cell r="G281">
            <v>17784</v>
          </cell>
          <cell r="H281">
            <v>17784</v>
          </cell>
          <cell r="I281">
            <v>17784</v>
          </cell>
          <cell r="J281">
            <v>17784</v>
          </cell>
          <cell r="K281">
            <v>17784</v>
          </cell>
          <cell r="L281">
            <v>17784</v>
          </cell>
          <cell r="M281">
            <v>17784</v>
          </cell>
          <cell r="N281">
            <v>17784</v>
          </cell>
          <cell r="O281">
            <v>17785</v>
          </cell>
          <cell r="P281">
            <v>213409</v>
          </cell>
        </row>
        <row r="282">
          <cell r="D282">
            <v>59481</v>
          </cell>
          <cell r="E282">
            <v>59481</v>
          </cell>
          <cell r="F282">
            <v>59481</v>
          </cell>
          <cell r="G282">
            <v>59481</v>
          </cell>
          <cell r="H282">
            <v>59481</v>
          </cell>
          <cell r="I282">
            <v>59481</v>
          </cell>
          <cell r="J282">
            <v>59481</v>
          </cell>
          <cell r="K282">
            <v>59481</v>
          </cell>
          <cell r="L282">
            <v>59481</v>
          </cell>
          <cell r="M282">
            <v>59481</v>
          </cell>
          <cell r="N282">
            <v>59481</v>
          </cell>
          <cell r="O282">
            <v>59471</v>
          </cell>
          <cell r="P282">
            <v>713762</v>
          </cell>
        </row>
        <row r="283">
          <cell r="D283">
            <v>283</v>
          </cell>
          <cell r="E283">
            <v>283</v>
          </cell>
          <cell r="F283">
            <v>283</v>
          </cell>
          <cell r="G283">
            <v>283</v>
          </cell>
          <cell r="H283">
            <v>283</v>
          </cell>
          <cell r="I283">
            <v>283</v>
          </cell>
          <cell r="J283">
            <v>283</v>
          </cell>
          <cell r="K283">
            <v>283</v>
          </cell>
          <cell r="L283">
            <v>283</v>
          </cell>
          <cell r="M283">
            <v>283</v>
          </cell>
          <cell r="N283">
            <v>283</v>
          </cell>
          <cell r="O283">
            <v>280</v>
          </cell>
          <cell r="P283">
            <v>3393</v>
          </cell>
        </row>
        <row r="284">
          <cell r="D284">
            <v>1572</v>
          </cell>
          <cell r="E284">
            <v>1572</v>
          </cell>
          <cell r="F284">
            <v>1572</v>
          </cell>
          <cell r="G284">
            <v>1572</v>
          </cell>
          <cell r="H284">
            <v>1572</v>
          </cell>
          <cell r="I284">
            <v>1572</v>
          </cell>
          <cell r="J284">
            <v>1572</v>
          </cell>
          <cell r="K284">
            <v>1572</v>
          </cell>
          <cell r="L284">
            <v>1572</v>
          </cell>
          <cell r="M284">
            <v>1572</v>
          </cell>
          <cell r="N284">
            <v>1572</v>
          </cell>
          <cell r="O284">
            <v>1576</v>
          </cell>
          <cell r="P284">
            <v>18868</v>
          </cell>
        </row>
        <row r="285">
          <cell r="D285">
            <v>5452</v>
          </cell>
          <cell r="E285">
            <v>5452</v>
          </cell>
          <cell r="F285">
            <v>5452</v>
          </cell>
          <cell r="G285">
            <v>5452</v>
          </cell>
          <cell r="H285">
            <v>5452</v>
          </cell>
          <cell r="I285">
            <v>5452</v>
          </cell>
          <cell r="J285">
            <v>5452</v>
          </cell>
          <cell r="K285">
            <v>5452</v>
          </cell>
          <cell r="L285">
            <v>5452</v>
          </cell>
          <cell r="M285">
            <v>5452</v>
          </cell>
          <cell r="N285">
            <v>5452</v>
          </cell>
          <cell r="O285">
            <v>5456</v>
          </cell>
          <cell r="P285">
            <v>65428</v>
          </cell>
        </row>
        <row r="286"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</row>
        <row r="287"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D288" t="str">
            <v>-</v>
          </cell>
          <cell r="E288" t="str">
            <v>-</v>
          </cell>
          <cell r="F288" t="str">
            <v>-</v>
          </cell>
          <cell r="G288" t="str">
            <v>-</v>
          </cell>
          <cell r="H288" t="str">
            <v>-</v>
          </cell>
          <cell r="I288" t="str">
            <v>-</v>
          </cell>
          <cell r="J288" t="str">
            <v>-</v>
          </cell>
          <cell r="K288" t="str">
            <v>-</v>
          </cell>
          <cell r="L288" t="str">
            <v>-</v>
          </cell>
          <cell r="M288" t="str">
            <v>-</v>
          </cell>
          <cell r="N288" t="str">
            <v>-</v>
          </cell>
          <cell r="O288" t="str">
            <v>-</v>
          </cell>
          <cell r="P288" t="str">
            <v>-</v>
          </cell>
        </row>
        <row r="289">
          <cell r="D289">
            <v>92161</v>
          </cell>
          <cell r="E289">
            <v>92161</v>
          </cell>
          <cell r="F289">
            <v>92161</v>
          </cell>
          <cell r="G289">
            <v>92161</v>
          </cell>
          <cell r="H289">
            <v>92161</v>
          </cell>
          <cell r="I289">
            <v>92161</v>
          </cell>
          <cell r="J289">
            <v>92161</v>
          </cell>
          <cell r="K289">
            <v>92161</v>
          </cell>
          <cell r="L289">
            <v>92161</v>
          </cell>
          <cell r="M289">
            <v>92161</v>
          </cell>
          <cell r="N289">
            <v>92161</v>
          </cell>
          <cell r="O289">
            <v>92160</v>
          </cell>
          <cell r="P289">
            <v>1105931</v>
          </cell>
        </row>
        <row r="292">
          <cell r="D292">
            <v>561519</v>
          </cell>
          <cell r="E292">
            <v>559901</v>
          </cell>
          <cell r="F292">
            <v>561044</v>
          </cell>
          <cell r="G292">
            <v>452233</v>
          </cell>
          <cell r="H292">
            <v>466857</v>
          </cell>
          <cell r="I292">
            <v>452058</v>
          </cell>
          <cell r="J292">
            <v>463934</v>
          </cell>
          <cell r="K292">
            <v>463788</v>
          </cell>
          <cell r="L292">
            <v>449086</v>
          </cell>
          <cell r="M292">
            <v>458798</v>
          </cell>
          <cell r="N292">
            <v>444075</v>
          </cell>
          <cell r="O292">
            <v>458555</v>
          </cell>
          <cell r="P292">
            <v>5791848</v>
          </cell>
        </row>
        <row r="293">
          <cell r="D293">
            <v>92575</v>
          </cell>
          <cell r="E293">
            <v>92308</v>
          </cell>
          <cell r="F293">
            <v>92497</v>
          </cell>
          <cell r="G293">
            <v>74558</v>
          </cell>
          <cell r="H293">
            <v>76969</v>
          </cell>
          <cell r="I293">
            <v>74529</v>
          </cell>
          <cell r="J293">
            <v>76487</v>
          </cell>
          <cell r="K293">
            <v>76463</v>
          </cell>
          <cell r="L293">
            <v>74038</v>
          </cell>
          <cell r="M293">
            <v>75640</v>
          </cell>
          <cell r="N293">
            <v>73213</v>
          </cell>
          <cell r="O293">
            <v>75599</v>
          </cell>
          <cell r="P293">
            <v>954876</v>
          </cell>
        </row>
        <row r="294">
          <cell r="D294">
            <v>1325255</v>
          </cell>
          <cell r="E294">
            <v>1336284</v>
          </cell>
          <cell r="F294">
            <v>1324053</v>
          </cell>
          <cell r="G294">
            <v>1053976</v>
          </cell>
          <cell r="H294">
            <v>1085911</v>
          </cell>
          <cell r="I294">
            <v>1053533</v>
          </cell>
          <cell r="J294">
            <v>1078519</v>
          </cell>
          <cell r="K294">
            <v>1078150</v>
          </cell>
          <cell r="L294">
            <v>1046017</v>
          </cell>
          <cell r="M294">
            <v>1065535</v>
          </cell>
          <cell r="N294">
            <v>1033348</v>
          </cell>
          <cell r="O294">
            <v>1034020</v>
          </cell>
          <cell r="P294">
            <v>13514601</v>
          </cell>
        </row>
        <row r="295">
          <cell r="D295">
            <v>3307139</v>
          </cell>
          <cell r="E295">
            <v>3315625</v>
          </cell>
          <cell r="F295">
            <v>3304203</v>
          </cell>
          <cell r="G295">
            <v>2637504</v>
          </cell>
          <cell r="H295">
            <v>2721775</v>
          </cell>
          <cell r="I295">
            <v>2636434</v>
          </cell>
          <cell r="J295">
            <v>2703697</v>
          </cell>
          <cell r="K295">
            <v>2702793</v>
          </cell>
          <cell r="L295">
            <v>2618051</v>
          </cell>
          <cell r="M295">
            <v>2671942</v>
          </cell>
          <cell r="N295">
            <v>2587072</v>
          </cell>
          <cell r="O295">
            <v>2657498</v>
          </cell>
          <cell r="P295">
            <v>33863733</v>
          </cell>
        </row>
        <row r="296">
          <cell r="D296">
            <v>30536</v>
          </cell>
          <cell r="E296">
            <v>30448</v>
          </cell>
          <cell r="F296">
            <v>30510</v>
          </cell>
          <cell r="G296">
            <v>24593</v>
          </cell>
          <cell r="H296">
            <v>25388</v>
          </cell>
          <cell r="I296">
            <v>24583</v>
          </cell>
          <cell r="J296">
            <v>25229</v>
          </cell>
          <cell r="K296">
            <v>25221</v>
          </cell>
          <cell r="L296">
            <v>24421</v>
          </cell>
          <cell r="M296">
            <v>24950</v>
          </cell>
          <cell r="N296">
            <v>24149</v>
          </cell>
          <cell r="O296">
            <v>24936</v>
          </cell>
          <cell r="P296">
            <v>314964</v>
          </cell>
        </row>
        <row r="297">
          <cell r="D297">
            <v>810710</v>
          </cell>
          <cell r="E297">
            <v>808375</v>
          </cell>
          <cell r="F297">
            <v>810025</v>
          </cell>
          <cell r="G297">
            <v>652926</v>
          </cell>
          <cell r="H297">
            <v>674039</v>
          </cell>
          <cell r="I297">
            <v>652674</v>
          </cell>
          <cell r="J297">
            <v>669819</v>
          </cell>
          <cell r="K297">
            <v>669608</v>
          </cell>
          <cell r="L297">
            <v>648380</v>
          </cell>
          <cell r="M297">
            <v>662405</v>
          </cell>
          <cell r="N297">
            <v>641146</v>
          </cell>
          <cell r="O297">
            <v>662052</v>
          </cell>
          <cell r="P297">
            <v>8362159</v>
          </cell>
        </row>
        <row r="298">
          <cell r="D298">
            <v>68366</v>
          </cell>
          <cell r="E298">
            <v>68169</v>
          </cell>
          <cell r="F298">
            <v>68308</v>
          </cell>
          <cell r="G298">
            <v>55060</v>
          </cell>
          <cell r="H298">
            <v>56841</v>
          </cell>
          <cell r="I298">
            <v>55039</v>
          </cell>
          <cell r="J298">
            <v>56485</v>
          </cell>
          <cell r="K298">
            <v>56467</v>
          </cell>
          <cell r="L298">
            <v>54677</v>
          </cell>
          <cell r="M298">
            <v>55860</v>
          </cell>
          <cell r="N298">
            <v>54067</v>
          </cell>
          <cell r="O298">
            <v>55830</v>
          </cell>
          <cell r="P298">
            <v>705169</v>
          </cell>
        </row>
        <row r="299">
          <cell r="D299" t="str">
            <v>-</v>
          </cell>
          <cell r="E299" t="str">
            <v>-</v>
          </cell>
          <cell r="F299" t="str">
            <v>-</v>
          </cell>
          <cell r="G299" t="str">
            <v>-</v>
          </cell>
          <cell r="H299" t="str">
            <v>-</v>
          </cell>
          <cell r="I299" t="str">
            <v>-</v>
          </cell>
          <cell r="J299" t="str">
            <v>-</v>
          </cell>
          <cell r="K299" t="str">
            <v>-</v>
          </cell>
          <cell r="L299" t="str">
            <v>-</v>
          </cell>
          <cell r="M299" t="str">
            <v>-</v>
          </cell>
          <cell r="N299" t="str">
            <v>-</v>
          </cell>
          <cell r="O299" t="str">
            <v>-</v>
          </cell>
          <cell r="P299" t="str">
            <v>-</v>
          </cell>
        </row>
        <row r="300">
          <cell r="D300">
            <v>6196100</v>
          </cell>
          <cell r="E300">
            <v>6211110</v>
          </cell>
          <cell r="F300">
            <v>6190640</v>
          </cell>
          <cell r="G300">
            <v>4950850</v>
          </cell>
          <cell r="H300">
            <v>5107780</v>
          </cell>
          <cell r="I300">
            <v>4948850</v>
          </cell>
          <cell r="J300">
            <v>5074170</v>
          </cell>
          <cell r="K300">
            <v>5072490</v>
          </cell>
          <cell r="L300">
            <v>4914670</v>
          </cell>
          <cell r="M300">
            <v>5015130</v>
          </cell>
          <cell r="N300">
            <v>4857070</v>
          </cell>
          <cell r="O300">
            <v>4968490</v>
          </cell>
          <cell r="P300">
            <v>63507350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</row>
        <row r="307"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</row>
        <row r="308">
          <cell r="D308">
            <v>-43990</v>
          </cell>
          <cell r="E308">
            <v>-47720</v>
          </cell>
          <cell r="F308">
            <v>-36160</v>
          </cell>
          <cell r="G308">
            <v>-36220</v>
          </cell>
          <cell r="H308">
            <v>-37030</v>
          </cell>
          <cell r="I308">
            <v>-40020</v>
          </cell>
          <cell r="J308">
            <v>-35480</v>
          </cell>
          <cell r="K308">
            <v>-39480</v>
          </cell>
          <cell r="L308">
            <v>-40230</v>
          </cell>
          <cell r="M308">
            <v>-44110</v>
          </cell>
          <cell r="N308">
            <v>-64210</v>
          </cell>
          <cell r="O308">
            <v>-67720</v>
          </cell>
          <cell r="P308">
            <v>-532370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D310" t="str">
            <v>-</v>
          </cell>
          <cell r="E310" t="str">
            <v>-</v>
          </cell>
          <cell r="F310" t="str">
            <v>-</v>
          </cell>
          <cell r="G310" t="str">
            <v>-</v>
          </cell>
          <cell r="H310" t="str">
            <v>-</v>
          </cell>
          <cell r="I310" t="str">
            <v>-</v>
          </cell>
          <cell r="J310" t="str">
            <v>-</v>
          </cell>
          <cell r="K310" t="str">
            <v>-</v>
          </cell>
          <cell r="L310" t="str">
            <v>-</v>
          </cell>
          <cell r="M310" t="str">
            <v>-</v>
          </cell>
          <cell r="N310" t="str">
            <v>-</v>
          </cell>
          <cell r="O310" t="str">
            <v>-</v>
          </cell>
          <cell r="P310" t="str">
            <v>-</v>
          </cell>
        </row>
        <row r="311">
          <cell r="D311">
            <v>-43990</v>
          </cell>
          <cell r="E311">
            <v>-47720</v>
          </cell>
          <cell r="F311">
            <v>-36160</v>
          </cell>
          <cell r="G311">
            <v>-36220</v>
          </cell>
          <cell r="H311">
            <v>-37030</v>
          </cell>
          <cell r="I311">
            <v>-40020</v>
          </cell>
          <cell r="J311">
            <v>-35480</v>
          </cell>
          <cell r="K311">
            <v>-39480</v>
          </cell>
          <cell r="L311">
            <v>-40230</v>
          </cell>
          <cell r="M311">
            <v>-44110</v>
          </cell>
          <cell r="N311">
            <v>-64210</v>
          </cell>
          <cell r="O311">
            <v>-67720</v>
          </cell>
          <cell r="P311">
            <v>-532370</v>
          </cell>
        </row>
        <row r="314"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D315">
            <v>600</v>
          </cell>
          <cell r="E315">
            <v>600</v>
          </cell>
          <cell r="F315">
            <v>600</v>
          </cell>
          <cell r="G315">
            <v>600</v>
          </cell>
          <cell r="H315">
            <v>600</v>
          </cell>
          <cell r="I315">
            <v>600</v>
          </cell>
          <cell r="J315">
            <v>610</v>
          </cell>
          <cell r="K315">
            <v>610</v>
          </cell>
          <cell r="L315">
            <v>610</v>
          </cell>
          <cell r="M315">
            <v>610</v>
          </cell>
          <cell r="N315">
            <v>610</v>
          </cell>
          <cell r="O315">
            <v>610</v>
          </cell>
          <cell r="P315">
            <v>7260</v>
          </cell>
        </row>
        <row r="316">
          <cell r="D316" t="str">
            <v>-</v>
          </cell>
          <cell r="E316" t="str">
            <v>-</v>
          </cell>
          <cell r="F316" t="str">
            <v>-</v>
          </cell>
          <cell r="G316" t="str">
            <v>-</v>
          </cell>
          <cell r="H316" t="str">
            <v>-</v>
          </cell>
          <cell r="I316" t="str">
            <v>-</v>
          </cell>
          <cell r="J316" t="str">
            <v>-</v>
          </cell>
          <cell r="K316" t="str">
            <v>-</v>
          </cell>
          <cell r="L316" t="str">
            <v>-</v>
          </cell>
          <cell r="M316" t="str">
            <v>-</v>
          </cell>
          <cell r="N316" t="str">
            <v>-</v>
          </cell>
          <cell r="O316" t="str">
            <v>-</v>
          </cell>
          <cell r="P316" t="str">
            <v>-</v>
          </cell>
        </row>
        <row r="317">
          <cell r="D317">
            <v>600</v>
          </cell>
          <cell r="E317">
            <v>600</v>
          </cell>
          <cell r="F317">
            <v>600</v>
          </cell>
          <cell r="G317">
            <v>600</v>
          </cell>
          <cell r="H317">
            <v>600</v>
          </cell>
          <cell r="I317">
            <v>600</v>
          </cell>
          <cell r="J317">
            <v>610</v>
          </cell>
          <cell r="K317">
            <v>610</v>
          </cell>
          <cell r="L317">
            <v>610</v>
          </cell>
          <cell r="M317">
            <v>610</v>
          </cell>
          <cell r="N317">
            <v>610</v>
          </cell>
          <cell r="O317">
            <v>610</v>
          </cell>
          <cell r="P317">
            <v>7260</v>
          </cell>
        </row>
        <row r="320">
          <cell r="D320">
            <v>10</v>
          </cell>
          <cell r="E320">
            <v>0</v>
          </cell>
          <cell r="F320">
            <v>823</v>
          </cell>
          <cell r="G320">
            <v>220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1053</v>
          </cell>
        </row>
        <row r="321"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D323">
            <v>27090</v>
          </cell>
          <cell r="E323">
            <v>4270</v>
          </cell>
          <cell r="F323">
            <v>24670</v>
          </cell>
          <cell r="G323">
            <v>8620</v>
          </cell>
          <cell r="H323">
            <v>1410</v>
          </cell>
          <cell r="I323">
            <v>2670</v>
          </cell>
          <cell r="J323">
            <v>3910</v>
          </cell>
          <cell r="K323">
            <v>840</v>
          </cell>
          <cell r="L323">
            <v>2520</v>
          </cell>
          <cell r="M323">
            <v>8020</v>
          </cell>
          <cell r="N323">
            <v>3670</v>
          </cell>
          <cell r="O323">
            <v>720</v>
          </cell>
          <cell r="P323">
            <v>88410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</row>
        <row r="325"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D326">
            <v>0</v>
          </cell>
          <cell r="E326">
            <v>804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804</v>
          </cell>
        </row>
        <row r="327"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</row>
        <row r="328">
          <cell r="D328">
            <v>4540</v>
          </cell>
          <cell r="E328">
            <v>4100</v>
          </cell>
          <cell r="F328">
            <v>4540</v>
          </cell>
          <cell r="G328">
            <v>18780</v>
          </cell>
          <cell r="H328">
            <v>19410</v>
          </cell>
          <cell r="I328">
            <v>18780</v>
          </cell>
          <cell r="J328">
            <v>19410</v>
          </cell>
          <cell r="K328">
            <v>19410</v>
          </cell>
          <cell r="L328">
            <v>18780</v>
          </cell>
          <cell r="M328">
            <v>19420</v>
          </cell>
          <cell r="N328">
            <v>18780</v>
          </cell>
          <cell r="O328">
            <v>19420</v>
          </cell>
          <cell r="P328">
            <v>185370</v>
          </cell>
        </row>
        <row r="329">
          <cell r="D329">
            <v>333340</v>
          </cell>
          <cell r="E329">
            <v>333340</v>
          </cell>
          <cell r="F329">
            <v>333340</v>
          </cell>
          <cell r="G329">
            <v>333340</v>
          </cell>
          <cell r="H329">
            <v>333340</v>
          </cell>
          <cell r="I329">
            <v>333340</v>
          </cell>
          <cell r="J329">
            <v>333340</v>
          </cell>
          <cell r="K329">
            <v>333340</v>
          </cell>
          <cell r="L329">
            <v>333340</v>
          </cell>
          <cell r="M329">
            <v>333340</v>
          </cell>
          <cell r="N329">
            <v>333330</v>
          </cell>
          <cell r="O329">
            <v>333330</v>
          </cell>
          <cell r="P329">
            <v>4000060</v>
          </cell>
        </row>
        <row r="330">
          <cell r="D330" t="str">
            <v>-</v>
          </cell>
          <cell r="E330" t="str">
            <v>-</v>
          </cell>
          <cell r="F330" t="str">
            <v>-</v>
          </cell>
          <cell r="G330" t="str">
            <v>-</v>
          </cell>
          <cell r="H330" t="str">
            <v>-</v>
          </cell>
          <cell r="I330" t="str">
            <v>-</v>
          </cell>
          <cell r="J330" t="str">
            <v>-</v>
          </cell>
          <cell r="K330" t="str">
            <v>-</v>
          </cell>
          <cell r="L330" t="str">
            <v>-</v>
          </cell>
          <cell r="M330" t="str">
            <v>-</v>
          </cell>
          <cell r="N330" t="str">
            <v>-</v>
          </cell>
          <cell r="O330" t="str">
            <v>-</v>
          </cell>
          <cell r="P330" t="str">
            <v>-</v>
          </cell>
        </row>
        <row r="331">
          <cell r="D331">
            <v>364980</v>
          </cell>
          <cell r="E331">
            <v>342514</v>
          </cell>
          <cell r="F331">
            <v>363373</v>
          </cell>
          <cell r="G331">
            <v>360960</v>
          </cell>
          <cell r="H331">
            <v>354160</v>
          </cell>
          <cell r="I331">
            <v>354790</v>
          </cell>
          <cell r="J331">
            <v>356660</v>
          </cell>
          <cell r="K331">
            <v>353590</v>
          </cell>
          <cell r="L331">
            <v>354640</v>
          </cell>
          <cell r="M331">
            <v>360780</v>
          </cell>
          <cell r="N331">
            <v>355780</v>
          </cell>
          <cell r="O331">
            <v>353470</v>
          </cell>
          <cell r="P331">
            <v>4275697</v>
          </cell>
        </row>
        <row r="333">
          <cell r="D333" t="str">
            <v>-</v>
          </cell>
          <cell r="E333" t="str">
            <v>-</v>
          </cell>
          <cell r="F333" t="str">
            <v>-</v>
          </cell>
          <cell r="G333" t="str">
            <v>-</v>
          </cell>
          <cell r="H333" t="str">
            <v>-</v>
          </cell>
          <cell r="I333" t="str">
            <v>-</v>
          </cell>
          <cell r="J333" t="str">
            <v>-</v>
          </cell>
          <cell r="K333" t="str">
            <v>-</v>
          </cell>
          <cell r="L333" t="str">
            <v>-</v>
          </cell>
          <cell r="M333" t="str">
            <v>-</v>
          </cell>
          <cell r="N333" t="str">
            <v>-</v>
          </cell>
          <cell r="O333" t="str">
            <v>-</v>
          </cell>
          <cell r="P333" t="str">
            <v>-</v>
          </cell>
        </row>
        <row r="334">
          <cell r="D334">
            <v>22339059</v>
          </cell>
          <cell r="E334">
            <v>20669825</v>
          </cell>
          <cell r="F334">
            <v>19656135</v>
          </cell>
          <cell r="G334">
            <v>17718680</v>
          </cell>
          <cell r="H334">
            <v>17954855</v>
          </cell>
          <cell r="I334">
            <v>17796200</v>
          </cell>
          <cell r="J334">
            <v>20523603</v>
          </cell>
          <cell r="K334">
            <v>19411647</v>
          </cell>
          <cell r="L334">
            <v>18329747</v>
          </cell>
          <cell r="M334">
            <v>17821233</v>
          </cell>
          <cell r="N334">
            <v>17311354</v>
          </cell>
          <cell r="O334">
            <v>18282860</v>
          </cell>
          <cell r="P334">
            <v>227815198</v>
          </cell>
        </row>
        <row r="336">
          <cell r="D336" t="str">
            <v>-</v>
          </cell>
          <cell r="E336" t="str">
            <v>-</v>
          </cell>
          <cell r="F336" t="str">
            <v>-</v>
          </cell>
          <cell r="G336" t="str">
            <v>-</v>
          </cell>
          <cell r="H336" t="str">
            <v>-</v>
          </cell>
          <cell r="I336" t="str">
            <v>-</v>
          </cell>
          <cell r="J336" t="str">
            <v>-</v>
          </cell>
          <cell r="K336" t="str">
            <v>-</v>
          </cell>
          <cell r="L336" t="str">
            <v>-</v>
          </cell>
          <cell r="M336" t="str">
            <v>-</v>
          </cell>
          <cell r="N336" t="str">
            <v>-</v>
          </cell>
          <cell r="O336" t="str">
            <v>-</v>
          </cell>
          <cell r="P336" t="str">
            <v>-</v>
          </cell>
        </row>
        <row r="337">
          <cell r="D337">
            <v>933829</v>
          </cell>
          <cell r="E337">
            <v>878441</v>
          </cell>
          <cell r="F337">
            <v>699902</v>
          </cell>
          <cell r="G337">
            <v>1913750</v>
          </cell>
          <cell r="H337">
            <v>1575689</v>
          </cell>
          <cell r="I337">
            <v>2040775</v>
          </cell>
          <cell r="J337">
            <v>681262</v>
          </cell>
          <cell r="K337">
            <v>929090</v>
          </cell>
          <cell r="L337">
            <v>1040768</v>
          </cell>
          <cell r="M337">
            <v>2049911</v>
          </cell>
          <cell r="N337">
            <v>2075789</v>
          </cell>
          <cell r="O337">
            <v>2716013</v>
          </cell>
          <cell r="P337">
            <v>17535219</v>
          </cell>
        </row>
        <row r="341">
          <cell r="D341">
            <v>37329</v>
          </cell>
          <cell r="E341">
            <v>30296</v>
          </cell>
          <cell r="F341">
            <v>38671</v>
          </cell>
          <cell r="G341">
            <v>29283</v>
          </cell>
          <cell r="H341">
            <v>22738</v>
          </cell>
          <cell r="I341">
            <v>28695</v>
          </cell>
          <cell r="J341">
            <v>26370</v>
          </cell>
          <cell r="K341">
            <v>21532</v>
          </cell>
          <cell r="L341">
            <v>24564</v>
          </cell>
          <cell r="M341">
            <v>17804</v>
          </cell>
          <cell r="N341">
            <v>8797</v>
          </cell>
          <cell r="O341">
            <v>5746</v>
          </cell>
          <cell r="P341">
            <v>291825</v>
          </cell>
        </row>
        <row r="342"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</row>
        <row r="343">
          <cell r="D343" t="str">
            <v>-</v>
          </cell>
          <cell r="E343" t="str">
            <v>-</v>
          </cell>
          <cell r="F343" t="str">
            <v>-</v>
          </cell>
          <cell r="G343" t="str">
            <v>-</v>
          </cell>
          <cell r="H343" t="str">
            <v>-</v>
          </cell>
          <cell r="I343" t="str">
            <v>-</v>
          </cell>
          <cell r="J343" t="str">
            <v>-</v>
          </cell>
          <cell r="K343" t="str">
            <v>-</v>
          </cell>
          <cell r="L343" t="str">
            <v>-</v>
          </cell>
          <cell r="M343" t="str">
            <v>-</v>
          </cell>
          <cell r="N343" t="str">
            <v>-</v>
          </cell>
          <cell r="O343" t="str">
            <v>-</v>
          </cell>
          <cell r="P343" t="str">
            <v>-</v>
          </cell>
        </row>
        <row r="344">
          <cell r="D344">
            <v>37329</v>
          </cell>
          <cell r="E344">
            <v>30296</v>
          </cell>
          <cell r="F344">
            <v>38671</v>
          </cell>
          <cell r="G344">
            <v>29283</v>
          </cell>
          <cell r="H344">
            <v>22738</v>
          </cell>
          <cell r="I344">
            <v>28695</v>
          </cell>
          <cell r="J344">
            <v>26370</v>
          </cell>
          <cell r="K344">
            <v>21532</v>
          </cell>
          <cell r="L344">
            <v>24564</v>
          </cell>
          <cell r="M344">
            <v>17804</v>
          </cell>
          <cell r="N344">
            <v>8797</v>
          </cell>
          <cell r="O344">
            <v>5746</v>
          </cell>
          <cell r="P344">
            <v>291825</v>
          </cell>
        </row>
        <row r="346"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</row>
        <row r="349"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</row>
        <row r="350">
          <cell r="D350" t="str">
            <v>-</v>
          </cell>
          <cell r="E350" t="str">
            <v>-</v>
          </cell>
          <cell r="F350" t="str">
            <v>-</v>
          </cell>
          <cell r="G350" t="str">
            <v>-</v>
          </cell>
          <cell r="H350" t="str">
            <v>-</v>
          </cell>
          <cell r="I350" t="str">
            <v>-</v>
          </cell>
          <cell r="J350" t="str">
            <v>-</v>
          </cell>
          <cell r="K350" t="str">
            <v>-</v>
          </cell>
          <cell r="L350" t="str">
            <v>-</v>
          </cell>
          <cell r="M350" t="str">
            <v>-</v>
          </cell>
          <cell r="N350" t="str">
            <v>-</v>
          </cell>
          <cell r="O350" t="str">
            <v>-</v>
          </cell>
          <cell r="P350" t="str">
            <v>-</v>
          </cell>
        </row>
        <row r="351"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</row>
        <row r="354">
          <cell r="D354">
            <v>0</v>
          </cell>
          <cell r="E354">
            <v>0</v>
          </cell>
          <cell r="F354">
            <v>546753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546753</v>
          </cell>
        </row>
        <row r="357"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</row>
        <row r="358"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D359" t="str">
            <v>-</v>
          </cell>
          <cell r="E359" t="str">
            <v>-</v>
          </cell>
          <cell r="F359" t="str">
            <v>-</v>
          </cell>
          <cell r="G359" t="str">
            <v>-</v>
          </cell>
          <cell r="H359" t="str">
            <v>-</v>
          </cell>
          <cell r="I359" t="str">
            <v>-</v>
          </cell>
          <cell r="J359" t="str">
            <v>-</v>
          </cell>
          <cell r="K359" t="str">
            <v>-</v>
          </cell>
          <cell r="L359" t="str">
            <v>-</v>
          </cell>
          <cell r="M359" t="str">
            <v>-</v>
          </cell>
          <cell r="N359" t="str">
            <v>-</v>
          </cell>
          <cell r="O359" t="str">
            <v>-</v>
          </cell>
          <cell r="P359" t="str">
            <v>-</v>
          </cell>
        </row>
        <row r="360"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2">
          <cell r="D362" t="str">
            <v>-</v>
          </cell>
          <cell r="E362" t="str">
            <v>-</v>
          </cell>
          <cell r="F362" t="str">
            <v>-</v>
          </cell>
          <cell r="G362" t="str">
            <v>-</v>
          </cell>
          <cell r="H362" t="str">
            <v>-</v>
          </cell>
          <cell r="J362" t="str">
            <v>-</v>
          </cell>
          <cell r="K362" t="str">
            <v>-</v>
          </cell>
          <cell r="L362" t="str">
            <v>-</v>
          </cell>
          <cell r="M362" t="str">
            <v>-</v>
          </cell>
        </row>
        <row r="363">
          <cell r="D363">
            <v>971158</v>
          </cell>
          <cell r="E363">
            <v>908737</v>
          </cell>
          <cell r="F363">
            <v>1285326</v>
          </cell>
          <cell r="G363">
            <v>1943033</v>
          </cell>
          <cell r="H363">
            <v>1598427</v>
          </cell>
          <cell r="J363">
            <v>707632</v>
          </cell>
          <cell r="K363">
            <v>950622</v>
          </cell>
          <cell r="L363">
            <v>1065332</v>
          </cell>
          <cell r="M363">
            <v>2067715</v>
          </cell>
        </row>
        <row r="370">
          <cell r="D370">
            <v>30104</v>
          </cell>
          <cell r="E370">
            <v>30907</v>
          </cell>
          <cell r="F370">
            <v>30140</v>
          </cell>
          <cell r="G370">
            <v>37246</v>
          </cell>
          <cell r="H370">
            <v>30203</v>
          </cell>
          <cell r="J370">
            <v>37827</v>
          </cell>
          <cell r="K370">
            <v>30584</v>
          </cell>
          <cell r="L370">
            <v>37730</v>
          </cell>
          <cell r="M370">
            <v>30536</v>
          </cell>
        </row>
        <row r="371">
          <cell r="D371">
            <v>5721</v>
          </cell>
          <cell r="E371">
            <v>5160</v>
          </cell>
          <cell r="F371">
            <v>22714</v>
          </cell>
          <cell r="G371">
            <v>7147</v>
          </cell>
          <cell r="H371">
            <v>7304</v>
          </cell>
          <cell r="J371">
            <v>4879</v>
          </cell>
          <cell r="K371">
            <v>4547</v>
          </cell>
          <cell r="L371">
            <v>7338</v>
          </cell>
          <cell r="M371">
            <v>7288</v>
          </cell>
        </row>
        <row r="372">
          <cell r="D372">
            <v>27258</v>
          </cell>
          <cell r="E372">
            <v>28108</v>
          </cell>
          <cell r="F372">
            <v>27325</v>
          </cell>
          <cell r="G372">
            <v>33819</v>
          </cell>
          <cell r="H372">
            <v>27358</v>
          </cell>
          <cell r="J372">
            <v>34616</v>
          </cell>
          <cell r="K372">
            <v>27939</v>
          </cell>
          <cell r="L372">
            <v>34519</v>
          </cell>
          <cell r="M372">
            <v>27893</v>
          </cell>
        </row>
        <row r="373">
          <cell r="D373">
            <v>2882</v>
          </cell>
          <cell r="E373">
            <v>1528</v>
          </cell>
          <cell r="F373">
            <v>1577</v>
          </cell>
          <cell r="G373">
            <v>1896</v>
          </cell>
          <cell r="H373">
            <v>1953</v>
          </cell>
          <cell r="J373">
            <v>2140</v>
          </cell>
          <cell r="K373">
            <v>1961</v>
          </cell>
          <cell r="L373">
            <v>1663</v>
          </cell>
          <cell r="M373">
            <v>1678</v>
          </cell>
        </row>
        <row r="374">
          <cell r="D374" t="str">
            <v>-</v>
          </cell>
          <cell r="E374" t="str">
            <v>-</v>
          </cell>
          <cell r="F374" t="str">
            <v>-</v>
          </cell>
          <cell r="G374" t="str">
            <v>-</v>
          </cell>
          <cell r="H374" t="str">
            <v>-</v>
          </cell>
          <cell r="J374" t="str">
            <v>-</v>
          </cell>
          <cell r="K374" t="str">
            <v>-</v>
          </cell>
          <cell r="L374" t="str">
            <v>-</v>
          </cell>
          <cell r="M374" t="str">
            <v>-</v>
          </cell>
        </row>
        <row r="375">
          <cell r="D375">
            <v>65965</v>
          </cell>
          <cell r="E375">
            <v>65703</v>
          </cell>
          <cell r="F375">
            <v>81756</v>
          </cell>
          <cell r="G375">
            <v>80108</v>
          </cell>
          <cell r="H375">
            <v>66818</v>
          </cell>
          <cell r="J375">
            <v>79462</v>
          </cell>
          <cell r="K375">
            <v>65031</v>
          </cell>
          <cell r="L375">
            <v>81250</v>
          </cell>
          <cell r="M375">
            <v>67395</v>
          </cell>
        </row>
        <row r="379">
          <cell r="D379">
            <v>82461</v>
          </cell>
          <cell r="E379">
            <v>81400</v>
          </cell>
          <cell r="F379">
            <v>81277</v>
          </cell>
          <cell r="G379">
            <v>98578</v>
          </cell>
          <cell r="H379">
            <v>81390</v>
          </cell>
          <cell r="J379">
            <v>99105</v>
          </cell>
          <cell r="K379">
            <v>81681</v>
          </cell>
          <cell r="L379">
            <v>98790</v>
          </cell>
          <cell r="M379">
            <v>81432</v>
          </cell>
        </row>
        <row r="380">
          <cell r="D380">
            <v>11533</v>
          </cell>
          <cell r="E380">
            <v>177545</v>
          </cell>
          <cell r="F380">
            <v>16474</v>
          </cell>
          <cell r="G380">
            <v>11214</v>
          </cell>
          <cell r="H380">
            <v>8309</v>
          </cell>
          <cell r="J380">
            <v>8783</v>
          </cell>
          <cell r="K380">
            <v>8129</v>
          </cell>
          <cell r="L380">
            <v>8335</v>
          </cell>
          <cell r="M380">
            <v>8523</v>
          </cell>
        </row>
        <row r="381">
          <cell r="D381" t="str">
            <v>-</v>
          </cell>
          <cell r="E381" t="str">
            <v>-</v>
          </cell>
          <cell r="F381" t="str">
            <v>-</v>
          </cell>
          <cell r="G381" t="str">
            <v>-</v>
          </cell>
          <cell r="H381" t="str">
            <v>-</v>
          </cell>
          <cell r="J381" t="str">
            <v>-</v>
          </cell>
          <cell r="K381" t="str">
            <v>-</v>
          </cell>
          <cell r="L381" t="str">
            <v>-</v>
          </cell>
          <cell r="M381" t="str">
            <v>-</v>
          </cell>
        </row>
        <row r="382">
          <cell r="D382">
            <v>93994</v>
          </cell>
          <cell r="E382">
            <v>258945</v>
          </cell>
          <cell r="F382">
            <v>97751</v>
          </cell>
          <cell r="G382">
            <v>109792</v>
          </cell>
          <cell r="H382">
            <v>89699</v>
          </cell>
          <cell r="J382">
            <v>107888</v>
          </cell>
          <cell r="K382">
            <v>89810</v>
          </cell>
          <cell r="L382">
            <v>107125</v>
          </cell>
          <cell r="M382">
            <v>89955</v>
          </cell>
        </row>
        <row r="385">
          <cell r="D385">
            <v>33667</v>
          </cell>
          <cell r="E385">
            <v>33578</v>
          </cell>
          <cell r="F385">
            <v>31866</v>
          </cell>
          <cell r="G385">
            <v>38945</v>
          </cell>
          <cell r="H385">
            <v>31871</v>
          </cell>
          <cell r="J385">
            <v>39684</v>
          </cell>
          <cell r="K385">
            <v>31370</v>
          </cell>
          <cell r="L385">
            <v>41683</v>
          </cell>
          <cell r="M385">
            <v>32983</v>
          </cell>
        </row>
        <row r="386">
          <cell r="D386">
            <v>52153</v>
          </cell>
          <cell r="E386">
            <v>51000</v>
          </cell>
          <cell r="F386">
            <v>52341</v>
          </cell>
          <cell r="G386">
            <v>51634</v>
          </cell>
          <cell r="H386">
            <v>50606</v>
          </cell>
          <cell r="J386">
            <v>50502</v>
          </cell>
          <cell r="K386">
            <v>50589</v>
          </cell>
          <cell r="L386">
            <v>50617</v>
          </cell>
          <cell r="M386">
            <v>50595</v>
          </cell>
        </row>
        <row r="387">
          <cell r="D387" t="str">
            <v>-</v>
          </cell>
          <cell r="E387" t="str">
            <v>-</v>
          </cell>
          <cell r="F387" t="str">
            <v>-</v>
          </cell>
          <cell r="G387" t="str">
            <v>-</v>
          </cell>
          <cell r="H387" t="str">
            <v>-</v>
          </cell>
          <cell r="J387" t="str">
            <v>-</v>
          </cell>
          <cell r="K387" t="str">
            <v>-</v>
          </cell>
          <cell r="L387" t="str">
            <v>-</v>
          </cell>
          <cell r="M387" t="str">
            <v>-</v>
          </cell>
        </row>
        <row r="388">
          <cell r="D388">
            <v>85820</v>
          </cell>
          <cell r="E388">
            <v>84578</v>
          </cell>
          <cell r="F388">
            <v>84207</v>
          </cell>
          <cell r="G388">
            <v>90579</v>
          </cell>
          <cell r="H388">
            <v>82477</v>
          </cell>
          <cell r="J388">
            <v>90186</v>
          </cell>
          <cell r="K388">
            <v>81959</v>
          </cell>
          <cell r="L388">
            <v>92300</v>
          </cell>
          <cell r="M388">
            <v>83578</v>
          </cell>
        </row>
        <row r="391">
          <cell r="D391">
            <v>9933</v>
          </cell>
          <cell r="E391">
            <v>9892</v>
          </cell>
          <cell r="F391">
            <v>9327</v>
          </cell>
          <cell r="G391">
            <v>11405</v>
          </cell>
          <cell r="H391">
            <v>9334</v>
          </cell>
          <cell r="J391">
            <v>11604</v>
          </cell>
          <cell r="K391">
            <v>9146</v>
          </cell>
          <cell r="L391">
            <v>12181</v>
          </cell>
          <cell r="M391">
            <v>9609</v>
          </cell>
        </row>
        <row r="392">
          <cell r="D392">
            <v>71758</v>
          </cell>
          <cell r="E392">
            <v>68511</v>
          </cell>
          <cell r="F392">
            <v>69376</v>
          </cell>
          <cell r="G392">
            <v>68511</v>
          </cell>
          <cell r="H392">
            <v>68911</v>
          </cell>
          <cell r="J392">
            <v>68511</v>
          </cell>
          <cell r="K392">
            <v>68511</v>
          </cell>
          <cell r="L392">
            <v>68511</v>
          </cell>
          <cell r="M392">
            <v>68511</v>
          </cell>
        </row>
        <row r="393">
          <cell r="D393" t="str">
            <v>-</v>
          </cell>
          <cell r="E393" t="str">
            <v>-</v>
          </cell>
          <cell r="F393" t="str">
            <v>-</v>
          </cell>
          <cell r="G393" t="str">
            <v>-</v>
          </cell>
          <cell r="H393" t="str">
            <v>-</v>
          </cell>
          <cell r="J393" t="str">
            <v>-</v>
          </cell>
          <cell r="K393" t="str">
            <v>-</v>
          </cell>
          <cell r="L393" t="str">
            <v>-</v>
          </cell>
          <cell r="M393" t="str">
            <v>-</v>
          </cell>
        </row>
        <row r="394">
          <cell r="D394">
            <v>81691</v>
          </cell>
          <cell r="E394">
            <v>78403</v>
          </cell>
          <cell r="F394">
            <v>78703</v>
          </cell>
          <cell r="G394">
            <v>79916</v>
          </cell>
          <cell r="H394">
            <v>78245</v>
          </cell>
          <cell r="J394">
            <v>80115</v>
          </cell>
          <cell r="K394">
            <v>77657</v>
          </cell>
          <cell r="L394">
            <v>80692</v>
          </cell>
          <cell r="M394">
            <v>78120</v>
          </cell>
        </row>
        <row r="396"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</row>
        <row r="399">
          <cell r="D399">
            <v>11648</v>
          </cell>
          <cell r="E399">
            <v>12115</v>
          </cell>
          <cell r="F399">
            <v>12116</v>
          </cell>
          <cell r="G399">
            <v>14962</v>
          </cell>
          <cell r="H399">
            <v>12081</v>
          </cell>
          <cell r="J399">
            <v>14868</v>
          </cell>
          <cell r="K399">
            <v>11810</v>
          </cell>
          <cell r="L399">
            <v>14827</v>
          </cell>
          <cell r="M399">
            <v>11526</v>
          </cell>
        </row>
        <row r="400">
          <cell r="D400">
            <v>19342</v>
          </cell>
          <cell r="E400">
            <v>13257</v>
          </cell>
          <cell r="F400">
            <v>50185</v>
          </cell>
          <cell r="G400">
            <v>8670</v>
          </cell>
          <cell r="H400">
            <v>12886</v>
          </cell>
          <cell r="J400">
            <v>14577</v>
          </cell>
          <cell r="K400">
            <v>9676</v>
          </cell>
          <cell r="L400">
            <v>7719</v>
          </cell>
          <cell r="M400">
            <v>9100</v>
          </cell>
        </row>
        <row r="401">
          <cell r="D401">
            <v>13816</v>
          </cell>
          <cell r="E401">
            <v>14282</v>
          </cell>
          <cell r="F401">
            <v>14142</v>
          </cell>
          <cell r="G401">
            <v>17396</v>
          </cell>
          <cell r="H401">
            <v>14094</v>
          </cell>
          <cell r="J401">
            <v>17338</v>
          </cell>
          <cell r="K401">
            <v>13761</v>
          </cell>
          <cell r="L401">
            <v>17446</v>
          </cell>
          <cell r="M401">
            <v>13607</v>
          </cell>
        </row>
        <row r="402">
          <cell r="D402">
            <v>17690</v>
          </cell>
          <cell r="E402">
            <v>11659</v>
          </cell>
          <cell r="F402">
            <v>12824</v>
          </cell>
          <cell r="G402">
            <v>6859</v>
          </cell>
          <cell r="H402">
            <v>11284</v>
          </cell>
          <cell r="J402">
            <v>13039</v>
          </cell>
          <cell r="K402">
            <v>7944</v>
          </cell>
          <cell r="L402">
            <v>6070</v>
          </cell>
          <cell r="M402">
            <v>7456</v>
          </cell>
        </row>
        <row r="403">
          <cell r="D403" t="str">
            <v>-</v>
          </cell>
          <cell r="E403" t="str">
            <v>-</v>
          </cell>
          <cell r="F403" t="str">
            <v>-</v>
          </cell>
          <cell r="G403" t="str">
            <v>-</v>
          </cell>
          <cell r="H403" t="str">
            <v>-</v>
          </cell>
          <cell r="J403" t="str">
            <v>-</v>
          </cell>
          <cell r="K403" t="str">
            <v>-</v>
          </cell>
          <cell r="L403" t="str">
            <v>-</v>
          </cell>
          <cell r="M403" t="str">
            <v>-</v>
          </cell>
        </row>
        <row r="404">
          <cell r="D404">
            <v>62496</v>
          </cell>
          <cell r="E404">
            <v>51313</v>
          </cell>
          <cell r="F404">
            <v>89267</v>
          </cell>
          <cell r="G404">
            <v>47887</v>
          </cell>
          <cell r="H404">
            <v>50345</v>
          </cell>
          <cell r="J404">
            <v>59822</v>
          </cell>
          <cell r="K404">
            <v>43191</v>
          </cell>
          <cell r="L404">
            <v>46062</v>
          </cell>
          <cell r="M404">
            <v>41689</v>
          </cell>
        </row>
        <row r="406">
          <cell r="D406" t="str">
            <v>-</v>
          </cell>
          <cell r="E406" t="str">
            <v>-</v>
          </cell>
          <cell r="F406" t="str">
            <v>-</v>
          </cell>
          <cell r="G406" t="str">
            <v>-</v>
          </cell>
          <cell r="H406" t="str">
            <v>-</v>
          </cell>
          <cell r="J406" t="str">
            <v>-</v>
          </cell>
          <cell r="K406" t="str">
            <v>-</v>
          </cell>
          <cell r="L406" t="str">
            <v>-</v>
          </cell>
          <cell r="M406" t="str">
            <v>-</v>
          </cell>
        </row>
        <row r="407">
          <cell r="D407">
            <v>389966</v>
          </cell>
          <cell r="E407">
            <v>538942</v>
          </cell>
          <cell r="F407">
            <v>431684</v>
          </cell>
          <cell r="G407">
            <v>408282</v>
          </cell>
          <cell r="H407">
            <v>367584</v>
          </cell>
          <cell r="J407">
            <v>417473</v>
          </cell>
          <cell r="K407">
            <v>357648</v>
          </cell>
          <cell r="L407">
            <v>407429</v>
          </cell>
          <cell r="M407">
            <v>360737</v>
          </cell>
        </row>
        <row r="410">
          <cell r="J410">
            <v>213500</v>
          </cell>
          <cell r="K410">
            <v>213500</v>
          </cell>
          <cell r="L410">
            <v>213500</v>
          </cell>
          <cell r="M410">
            <v>213500</v>
          </cell>
        </row>
        <row r="413">
          <cell r="J413">
            <v>2060</v>
          </cell>
          <cell r="K413">
            <v>2060</v>
          </cell>
          <cell r="L413">
            <v>2060</v>
          </cell>
          <cell r="M413">
            <v>2060</v>
          </cell>
        </row>
        <row r="415">
          <cell r="J415" t="str">
            <v>-</v>
          </cell>
          <cell r="K415" t="str">
            <v>-</v>
          </cell>
          <cell r="L415" t="str">
            <v>-</v>
          </cell>
          <cell r="M415" t="str">
            <v>-</v>
          </cell>
        </row>
        <row r="416">
          <cell r="J416">
            <v>633033</v>
          </cell>
          <cell r="K416">
            <v>573208</v>
          </cell>
          <cell r="L416">
            <v>622989</v>
          </cell>
          <cell r="M416">
            <v>576297</v>
          </cell>
        </row>
        <row r="420">
          <cell r="J420">
            <v>27237</v>
          </cell>
          <cell r="K420">
            <v>21829</v>
          </cell>
          <cell r="L420">
            <v>27148</v>
          </cell>
          <cell r="M420">
            <v>21788</v>
          </cell>
        </row>
        <row r="421">
          <cell r="J421">
            <v>1600</v>
          </cell>
          <cell r="K421">
            <v>1647</v>
          </cell>
          <cell r="L421">
            <v>1505</v>
          </cell>
          <cell r="M421">
            <v>1513</v>
          </cell>
        </row>
        <row r="422">
          <cell r="J422">
            <v>29872</v>
          </cell>
          <cell r="K422">
            <v>24010</v>
          </cell>
          <cell r="L422">
            <v>29782</v>
          </cell>
          <cell r="M422">
            <v>23970</v>
          </cell>
        </row>
        <row r="423">
          <cell r="J423">
            <v>1306</v>
          </cell>
          <cell r="K423">
            <v>1176</v>
          </cell>
          <cell r="L423">
            <v>769</v>
          </cell>
          <cell r="M423">
            <v>738</v>
          </cell>
        </row>
        <row r="424">
          <cell r="J424" t="str">
            <v>-</v>
          </cell>
          <cell r="K424" t="str">
            <v>-</v>
          </cell>
          <cell r="L424" t="str">
            <v>-</v>
          </cell>
          <cell r="M424" t="str">
            <v>-</v>
          </cell>
        </row>
        <row r="425">
          <cell r="J425">
            <v>60015</v>
          </cell>
          <cell r="K425">
            <v>48662</v>
          </cell>
          <cell r="L425">
            <v>59204</v>
          </cell>
          <cell r="M425">
            <v>48009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J429">
            <v>2954</v>
          </cell>
          <cell r="K429">
            <v>2935</v>
          </cell>
          <cell r="L429">
            <v>2935</v>
          </cell>
          <cell r="M429">
            <v>2935</v>
          </cell>
        </row>
        <row r="430">
          <cell r="J430" t="str">
            <v>-</v>
          </cell>
          <cell r="K430" t="str">
            <v>-</v>
          </cell>
          <cell r="L430" t="str">
            <v>-</v>
          </cell>
          <cell r="M430" t="str">
            <v>-</v>
          </cell>
        </row>
        <row r="431">
          <cell r="J431">
            <v>2954</v>
          </cell>
          <cell r="K431">
            <v>2935</v>
          </cell>
          <cell r="L431">
            <v>2935</v>
          </cell>
          <cell r="M431">
            <v>2935</v>
          </cell>
        </row>
        <row r="434">
          <cell r="J434">
            <v>105424</v>
          </cell>
          <cell r="K434">
            <v>85524</v>
          </cell>
          <cell r="L434">
            <v>108180</v>
          </cell>
          <cell r="M434">
            <v>88743</v>
          </cell>
        </row>
        <row r="435">
          <cell r="J435">
            <v>53549</v>
          </cell>
          <cell r="K435">
            <v>52864</v>
          </cell>
          <cell r="L435">
            <v>54479</v>
          </cell>
          <cell r="M435">
            <v>63349</v>
          </cell>
        </row>
        <row r="436">
          <cell r="J436" t="str">
            <v>-</v>
          </cell>
          <cell r="K436" t="str">
            <v>-</v>
          </cell>
          <cell r="L436" t="str">
            <v>-</v>
          </cell>
          <cell r="M436" t="str">
            <v>-</v>
          </cell>
        </row>
        <row r="437">
          <cell r="J437">
            <v>158973</v>
          </cell>
          <cell r="K437">
            <v>138388</v>
          </cell>
          <cell r="L437">
            <v>162659</v>
          </cell>
          <cell r="M437">
            <v>152092</v>
          </cell>
        </row>
        <row r="440">
          <cell r="J440">
            <v>73427</v>
          </cell>
          <cell r="K440">
            <v>59563</v>
          </cell>
          <cell r="L440">
            <v>75309</v>
          </cell>
          <cell r="M440">
            <v>62143</v>
          </cell>
        </row>
        <row r="441">
          <cell r="J441">
            <v>164899</v>
          </cell>
          <cell r="K441">
            <v>127437</v>
          </cell>
          <cell r="L441">
            <v>327455</v>
          </cell>
          <cell r="M441">
            <v>127447</v>
          </cell>
        </row>
        <row r="442">
          <cell r="J442" t="str">
            <v>-</v>
          </cell>
          <cell r="K442" t="str">
            <v>-</v>
          </cell>
          <cell r="L442" t="str">
            <v>-</v>
          </cell>
          <cell r="M442" t="str">
            <v>-</v>
          </cell>
        </row>
        <row r="443">
          <cell r="J443">
            <v>238326</v>
          </cell>
          <cell r="K443">
            <v>187000</v>
          </cell>
          <cell r="L443">
            <v>402764</v>
          </cell>
          <cell r="M443">
            <v>189590</v>
          </cell>
        </row>
        <row r="445">
          <cell r="J445">
            <v>0</v>
          </cell>
          <cell r="K445">
            <v>0</v>
          </cell>
          <cell r="L445">
            <v>0</v>
          </cell>
          <cell r="M445">
            <v>0</v>
          </cell>
        </row>
        <row r="448">
          <cell r="J448">
            <v>683</v>
          </cell>
          <cell r="K448">
            <v>547</v>
          </cell>
          <cell r="L448">
            <v>712</v>
          </cell>
          <cell r="M448">
            <v>573</v>
          </cell>
        </row>
        <row r="449">
          <cell r="J449">
            <v>1200</v>
          </cell>
          <cell r="K449">
            <v>1109</v>
          </cell>
          <cell r="L449">
            <v>1087</v>
          </cell>
          <cell r="M449">
            <v>1679</v>
          </cell>
        </row>
        <row r="450">
          <cell r="J450">
            <v>789</v>
          </cell>
          <cell r="K450">
            <v>636</v>
          </cell>
          <cell r="L450">
            <v>818</v>
          </cell>
          <cell r="M450">
            <v>661</v>
          </cell>
        </row>
        <row r="451">
          <cell r="J451">
            <v>1197</v>
          </cell>
          <cell r="K451">
            <v>1114</v>
          </cell>
          <cell r="L451">
            <v>1088</v>
          </cell>
          <cell r="M451">
            <v>1118</v>
          </cell>
        </row>
      </sheetData>
      <sheetData sheetId="1" refreshError="1">
        <row r="152">
          <cell r="D152" t="str">
            <v>-</v>
          </cell>
          <cell r="E152" t="str">
            <v>-</v>
          </cell>
          <cell r="F152" t="str">
            <v>-</v>
          </cell>
          <cell r="G152" t="str">
            <v>-</v>
          </cell>
          <cell r="H152" t="str">
            <v>-</v>
          </cell>
          <cell r="I152" t="str">
            <v>-</v>
          </cell>
          <cell r="J152" t="str">
            <v>-</v>
          </cell>
          <cell r="K152" t="str">
            <v>-</v>
          </cell>
          <cell r="L152" t="str">
            <v>-</v>
          </cell>
          <cell r="M152" t="str">
            <v>-</v>
          </cell>
          <cell r="N152" t="str">
            <v>-</v>
          </cell>
          <cell r="O152" t="str">
            <v>-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D158" t="str">
            <v>-</v>
          </cell>
          <cell r="E158" t="str">
            <v>-</v>
          </cell>
          <cell r="F158" t="str">
            <v>-</v>
          </cell>
          <cell r="G158" t="str">
            <v>-</v>
          </cell>
          <cell r="H158" t="str">
            <v>-</v>
          </cell>
          <cell r="I158" t="str">
            <v>-</v>
          </cell>
          <cell r="J158" t="str">
            <v>-</v>
          </cell>
          <cell r="K158" t="str">
            <v>-</v>
          </cell>
          <cell r="L158" t="str">
            <v>-</v>
          </cell>
          <cell r="M158" t="str">
            <v>-</v>
          </cell>
          <cell r="N158" t="str">
            <v>-</v>
          </cell>
          <cell r="O158" t="str">
            <v>-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D170" t="str">
            <v>-</v>
          </cell>
          <cell r="E170" t="str">
            <v>-</v>
          </cell>
          <cell r="F170" t="str">
            <v>-</v>
          </cell>
          <cell r="G170" t="str">
            <v>-</v>
          </cell>
          <cell r="H170" t="str">
            <v>-</v>
          </cell>
          <cell r="I170" t="str">
            <v>-</v>
          </cell>
          <cell r="J170" t="str">
            <v>-</v>
          </cell>
          <cell r="K170" t="str">
            <v>-</v>
          </cell>
          <cell r="L170" t="str">
            <v>-</v>
          </cell>
          <cell r="M170" t="str">
            <v>-</v>
          </cell>
          <cell r="N170" t="str">
            <v>-</v>
          </cell>
          <cell r="O170" t="str">
            <v>-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3">
          <cell r="D173" t="str">
            <v>-</v>
          </cell>
          <cell r="E173" t="str">
            <v>-</v>
          </cell>
          <cell r="F173" t="str">
            <v>-</v>
          </cell>
          <cell r="G173" t="str">
            <v>-</v>
          </cell>
          <cell r="H173" t="str">
            <v>-</v>
          </cell>
          <cell r="I173" t="str">
            <v>-</v>
          </cell>
          <cell r="J173" t="str">
            <v>-</v>
          </cell>
          <cell r="K173" t="str">
            <v>-</v>
          </cell>
          <cell r="L173" t="str">
            <v>-</v>
          </cell>
          <cell r="M173" t="str">
            <v>-</v>
          </cell>
          <cell r="N173" t="str">
            <v>-</v>
          </cell>
          <cell r="O173" t="str">
            <v>-</v>
          </cell>
        </row>
        <row r="174">
          <cell r="D174">
            <v>0</v>
          </cell>
          <cell r="E174">
            <v>0</v>
          </cell>
          <cell r="F174">
            <v>273377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7"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D180" t="str">
            <v>-</v>
          </cell>
          <cell r="E180" t="str">
            <v>-</v>
          </cell>
          <cell r="F180" t="str">
            <v>-</v>
          </cell>
          <cell r="G180" t="str">
            <v>-</v>
          </cell>
          <cell r="H180" t="str">
            <v>-</v>
          </cell>
          <cell r="I180" t="str">
            <v>-</v>
          </cell>
          <cell r="J180" t="str">
            <v>-</v>
          </cell>
          <cell r="K180" t="str">
            <v>-</v>
          </cell>
          <cell r="L180" t="str">
            <v>-</v>
          </cell>
          <cell r="M180" t="str">
            <v>-</v>
          </cell>
          <cell r="N180" t="str">
            <v>-</v>
          </cell>
          <cell r="O180" t="str">
            <v>-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6">
          <cell r="D186">
            <v>825</v>
          </cell>
          <cell r="E186">
            <v>825</v>
          </cell>
          <cell r="F186">
            <v>825</v>
          </cell>
          <cell r="G186">
            <v>825</v>
          </cell>
          <cell r="H186">
            <v>825</v>
          </cell>
          <cell r="I186">
            <v>827</v>
          </cell>
          <cell r="J186">
            <v>839</v>
          </cell>
          <cell r="K186">
            <v>839</v>
          </cell>
          <cell r="L186">
            <v>839</v>
          </cell>
          <cell r="M186">
            <v>839</v>
          </cell>
          <cell r="N186">
            <v>839</v>
          </cell>
          <cell r="O186">
            <v>839</v>
          </cell>
        </row>
        <row r="187"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D188" t="str">
            <v>-</v>
          </cell>
          <cell r="E188" t="str">
            <v>-</v>
          </cell>
          <cell r="F188" t="str">
            <v>-</v>
          </cell>
          <cell r="G188" t="str">
            <v>-</v>
          </cell>
          <cell r="H188" t="str">
            <v>-</v>
          </cell>
          <cell r="I188" t="str">
            <v>-</v>
          </cell>
          <cell r="J188" t="str">
            <v>-</v>
          </cell>
          <cell r="K188" t="str">
            <v>-</v>
          </cell>
          <cell r="L188" t="str">
            <v>-</v>
          </cell>
          <cell r="M188" t="str">
            <v>-</v>
          </cell>
          <cell r="N188" t="str">
            <v>-</v>
          </cell>
          <cell r="O188" t="str">
            <v>-</v>
          </cell>
        </row>
        <row r="189">
          <cell r="D189">
            <v>825</v>
          </cell>
          <cell r="E189">
            <v>825</v>
          </cell>
          <cell r="F189">
            <v>825</v>
          </cell>
          <cell r="G189">
            <v>825</v>
          </cell>
          <cell r="H189">
            <v>825</v>
          </cell>
          <cell r="I189">
            <v>827</v>
          </cell>
          <cell r="J189">
            <v>839</v>
          </cell>
          <cell r="K189">
            <v>839</v>
          </cell>
          <cell r="L189">
            <v>839</v>
          </cell>
          <cell r="M189">
            <v>839</v>
          </cell>
          <cell r="N189">
            <v>839</v>
          </cell>
          <cell r="O189">
            <v>839</v>
          </cell>
        </row>
        <row r="192">
          <cell r="D192">
            <v>3689611</v>
          </cell>
          <cell r="E192">
            <v>16825726</v>
          </cell>
          <cell r="F192">
            <v>16407400</v>
          </cell>
          <cell r="G192">
            <v>6555787</v>
          </cell>
          <cell r="H192">
            <v>14245037</v>
          </cell>
          <cell r="I192">
            <v>11686011</v>
          </cell>
          <cell r="J192">
            <v>6852666</v>
          </cell>
          <cell r="K192">
            <v>17351131</v>
          </cell>
          <cell r="L192">
            <v>14515250</v>
          </cell>
          <cell r="M192">
            <v>1907334</v>
          </cell>
          <cell r="N192">
            <v>15506041</v>
          </cell>
          <cell r="O192">
            <v>2825247</v>
          </cell>
        </row>
        <row r="193">
          <cell r="D193" t="str">
            <v>-</v>
          </cell>
          <cell r="E193" t="str">
            <v>-</v>
          </cell>
          <cell r="F193" t="str">
            <v>-</v>
          </cell>
          <cell r="G193" t="str">
            <v>-</v>
          </cell>
          <cell r="H193" t="str">
            <v>-</v>
          </cell>
          <cell r="I193" t="str">
            <v>-</v>
          </cell>
          <cell r="J193" t="str">
            <v>-</v>
          </cell>
          <cell r="K193" t="str">
            <v>-</v>
          </cell>
          <cell r="L193" t="str">
            <v>-</v>
          </cell>
          <cell r="M193" t="str">
            <v>-</v>
          </cell>
          <cell r="N193" t="str">
            <v>-</v>
          </cell>
          <cell r="O193" t="str">
            <v>-</v>
          </cell>
        </row>
        <row r="194">
          <cell r="D194">
            <v>3689611</v>
          </cell>
          <cell r="E194">
            <v>16825726</v>
          </cell>
          <cell r="F194">
            <v>16407400</v>
          </cell>
          <cell r="G194">
            <v>6555787</v>
          </cell>
          <cell r="H194">
            <v>14245037</v>
          </cell>
          <cell r="I194">
            <v>11686011</v>
          </cell>
          <cell r="J194">
            <v>6852666</v>
          </cell>
          <cell r="K194">
            <v>17351131</v>
          </cell>
          <cell r="L194">
            <v>14515250</v>
          </cell>
          <cell r="M194">
            <v>1907334</v>
          </cell>
          <cell r="N194">
            <v>15506041</v>
          </cell>
          <cell r="O194">
            <v>2825247</v>
          </cell>
        </row>
        <row r="199">
          <cell r="D199">
            <v>6077100</v>
          </cell>
          <cell r="E199">
            <v>-1717155</v>
          </cell>
          <cell r="F199">
            <v>-1160964</v>
          </cell>
          <cell r="G199">
            <v>-662257</v>
          </cell>
          <cell r="H199">
            <v>-115810</v>
          </cell>
          <cell r="I199">
            <v>317236</v>
          </cell>
          <cell r="J199">
            <v>1346359</v>
          </cell>
          <cell r="K199">
            <v>-859189</v>
          </cell>
          <cell r="L199">
            <v>-949655</v>
          </cell>
          <cell r="M199">
            <v>499580</v>
          </cell>
          <cell r="N199">
            <v>-457713</v>
          </cell>
          <cell r="O199">
            <v>1768831</v>
          </cell>
        </row>
        <row r="200">
          <cell r="D200" t="str">
            <v>-</v>
          </cell>
          <cell r="E200" t="str">
            <v>-</v>
          </cell>
          <cell r="F200" t="str">
            <v>-</v>
          </cell>
          <cell r="G200" t="str">
            <v>-</v>
          </cell>
          <cell r="H200" t="str">
            <v>-</v>
          </cell>
          <cell r="I200" t="str">
            <v>-</v>
          </cell>
          <cell r="J200" t="str">
            <v>-</v>
          </cell>
          <cell r="K200" t="str">
            <v>-</v>
          </cell>
          <cell r="L200" t="str">
            <v>-</v>
          </cell>
          <cell r="M200" t="str">
            <v>-</v>
          </cell>
          <cell r="N200" t="str">
            <v>-</v>
          </cell>
          <cell r="O200" t="str">
            <v>-</v>
          </cell>
        </row>
        <row r="201">
          <cell r="D201">
            <v>6077100</v>
          </cell>
          <cell r="E201">
            <v>-1717155</v>
          </cell>
          <cell r="F201">
            <v>-1160964</v>
          </cell>
          <cell r="G201">
            <v>-662257</v>
          </cell>
          <cell r="H201">
            <v>-115810</v>
          </cell>
          <cell r="I201">
            <v>317236</v>
          </cell>
          <cell r="J201">
            <v>1346359</v>
          </cell>
          <cell r="K201">
            <v>-859189</v>
          </cell>
          <cell r="L201">
            <v>-949655</v>
          </cell>
          <cell r="M201">
            <v>499580</v>
          </cell>
          <cell r="N201">
            <v>-457713</v>
          </cell>
          <cell r="O201">
            <v>1768831</v>
          </cell>
        </row>
        <row r="204"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D208">
            <v>2615</v>
          </cell>
          <cell r="E208">
            <v>-615</v>
          </cell>
          <cell r="F208">
            <v>0</v>
          </cell>
          <cell r="G208">
            <v>615</v>
          </cell>
          <cell r="H208">
            <v>-615</v>
          </cell>
          <cell r="I208">
            <v>0</v>
          </cell>
          <cell r="J208">
            <v>615</v>
          </cell>
          <cell r="K208">
            <v>-615</v>
          </cell>
          <cell r="L208">
            <v>0</v>
          </cell>
          <cell r="M208">
            <v>615</v>
          </cell>
          <cell r="N208">
            <v>-615</v>
          </cell>
          <cell r="O208">
            <v>0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D210">
            <v>1482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549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D213">
            <v>39497</v>
          </cell>
          <cell r="E213">
            <v>39497</v>
          </cell>
          <cell r="F213">
            <v>39497</v>
          </cell>
          <cell r="G213">
            <v>39497</v>
          </cell>
          <cell r="H213">
            <v>39497</v>
          </cell>
          <cell r="I213">
            <v>39497</v>
          </cell>
          <cell r="J213">
            <v>39497</v>
          </cell>
          <cell r="K213">
            <v>-324523</v>
          </cell>
          <cell r="L213">
            <v>39497</v>
          </cell>
          <cell r="M213">
            <v>39497</v>
          </cell>
          <cell r="N213">
            <v>39497</v>
          </cell>
          <cell r="O213">
            <v>-73622</v>
          </cell>
        </row>
        <row r="214">
          <cell r="D214" t="str">
            <v>-</v>
          </cell>
          <cell r="E214" t="str">
            <v>-</v>
          </cell>
          <cell r="F214" t="str">
            <v>-</v>
          </cell>
          <cell r="G214" t="str">
            <v>-</v>
          </cell>
          <cell r="H214" t="str">
            <v>-</v>
          </cell>
          <cell r="I214" t="str">
            <v>-</v>
          </cell>
          <cell r="J214" t="str">
            <v>-</v>
          </cell>
          <cell r="K214" t="str">
            <v>-</v>
          </cell>
          <cell r="L214" t="str">
            <v>-</v>
          </cell>
          <cell r="M214" t="str">
            <v>-</v>
          </cell>
          <cell r="N214" t="str">
            <v>-</v>
          </cell>
          <cell r="O214" t="str">
            <v>-</v>
          </cell>
        </row>
        <row r="215">
          <cell r="D215">
            <v>43594</v>
          </cell>
          <cell r="E215">
            <v>38882</v>
          </cell>
          <cell r="F215">
            <v>39497</v>
          </cell>
          <cell r="G215">
            <v>40112</v>
          </cell>
          <cell r="H215">
            <v>38882</v>
          </cell>
          <cell r="I215">
            <v>40046</v>
          </cell>
          <cell r="J215">
            <v>40112</v>
          </cell>
          <cell r="K215">
            <v>-325138</v>
          </cell>
          <cell r="L215">
            <v>39497</v>
          </cell>
          <cell r="M215">
            <v>40112</v>
          </cell>
          <cell r="N215">
            <v>38882</v>
          </cell>
          <cell r="O215">
            <v>-73622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1"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</row>
        <row r="222">
          <cell r="D222" t="str">
            <v>-</v>
          </cell>
          <cell r="E222" t="str">
            <v>-</v>
          </cell>
          <cell r="F222" t="str">
            <v>-</v>
          </cell>
          <cell r="G222" t="str">
            <v>-</v>
          </cell>
          <cell r="H222" t="str">
            <v>-</v>
          </cell>
          <cell r="I222" t="str">
            <v>-</v>
          </cell>
          <cell r="J222" t="str">
            <v>-</v>
          </cell>
          <cell r="K222" t="str">
            <v>-</v>
          </cell>
          <cell r="L222" t="str">
            <v>-</v>
          </cell>
          <cell r="M222" t="str">
            <v>-</v>
          </cell>
          <cell r="N222" t="str">
            <v>-</v>
          </cell>
          <cell r="O222" t="str">
            <v>-</v>
          </cell>
        </row>
        <row r="223"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6">
          <cell r="D226">
            <v>394760</v>
          </cell>
          <cell r="E226">
            <v>-36040</v>
          </cell>
          <cell r="F226">
            <v>-36040</v>
          </cell>
          <cell r="G226">
            <v>-36040</v>
          </cell>
          <cell r="H226">
            <v>-31000</v>
          </cell>
          <cell r="I226">
            <v>-36040</v>
          </cell>
          <cell r="J226">
            <v>-36040</v>
          </cell>
          <cell r="K226">
            <v>-36040</v>
          </cell>
          <cell r="L226">
            <v>-36040</v>
          </cell>
          <cell r="M226">
            <v>-36040</v>
          </cell>
          <cell r="N226">
            <v>-36040</v>
          </cell>
          <cell r="O226">
            <v>-36040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D228">
            <v>-35720</v>
          </cell>
          <cell r="E228">
            <v>-32270</v>
          </cell>
          <cell r="F228">
            <v>-35720</v>
          </cell>
          <cell r="G228">
            <v>-34580</v>
          </cell>
          <cell r="H228">
            <v>-35720</v>
          </cell>
          <cell r="I228">
            <v>-34580</v>
          </cell>
          <cell r="J228">
            <v>-35720</v>
          </cell>
          <cell r="K228">
            <v>-35720</v>
          </cell>
          <cell r="L228">
            <v>-34580</v>
          </cell>
          <cell r="M228">
            <v>-35720</v>
          </cell>
          <cell r="N228">
            <v>-34580</v>
          </cell>
          <cell r="O228">
            <v>-35720</v>
          </cell>
        </row>
        <row r="229">
          <cell r="D229" t="e">
            <v>#REF!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I229" t="e">
            <v>#REF!</v>
          </cell>
          <cell r="J229" t="e">
            <v>#REF!</v>
          </cell>
          <cell r="K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D232" t="str">
            <v>-</v>
          </cell>
          <cell r="E232" t="str">
            <v>-</v>
          </cell>
          <cell r="F232" t="str">
            <v>-</v>
          </cell>
          <cell r="G232" t="str">
            <v>-</v>
          </cell>
          <cell r="H232" t="str">
            <v>-</v>
          </cell>
          <cell r="I232" t="str">
            <v>-</v>
          </cell>
          <cell r="J232" t="str">
            <v>-</v>
          </cell>
          <cell r="K232" t="str">
            <v>-</v>
          </cell>
          <cell r="L232" t="str">
            <v>-</v>
          </cell>
          <cell r="M232" t="str">
            <v>-</v>
          </cell>
          <cell r="N232" t="str">
            <v>-</v>
          </cell>
          <cell r="O232" t="str">
            <v>-</v>
          </cell>
        </row>
        <row r="233">
          <cell r="D233" t="e">
            <v>#REF!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I233" t="e">
            <v>#REF!</v>
          </cell>
          <cell r="J233" t="e">
            <v>#REF!</v>
          </cell>
          <cell r="K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</row>
        <row r="236">
          <cell r="D236">
            <v>-527857</v>
          </cell>
          <cell r="E236">
            <v>-7033</v>
          </cell>
          <cell r="F236">
            <v>8375</v>
          </cell>
          <cell r="G236">
            <v>-9388</v>
          </cell>
          <cell r="H236">
            <v>-6545</v>
          </cell>
          <cell r="I236">
            <v>5955</v>
          </cell>
          <cell r="J236">
            <v>-2337</v>
          </cell>
          <cell r="K236">
            <v>-4838</v>
          </cell>
          <cell r="L236">
            <v>3032</v>
          </cell>
          <cell r="M236">
            <v>-6760</v>
          </cell>
          <cell r="N236">
            <v>-9007</v>
          </cell>
          <cell r="O236">
            <v>-3051</v>
          </cell>
        </row>
        <row r="237"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D238">
            <v>-3333</v>
          </cell>
          <cell r="E238">
            <v>-3333</v>
          </cell>
          <cell r="F238">
            <v>-3333</v>
          </cell>
          <cell r="G238">
            <v>-3333</v>
          </cell>
          <cell r="H238">
            <v>36667</v>
          </cell>
          <cell r="I238">
            <v>36667</v>
          </cell>
          <cell r="J238">
            <v>36667</v>
          </cell>
          <cell r="K238">
            <v>36667</v>
          </cell>
          <cell r="L238">
            <v>36667</v>
          </cell>
          <cell r="M238">
            <v>-3333</v>
          </cell>
          <cell r="N238">
            <v>-3333</v>
          </cell>
          <cell r="O238">
            <v>-163337</v>
          </cell>
        </row>
        <row r="239"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D241" t="str">
            <v>-</v>
          </cell>
          <cell r="E241" t="str">
            <v>-</v>
          </cell>
          <cell r="F241" t="str">
            <v>-</v>
          </cell>
          <cell r="G241" t="str">
            <v>-</v>
          </cell>
          <cell r="H241" t="str">
            <v>-</v>
          </cell>
          <cell r="I241" t="str">
            <v>-</v>
          </cell>
          <cell r="J241" t="str">
            <v>-</v>
          </cell>
          <cell r="K241" t="str">
            <v>-</v>
          </cell>
          <cell r="L241" t="str">
            <v>-</v>
          </cell>
          <cell r="M241" t="str">
            <v>-</v>
          </cell>
          <cell r="N241" t="str">
            <v>-</v>
          </cell>
          <cell r="O241" t="str">
            <v>-</v>
          </cell>
        </row>
        <row r="242">
          <cell r="D242">
            <v>-531190</v>
          </cell>
          <cell r="E242">
            <v>-10366</v>
          </cell>
          <cell r="F242">
            <v>5042</v>
          </cell>
          <cell r="G242">
            <v>-12721</v>
          </cell>
          <cell r="H242">
            <v>30122</v>
          </cell>
          <cell r="I242">
            <v>42622</v>
          </cell>
          <cell r="J242">
            <v>34330</v>
          </cell>
          <cell r="K242">
            <v>31829</v>
          </cell>
          <cell r="L242">
            <v>39699</v>
          </cell>
          <cell r="M242">
            <v>-10093</v>
          </cell>
          <cell r="N242">
            <v>-12340</v>
          </cell>
          <cell r="O242">
            <v>-166388</v>
          </cell>
        </row>
        <row r="244">
          <cell r="D244" t="str">
            <v>-</v>
          </cell>
          <cell r="E244" t="str">
            <v>-</v>
          </cell>
          <cell r="F244" t="str">
            <v>-</v>
          </cell>
          <cell r="G244" t="str">
            <v>-</v>
          </cell>
          <cell r="H244" t="str">
            <v>-</v>
          </cell>
          <cell r="I244" t="str">
            <v>-</v>
          </cell>
          <cell r="J244" t="str">
            <v>-</v>
          </cell>
          <cell r="K244" t="str">
            <v>-</v>
          </cell>
          <cell r="L244" t="str">
            <v>-</v>
          </cell>
          <cell r="M244" t="str">
            <v>-</v>
          </cell>
          <cell r="N244" t="str">
            <v>-</v>
          </cell>
          <cell r="O244" t="str">
            <v>-</v>
          </cell>
        </row>
        <row r="245">
          <cell r="D245" t="e">
            <v>#REF!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I245" t="e">
            <v>#REF!</v>
          </cell>
          <cell r="J245" t="e">
            <v>#REF!</v>
          </cell>
          <cell r="K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</row>
        <row r="248">
          <cell r="D248">
            <v>-4540</v>
          </cell>
          <cell r="E248">
            <v>-4100</v>
          </cell>
          <cell r="F248">
            <v>-4540</v>
          </cell>
          <cell r="G248">
            <v>-18780</v>
          </cell>
          <cell r="H248">
            <v>-19410</v>
          </cell>
          <cell r="I248">
            <v>-18780</v>
          </cell>
          <cell r="J248">
            <v>-19410</v>
          </cell>
          <cell r="K248">
            <v>-19410</v>
          </cell>
          <cell r="L248">
            <v>-18780</v>
          </cell>
          <cell r="M248">
            <v>-19420</v>
          </cell>
          <cell r="N248">
            <v>-18780</v>
          </cell>
          <cell r="O248">
            <v>-19420</v>
          </cell>
        </row>
        <row r="249">
          <cell r="D249" t="str">
            <v>-</v>
          </cell>
          <cell r="E249" t="str">
            <v>-</v>
          </cell>
          <cell r="F249" t="str">
            <v>-</v>
          </cell>
          <cell r="G249" t="str">
            <v>-</v>
          </cell>
          <cell r="H249" t="str">
            <v>-</v>
          </cell>
          <cell r="I249" t="str">
            <v>-</v>
          </cell>
          <cell r="J249" t="str">
            <v>-</v>
          </cell>
          <cell r="K249" t="str">
            <v>-</v>
          </cell>
          <cell r="L249" t="str">
            <v>-</v>
          </cell>
          <cell r="M249" t="str">
            <v>-</v>
          </cell>
          <cell r="N249" t="str">
            <v>-</v>
          </cell>
          <cell r="O249" t="str">
            <v>-</v>
          </cell>
        </row>
        <row r="250">
          <cell r="D250">
            <v>-4540</v>
          </cell>
          <cell r="E250">
            <v>-4100</v>
          </cell>
          <cell r="F250">
            <v>-4540</v>
          </cell>
          <cell r="G250">
            <v>-18780</v>
          </cell>
          <cell r="H250">
            <v>-19410</v>
          </cell>
          <cell r="I250">
            <v>-18780</v>
          </cell>
          <cell r="J250">
            <v>-19410</v>
          </cell>
          <cell r="K250">
            <v>-19410</v>
          </cell>
          <cell r="L250">
            <v>-18780</v>
          </cell>
          <cell r="M250">
            <v>-19420</v>
          </cell>
          <cell r="N250">
            <v>-18780</v>
          </cell>
          <cell r="O250">
            <v>-19420</v>
          </cell>
        </row>
        <row r="255"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7"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</row>
        <row r="268"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69"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</row>
        <row r="270"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</row>
        <row r="271"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2"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D273">
            <v>-83695</v>
          </cell>
          <cell r="E273">
            <v>-83695</v>
          </cell>
          <cell r="F273">
            <v>-83695</v>
          </cell>
          <cell r="G273">
            <v>-83695</v>
          </cell>
          <cell r="H273">
            <v>-83695</v>
          </cell>
          <cell r="I273">
            <v>-83695</v>
          </cell>
          <cell r="J273">
            <v>-83695</v>
          </cell>
          <cell r="K273">
            <v>-83695</v>
          </cell>
          <cell r="L273">
            <v>-83695</v>
          </cell>
          <cell r="M273">
            <v>-83695</v>
          </cell>
          <cell r="N273">
            <v>-83695</v>
          </cell>
          <cell r="O273">
            <v>-83690</v>
          </cell>
        </row>
        <row r="274"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75">
          <cell r="D275" t="str">
            <v>-</v>
          </cell>
          <cell r="E275" t="str">
            <v>-</v>
          </cell>
          <cell r="F275" t="str">
            <v>-</v>
          </cell>
          <cell r="G275" t="str">
            <v>-</v>
          </cell>
          <cell r="H275" t="str">
            <v>-</v>
          </cell>
          <cell r="I275" t="str">
            <v>-</v>
          </cell>
          <cell r="J275" t="str">
            <v>-</v>
          </cell>
          <cell r="K275" t="str">
            <v>-</v>
          </cell>
          <cell r="L275" t="str">
            <v>-</v>
          </cell>
          <cell r="M275" t="str">
            <v>-</v>
          </cell>
          <cell r="N275" t="str">
            <v>-</v>
          </cell>
          <cell r="O275" t="str">
            <v>-</v>
          </cell>
        </row>
        <row r="276">
          <cell r="D276">
            <v>-83695</v>
          </cell>
          <cell r="E276">
            <v>-83695</v>
          </cell>
          <cell r="F276">
            <v>-83695</v>
          </cell>
          <cell r="G276">
            <v>-83695</v>
          </cell>
          <cell r="H276">
            <v>-83695</v>
          </cell>
          <cell r="I276">
            <v>-83695</v>
          </cell>
          <cell r="J276">
            <v>-83695</v>
          </cell>
          <cell r="K276">
            <v>-83695</v>
          </cell>
          <cell r="L276">
            <v>-83695</v>
          </cell>
          <cell r="M276">
            <v>-83695</v>
          </cell>
          <cell r="N276">
            <v>-83695</v>
          </cell>
          <cell r="O276">
            <v>-83690</v>
          </cell>
        </row>
        <row r="279">
          <cell r="D279">
            <v>100000</v>
          </cell>
          <cell r="E279">
            <v>0</v>
          </cell>
          <cell r="F279">
            <v>0</v>
          </cell>
          <cell r="G279">
            <v>115000</v>
          </cell>
          <cell r="H279">
            <v>0</v>
          </cell>
          <cell r="I279">
            <v>115000</v>
          </cell>
          <cell r="J279">
            <v>0</v>
          </cell>
          <cell r="K279">
            <v>0</v>
          </cell>
          <cell r="L279">
            <v>110000</v>
          </cell>
          <cell r="M279">
            <v>0</v>
          </cell>
          <cell r="N279">
            <v>0</v>
          </cell>
          <cell r="O279">
            <v>0</v>
          </cell>
        </row>
        <row r="280">
          <cell r="D280" t="str">
            <v>-</v>
          </cell>
          <cell r="E280" t="str">
            <v>-</v>
          </cell>
          <cell r="F280" t="str">
            <v>-</v>
          </cell>
          <cell r="G280" t="str">
            <v>-</v>
          </cell>
          <cell r="H280" t="str">
            <v>-</v>
          </cell>
          <cell r="I280" t="str">
            <v>-</v>
          </cell>
          <cell r="J280" t="str">
            <v>-</v>
          </cell>
          <cell r="K280" t="str">
            <v>-</v>
          </cell>
          <cell r="L280" t="str">
            <v>-</v>
          </cell>
          <cell r="M280" t="str">
            <v>-</v>
          </cell>
          <cell r="N280" t="str">
            <v>-</v>
          </cell>
          <cell r="O280" t="str">
            <v>-</v>
          </cell>
        </row>
        <row r="281">
          <cell r="D281">
            <v>100000</v>
          </cell>
          <cell r="E281">
            <v>0</v>
          </cell>
          <cell r="F281">
            <v>0</v>
          </cell>
          <cell r="G281">
            <v>115000</v>
          </cell>
          <cell r="H281">
            <v>0</v>
          </cell>
          <cell r="I281">
            <v>115000</v>
          </cell>
          <cell r="J281">
            <v>0</v>
          </cell>
          <cell r="K281">
            <v>0</v>
          </cell>
          <cell r="L281">
            <v>110000</v>
          </cell>
          <cell r="M281">
            <v>0</v>
          </cell>
          <cell r="N281">
            <v>0</v>
          </cell>
          <cell r="O281">
            <v>0</v>
          </cell>
        </row>
        <row r="283">
          <cell r="D283" t="str">
            <v>-</v>
          </cell>
          <cell r="E283" t="str">
            <v>-</v>
          </cell>
          <cell r="F283" t="str">
            <v>-</v>
          </cell>
          <cell r="G283" t="str">
            <v>-</v>
          </cell>
          <cell r="H283" t="str">
            <v>-</v>
          </cell>
          <cell r="I283" t="str">
            <v>-</v>
          </cell>
          <cell r="J283" t="str">
            <v>-</v>
          </cell>
          <cell r="K283" t="str">
            <v>-</v>
          </cell>
          <cell r="L283" t="str">
            <v>-</v>
          </cell>
          <cell r="M283" t="str">
            <v>-</v>
          </cell>
          <cell r="N283" t="str">
            <v>-</v>
          </cell>
          <cell r="O283" t="str">
            <v>-</v>
          </cell>
        </row>
        <row r="284">
          <cell r="D284" t="e">
            <v>#REF!</v>
          </cell>
          <cell r="E284" t="e">
            <v>#REF!</v>
          </cell>
          <cell r="F284" t="e">
            <v>#REF!</v>
          </cell>
          <cell r="G284" t="e">
            <v>#REF!</v>
          </cell>
          <cell r="H284" t="e">
            <v>#REF!</v>
          </cell>
          <cell r="I284" t="e">
            <v>#REF!</v>
          </cell>
          <cell r="J284" t="e">
            <v>#REF!</v>
          </cell>
          <cell r="K284" t="e">
            <v>#REF!</v>
          </cell>
          <cell r="L284" t="e">
            <v>#REF!</v>
          </cell>
          <cell r="M284" t="e">
            <v>#REF!</v>
          </cell>
          <cell r="N284" t="e">
            <v>#REF!</v>
          </cell>
          <cell r="O284" t="e">
            <v>#REF!</v>
          </cell>
        </row>
        <row r="285">
          <cell r="D285" t="str">
            <v>=</v>
          </cell>
          <cell r="E285" t="str">
            <v>=</v>
          </cell>
          <cell r="F285" t="str">
            <v>=</v>
          </cell>
          <cell r="G285" t="str">
            <v>=</v>
          </cell>
          <cell r="H285" t="str">
            <v>=</v>
          </cell>
          <cell r="I285" t="str">
            <v>=</v>
          </cell>
          <cell r="J285" t="str">
            <v>=</v>
          </cell>
          <cell r="K285" t="str">
            <v>=</v>
          </cell>
          <cell r="L285" t="str">
            <v>=</v>
          </cell>
          <cell r="M285" t="str">
            <v>=</v>
          </cell>
          <cell r="N285" t="str">
            <v>=</v>
          </cell>
          <cell r="O285" t="str">
            <v>=</v>
          </cell>
        </row>
        <row r="291"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D292" t="str">
            <v>-</v>
          </cell>
          <cell r="E292" t="str">
            <v>-</v>
          </cell>
          <cell r="F292" t="str">
            <v>-</v>
          </cell>
          <cell r="G292" t="str">
            <v>-</v>
          </cell>
          <cell r="H292" t="str">
            <v>-</v>
          </cell>
          <cell r="I292" t="str">
            <v>-</v>
          </cell>
          <cell r="J292" t="str">
            <v>-</v>
          </cell>
          <cell r="K292" t="str">
            <v>-</v>
          </cell>
          <cell r="L292" t="str">
            <v>-</v>
          </cell>
          <cell r="M292" t="str">
            <v>-</v>
          </cell>
          <cell r="N292" t="str">
            <v>-</v>
          </cell>
          <cell r="O292" t="str">
            <v>-</v>
          </cell>
        </row>
        <row r="293"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6"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D298" t="str">
            <v>-</v>
          </cell>
          <cell r="E298" t="str">
            <v>-</v>
          </cell>
          <cell r="F298" t="str">
            <v>-</v>
          </cell>
          <cell r="G298" t="str">
            <v>-</v>
          </cell>
          <cell r="H298" t="str">
            <v>-</v>
          </cell>
          <cell r="I298" t="str">
            <v>-</v>
          </cell>
          <cell r="J298" t="str">
            <v>-</v>
          </cell>
          <cell r="K298" t="str">
            <v>-</v>
          </cell>
          <cell r="L298" t="str">
            <v>-</v>
          </cell>
          <cell r="M298" t="str">
            <v>-</v>
          </cell>
          <cell r="N298" t="str">
            <v>-</v>
          </cell>
          <cell r="O298" t="str">
            <v>-</v>
          </cell>
        </row>
        <row r="299"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D303" t="str">
            <v>-</v>
          </cell>
          <cell r="E303" t="str">
            <v>-</v>
          </cell>
          <cell r="F303" t="str">
            <v>-</v>
          </cell>
          <cell r="G303" t="str">
            <v>-</v>
          </cell>
          <cell r="H303" t="str">
            <v>-</v>
          </cell>
          <cell r="I303" t="str">
            <v>-</v>
          </cell>
          <cell r="J303" t="str">
            <v>-</v>
          </cell>
          <cell r="K303" t="str">
            <v>-</v>
          </cell>
          <cell r="L303" t="str">
            <v>-</v>
          </cell>
          <cell r="M303" t="str">
            <v>-</v>
          </cell>
          <cell r="N303" t="str">
            <v>-</v>
          </cell>
          <cell r="O303" t="str">
            <v>-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7">
          <cell r="D307">
            <v>933829</v>
          </cell>
          <cell r="E307">
            <v>878441</v>
          </cell>
          <cell r="F307">
            <v>1246655</v>
          </cell>
          <cell r="G307">
            <v>1913750</v>
          </cell>
          <cell r="H307">
            <v>1575689</v>
          </cell>
          <cell r="I307">
            <v>2040775</v>
          </cell>
          <cell r="J307">
            <v>681262</v>
          </cell>
          <cell r="K307">
            <v>929090</v>
          </cell>
          <cell r="L307">
            <v>1040768</v>
          </cell>
          <cell r="M307">
            <v>2049911</v>
          </cell>
          <cell r="N307">
            <v>2075789</v>
          </cell>
          <cell r="O307">
            <v>2716013</v>
          </cell>
        </row>
        <row r="308">
          <cell r="D308" t="str">
            <v>-</v>
          </cell>
          <cell r="E308" t="str">
            <v>-</v>
          </cell>
          <cell r="F308" t="str">
            <v>-</v>
          </cell>
          <cell r="G308" t="str">
            <v>-</v>
          </cell>
          <cell r="H308" t="str">
            <v>-</v>
          </cell>
          <cell r="I308" t="str">
            <v>-</v>
          </cell>
          <cell r="J308" t="str">
            <v>-</v>
          </cell>
          <cell r="K308" t="str">
            <v>-</v>
          </cell>
          <cell r="L308" t="str">
            <v>-</v>
          </cell>
          <cell r="M308" t="str">
            <v>-</v>
          </cell>
          <cell r="N308" t="str">
            <v>-</v>
          </cell>
          <cell r="O308" t="str">
            <v>-</v>
          </cell>
        </row>
        <row r="309">
          <cell r="D309">
            <v>933829</v>
          </cell>
          <cell r="E309">
            <v>878441</v>
          </cell>
          <cell r="F309">
            <v>1246655</v>
          </cell>
          <cell r="G309">
            <v>1913750</v>
          </cell>
          <cell r="H309">
            <v>1575689</v>
          </cell>
          <cell r="I309">
            <v>2040775</v>
          </cell>
          <cell r="J309">
            <v>681262</v>
          </cell>
          <cell r="K309">
            <v>929090</v>
          </cell>
          <cell r="L309">
            <v>1040768</v>
          </cell>
          <cell r="M309">
            <v>2049911</v>
          </cell>
          <cell r="N309">
            <v>2075789</v>
          </cell>
          <cell r="O309">
            <v>2716013</v>
          </cell>
        </row>
        <row r="312"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D314" t="str">
            <v>-</v>
          </cell>
          <cell r="E314" t="str">
            <v>-</v>
          </cell>
          <cell r="F314" t="str">
            <v>-</v>
          </cell>
          <cell r="G314" t="str">
            <v>-</v>
          </cell>
          <cell r="H314" t="str">
            <v>-</v>
          </cell>
          <cell r="I314" t="str">
            <v>-</v>
          </cell>
          <cell r="J314" t="str">
            <v>-</v>
          </cell>
          <cell r="K314" t="str">
            <v>-</v>
          </cell>
          <cell r="L314" t="str">
            <v>-</v>
          </cell>
          <cell r="M314" t="str">
            <v>-</v>
          </cell>
          <cell r="N314" t="str">
            <v>-</v>
          </cell>
          <cell r="O314" t="str">
            <v>-</v>
          </cell>
        </row>
        <row r="315"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8">
          <cell r="D318">
            <v>37329</v>
          </cell>
          <cell r="E318">
            <v>30296</v>
          </cell>
          <cell r="F318">
            <v>38671</v>
          </cell>
          <cell r="G318">
            <v>29283</v>
          </cell>
          <cell r="H318">
            <v>22738</v>
          </cell>
          <cell r="I318">
            <v>28695</v>
          </cell>
          <cell r="J318">
            <v>26370</v>
          </cell>
          <cell r="K318">
            <v>21532</v>
          </cell>
          <cell r="L318">
            <v>24564</v>
          </cell>
          <cell r="M318">
            <v>17804</v>
          </cell>
          <cell r="N318">
            <v>8797</v>
          </cell>
          <cell r="O318">
            <v>5746</v>
          </cell>
        </row>
        <row r="319">
          <cell r="D319" t="str">
            <v>-</v>
          </cell>
          <cell r="E319" t="str">
            <v>-</v>
          </cell>
          <cell r="F319" t="str">
            <v>-</v>
          </cell>
          <cell r="G319" t="str">
            <v>-</v>
          </cell>
          <cell r="H319" t="str">
            <v>-</v>
          </cell>
          <cell r="I319" t="str">
            <v>-</v>
          </cell>
          <cell r="J319" t="str">
            <v>-</v>
          </cell>
          <cell r="K319" t="str">
            <v>-</v>
          </cell>
          <cell r="L319" t="str">
            <v>-</v>
          </cell>
          <cell r="M319" t="str">
            <v>-</v>
          </cell>
          <cell r="N319" t="str">
            <v>-</v>
          </cell>
          <cell r="O319" t="str">
            <v>-</v>
          </cell>
        </row>
        <row r="320">
          <cell r="D320">
            <v>37329</v>
          </cell>
          <cell r="E320">
            <v>30296</v>
          </cell>
          <cell r="F320">
            <v>38671</v>
          </cell>
          <cell r="G320">
            <v>29283</v>
          </cell>
          <cell r="H320">
            <v>22738</v>
          </cell>
          <cell r="I320">
            <v>28695</v>
          </cell>
          <cell r="J320">
            <v>26370</v>
          </cell>
          <cell r="K320">
            <v>21532</v>
          </cell>
          <cell r="L320">
            <v>24564</v>
          </cell>
          <cell r="M320">
            <v>17804</v>
          </cell>
          <cell r="N320">
            <v>8797</v>
          </cell>
          <cell r="O320">
            <v>5746</v>
          </cell>
        </row>
        <row r="323"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D325" t="str">
            <v>-</v>
          </cell>
          <cell r="E325" t="str">
            <v>-</v>
          </cell>
          <cell r="F325" t="str">
            <v>-</v>
          </cell>
          <cell r="G325" t="str">
            <v>-</v>
          </cell>
          <cell r="H325" t="str">
            <v>-</v>
          </cell>
          <cell r="I325" t="str">
            <v>-</v>
          </cell>
          <cell r="J325" t="str">
            <v>-</v>
          </cell>
          <cell r="K325" t="str">
            <v>-</v>
          </cell>
          <cell r="L325" t="str">
            <v>-</v>
          </cell>
          <cell r="M325" t="str">
            <v>-</v>
          </cell>
          <cell r="N325" t="str">
            <v>-</v>
          </cell>
          <cell r="O325" t="str">
            <v>-</v>
          </cell>
        </row>
        <row r="326"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8">
          <cell r="D328" t="str">
            <v>-</v>
          </cell>
          <cell r="E328" t="str">
            <v>-</v>
          </cell>
          <cell r="F328" t="str">
            <v>-</v>
          </cell>
          <cell r="G328" t="str">
            <v>-</v>
          </cell>
          <cell r="H328" t="str">
            <v>-</v>
          </cell>
          <cell r="I328" t="str">
            <v>-</v>
          </cell>
          <cell r="J328" t="str">
            <v>-</v>
          </cell>
          <cell r="K328" t="str">
            <v>-</v>
          </cell>
          <cell r="L328" t="str">
            <v>-</v>
          </cell>
          <cell r="M328" t="str">
            <v>-</v>
          </cell>
          <cell r="N328" t="str">
            <v>-</v>
          </cell>
          <cell r="O328" t="str">
            <v>-</v>
          </cell>
        </row>
        <row r="329">
          <cell r="D329">
            <v>971158</v>
          </cell>
          <cell r="E329">
            <v>908737</v>
          </cell>
          <cell r="F329">
            <v>1285326</v>
          </cell>
          <cell r="G329">
            <v>1943033</v>
          </cell>
          <cell r="H329">
            <v>1598427</v>
          </cell>
          <cell r="I329">
            <v>2069470</v>
          </cell>
          <cell r="J329">
            <v>707632</v>
          </cell>
          <cell r="K329">
            <v>950622</v>
          </cell>
          <cell r="L329">
            <v>1065332</v>
          </cell>
          <cell r="M329">
            <v>2067715</v>
          </cell>
          <cell r="N329">
            <v>2084586</v>
          </cell>
          <cell r="O329">
            <v>2721759</v>
          </cell>
        </row>
        <row r="332">
          <cell r="D332">
            <v>-8449353</v>
          </cell>
          <cell r="E332">
            <v>0</v>
          </cell>
          <cell r="F332">
            <v>0</v>
          </cell>
          <cell r="G332">
            <v>-8451338</v>
          </cell>
          <cell r="H332">
            <v>0</v>
          </cell>
          <cell r="I332">
            <v>0</v>
          </cell>
          <cell r="J332">
            <v>-8451001</v>
          </cell>
          <cell r="K332">
            <v>0</v>
          </cell>
          <cell r="L332">
            <v>0</v>
          </cell>
          <cell r="M332">
            <v>-13449657</v>
          </cell>
          <cell r="N332">
            <v>0</v>
          </cell>
          <cell r="O332">
            <v>0</v>
          </cell>
        </row>
        <row r="333">
          <cell r="D333">
            <v>0</v>
          </cell>
          <cell r="E333">
            <v>-311109</v>
          </cell>
          <cell r="F333">
            <v>1429348</v>
          </cell>
          <cell r="G333">
            <v>0</v>
          </cell>
          <cell r="H333">
            <v>-389319</v>
          </cell>
          <cell r="I333">
            <v>1444851</v>
          </cell>
          <cell r="J333">
            <v>0</v>
          </cell>
          <cell r="K333">
            <v>-72791</v>
          </cell>
          <cell r="L333">
            <v>1478453</v>
          </cell>
          <cell r="M333">
            <v>0</v>
          </cell>
          <cell r="N333">
            <v>-291830</v>
          </cell>
          <cell r="O333">
            <v>1497438</v>
          </cell>
        </row>
        <row r="334">
          <cell r="D334" t="str">
            <v>-</v>
          </cell>
          <cell r="E334" t="str">
            <v>-</v>
          </cell>
          <cell r="F334" t="str">
            <v>-</v>
          </cell>
          <cell r="G334" t="str">
            <v>-</v>
          </cell>
          <cell r="H334" t="str">
            <v>-</v>
          </cell>
          <cell r="I334" t="str">
            <v>-</v>
          </cell>
          <cell r="J334" t="str">
            <v>-</v>
          </cell>
          <cell r="K334" t="str">
            <v>-</v>
          </cell>
          <cell r="L334" t="str">
            <v>-</v>
          </cell>
          <cell r="M334" t="str">
            <v>-</v>
          </cell>
          <cell r="N334" t="str">
            <v>-</v>
          </cell>
          <cell r="O334" t="str">
            <v>-</v>
          </cell>
        </row>
        <row r="335">
          <cell r="D335">
            <v>-8449353</v>
          </cell>
          <cell r="E335">
            <v>-311109</v>
          </cell>
          <cell r="F335">
            <v>1429348</v>
          </cell>
          <cell r="G335">
            <v>-8451338</v>
          </cell>
          <cell r="H335">
            <v>-389319</v>
          </cell>
          <cell r="I335">
            <v>1444851</v>
          </cell>
          <cell r="J335">
            <v>-8451001</v>
          </cell>
          <cell r="K335">
            <v>-72791</v>
          </cell>
          <cell r="L335">
            <v>1478453</v>
          </cell>
          <cell r="M335">
            <v>-13449657</v>
          </cell>
          <cell r="N335">
            <v>-291830</v>
          </cell>
          <cell r="O335">
            <v>1497438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-45000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D345">
            <v>-43835</v>
          </cell>
          <cell r="E345">
            <v>-44127</v>
          </cell>
          <cell r="F345">
            <v>-44421</v>
          </cell>
          <cell r="G345">
            <v>-44717</v>
          </cell>
          <cell r="H345">
            <v>-45015</v>
          </cell>
          <cell r="I345">
            <v>-45316</v>
          </cell>
          <cell r="J345">
            <v>-45618</v>
          </cell>
          <cell r="K345">
            <v>-45922</v>
          </cell>
          <cell r="L345">
            <v>-46228</v>
          </cell>
          <cell r="M345">
            <v>-46536</v>
          </cell>
          <cell r="N345">
            <v>-46846</v>
          </cell>
          <cell r="O345">
            <v>-47159</v>
          </cell>
        </row>
        <row r="346"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D348" t="str">
            <v>-</v>
          </cell>
          <cell r="E348" t="str">
            <v>-</v>
          </cell>
          <cell r="F348" t="str">
            <v>-</v>
          </cell>
          <cell r="G348" t="str">
            <v>-</v>
          </cell>
          <cell r="H348" t="str">
            <v>-</v>
          </cell>
          <cell r="I348" t="str">
            <v>-</v>
          </cell>
          <cell r="J348" t="str">
            <v>-</v>
          </cell>
          <cell r="K348" t="str">
            <v>-</v>
          </cell>
          <cell r="L348" t="str">
            <v>-</v>
          </cell>
          <cell r="M348" t="str">
            <v>-</v>
          </cell>
          <cell r="N348" t="str">
            <v>-</v>
          </cell>
          <cell r="O348" t="str">
            <v>-</v>
          </cell>
        </row>
        <row r="349">
          <cell r="D349">
            <v>-43835</v>
          </cell>
          <cell r="E349">
            <v>-44127</v>
          </cell>
          <cell r="F349">
            <v>-44421</v>
          </cell>
          <cell r="G349">
            <v>-44717</v>
          </cell>
          <cell r="H349">
            <v>-45015</v>
          </cell>
          <cell r="I349">
            <v>-45316</v>
          </cell>
          <cell r="J349">
            <v>-45618</v>
          </cell>
          <cell r="K349">
            <v>-90922</v>
          </cell>
          <cell r="L349">
            <v>-46228</v>
          </cell>
          <cell r="M349">
            <v>-46536</v>
          </cell>
          <cell r="N349">
            <v>-46846</v>
          </cell>
          <cell r="O349">
            <v>-47159</v>
          </cell>
        </row>
        <row r="351">
          <cell r="D351" t="str">
            <v>-</v>
          </cell>
          <cell r="E351" t="str">
            <v>-</v>
          </cell>
          <cell r="F351" t="str">
            <v>-</v>
          </cell>
          <cell r="G351" t="str">
            <v>-</v>
          </cell>
          <cell r="H351" t="str">
            <v>-</v>
          </cell>
          <cell r="I351" t="str">
            <v>-</v>
          </cell>
          <cell r="J351" t="str">
            <v>-</v>
          </cell>
          <cell r="K351" t="str">
            <v>-</v>
          </cell>
          <cell r="L351" t="str">
            <v>-</v>
          </cell>
          <cell r="M351" t="str">
            <v>-</v>
          </cell>
          <cell r="N351" t="str">
            <v>-</v>
          </cell>
          <cell r="O351" t="str">
            <v>-</v>
          </cell>
        </row>
        <row r="352">
          <cell r="D352">
            <v>-8493188</v>
          </cell>
          <cell r="E352">
            <v>-355236</v>
          </cell>
          <cell r="F352">
            <v>1384927</v>
          </cell>
          <cell r="G352">
            <v>-8496055</v>
          </cell>
          <cell r="H352">
            <v>-434334</v>
          </cell>
          <cell r="I352">
            <v>1399535</v>
          </cell>
          <cell r="J352">
            <v>-8496619</v>
          </cell>
          <cell r="K352">
            <v>-163713</v>
          </cell>
          <cell r="L352">
            <v>1432225</v>
          </cell>
          <cell r="M352">
            <v>-13496193</v>
          </cell>
          <cell r="N352">
            <v>-338676</v>
          </cell>
          <cell r="O352">
            <v>1450279</v>
          </cell>
        </row>
        <row r="357">
          <cell r="D357">
            <v>2070</v>
          </cell>
          <cell r="E357">
            <v>2070</v>
          </cell>
          <cell r="F357">
            <v>2880</v>
          </cell>
          <cell r="G357">
            <v>2540</v>
          </cell>
          <cell r="H357">
            <v>2540</v>
          </cell>
          <cell r="I357">
            <v>2540</v>
          </cell>
          <cell r="J357">
            <v>2540</v>
          </cell>
          <cell r="K357">
            <v>2540</v>
          </cell>
          <cell r="L357">
            <v>2540</v>
          </cell>
          <cell r="M357">
            <v>2540</v>
          </cell>
          <cell r="N357">
            <v>2540</v>
          </cell>
          <cell r="O357">
            <v>2540</v>
          </cell>
        </row>
        <row r="358"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</row>
        <row r="362"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D363" t="str">
            <v>-</v>
          </cell>
          <cell r="E363" t="str">
            <v>-</v>
          </cell>
          <cell r="F363" t="str">
            <v>-</v>
          </cell>
          <cell r="G363" t="str">
            <v>-</v>
          </cell>
          <cell r="H363" t="str">
            <v>-</v>
          </cell>
          <cell r="J363" t="str">
            <v>-</v>
          </cell>
          <cell r="K363" t="str">
            <v>-</v>
          </cell>
          <cell r="L363" t="str">
            <v>-</v>
          </cell>
          <cell r="M363" t="str">
            <v>-</v>
          </cell>
        </row>
        <row r="364">
          <cell r="D364">
            <v>2070</v>
          </cell>
          <cell r="E364">
            <v>2070</v>
          </cell>
          <cell r="F364">
            <v>2880</v>
          </cell>
          <cell r="G364">
            <v>2540</v>
          </cell>
          <cell r="H364">
            <v>2540</v>
          </cell>
          <cell r="J364">
            <v>2540</v>
          </cell>
          <cell r="K364">
            <v>2540</v>
          </cell>
          <cell r="L364">
            <v>2540</v>
          </cell>
          <cell r="M364">
            <v>2540</v>
          </cell>
        </row>
        <row r="366">
          <cell r="D366" t="str">
            <v>-</v>
          </cell>
          <cell r="E366" t="str">
            <v>-</v>
          </cell>
          <cell r="F366" t="str">
            <v>-</v>
          </cell>
          <cell r="G366" t="str">
            <v>-</v>
          </cell>
          <cell r="H366" t="str">
            <v>-</v>
          </cell>
          <cell r="J366" t="str">
            <v>-</v>
          </cell>
          <cell r="K366" t="str">
            <v>-</v>
          </cell>
          <cell r="L366" t="str">
            <v>-</v>
          </cell>
          <cell r="M366" t="str">
            <v>-</v>
          </cell>
        </row>
        <row r="367">
          <cell r="D367">
            <v>2070</v>
          </cell>
          <cell r="E367">
            <v>2070</v>
          </cell>
          <cell r="F367">
            <v>2880</v>
          </cell>
          <cell r="G367">
            <v>2540</v>
          </cell>
          <cell r="H367">
            <v>2540</v>
          </cell>
          <cell r="J367">
            <v>2540</v>
          </cell>
          <cell r="K367">
            <v>2540</v>
          </cell>
          <cell r="L367">
            <v>2540</v>
          </cell>
          <cell r="M367">
            <v>2540</v>
          </cell>
        </row>
        <row r="370"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</row>
        <row r="371">
          <cell r="D371" t="str">
            <v>-</v>
          </cell>
          <cell r="E371" t="str">
            <v>-</v>
          </cell>
          <cell r="F371" t="str">
            <v>-</v>
          </cell>
          <cell r="G371" t="str">
            <v>-</v>
          </cell>
          <cell r="H371" t="str">
            <v>-</v>
          </cell>
          <cell r="J371" t="str">
            <v>-</v>
          </cell>
          <cell r="K371" t="str">
            <v>-</v>
          </cell>
          <cell r="L371" t="str">
            <v>-</v>
          </cell>
          <cell r="M371" t="str">
            <v>-</v>
          </cell>
        </row>
        <row r="372"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5"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D376">
            <v>724787</v>
          </cell>
          <cell r="E376">
            <v>47789</v>
          </cell>
          <cell r="F376">
            <v>425962</v>
          </cell>
          <cell r="G376">
            <v>-314232</v>
          </cell>
          <cell r="H376">
            <v>139472</v>
          </cell>
          <cell r="J376">
            <v>458670</v>
          </cell>
          <cell r="K376">
            <v>-624730</v>
          </cell>
          <cell r="L376">
            <v>551460</v>
          </cell>
          <cell r="M376">
            <v>-436570</v>
          </cell>
        </row>
        <row r="377"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D378" t="e">
            <v>#REF!</v>
          </cell>
          <cell r="E378" t="e">
            <v>#REF!</v>
          </cell>
          <cell r="F378" t="e">
            <v>#REF!</v>
          </cell>
          <cell r="G378" t="e">
            <v>#REF!</v>
          </cell>
          <cell r="H378" t="e">
            <v>#REF!</v>
          </cell>
          <cell r="J378" t="e">
            <v>#REF!</v>
          </cell>
          <cell r="K378" t="e">
            <v>#REF!</v>
          </cell>
          <cell r="L378" t="e">
            <v>#REF!</v>
          </cell>
          <cell r="M378" t="e">
            <v>#REF!</v>
          </cell>
        </row>
        <row r="379"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</row>
        <row r="382"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</row>
        <row r="385"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</row>
        <row r="386"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D388">
            <v>-2921</v>
          </cell>
          <cell r="E388">
            <v>5109</v>
          </cell>
          <cell r="F388">
            <v>25472</v>
          </cell>
          <cell r="G388">
            <v>60071</v>
          </cell>
          <cell r="H388">
            <v>27917</v>
          </cell>
          <cell r="J388">
            <v>-18310</v>
          </cell>
          <cell r="K388">
            <v>2429</v>
          </cell>
          <cell r="L388">
            <v>18823</v>
          </cell>
          <cell r="M388">
            <v>-46376</v>
          </cell>
        </row>
        <row r="389"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</row>
        <row r="392">
          <cell r="D392" t="str">
            <v>-</v>
          </cell>
          <cell r="E392" t="str">
            <v>-</v>
          </cell>
          <cell r="F392" t="str">
            <v>-</v>
          </cell>
          <cell r="G392" t="str">
            <v>-</v>
          </cell>
          <cell r="H392" t="str">
            <v>-</v>
          </cell>
          <cell r="J392" t="str">
            <v>-</v>
          </cell>
          <cell r="K392" t="str">
            <v>-</v>
          </cell>
          <cell r="L392" t="str">
            <v>-</v>
          </cell>
          <cell r="M392" t="str">
            <v>-</v>
          </cell>
        </row>
        <row r="393">
          <cell r="D393" t="e">
            <v>#REF!</v>
          </cell>
          <cell r="E393" t="e">
            <v>#REF!</v>
          </cell>
          <cell r="F393" t="e">
            <v>#REF!</v>
          </cell>
          <cell r="G393" t="e">
            <v>#REF!</v>
          </cell>
          <cell r="H393" t="e">
            <v>#REF!</v>
          </cell>
          <cell r="J393" t="e">
            <v>#REF!</v>
          </cell>
          <cell r="K393" t="e">
            <v>#REF!</v>
          </cell>
          <cell r="L393" t="e">
            <v>#REF!</v>
          </cell>
          <cell r="M393" t="e">
            <v>#REF!</v>
          </cell>
        </row>
        <row r="396">
          <cell r="D396">
            <v>125862</v>
          </cell>
          <cell r="E396">
            <v>178042</v>
          </cell>
          <cell r="F396">
            <v>210982</v>
          </cell>
          <cell r="G396">
            <v>216132</v>
          </cell>
          <cell r="H396">
            <v>216132</v>
          </cell>
          <cell r="J396">
            <v>216132</v>
          </cell>
          <cell r="K396">
            <v>-1336308</v>
          </cell>
          <cell r="L396">
            <v>216132</v>
          </cell>
          <cell r="M396">
            <v>216132</v>
          </cell>
        </row>
        <row r="397"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D398" t="e">
            <v>#REF!</v>
          </cell>
          <cell r="E398" t="e">
            <v>#REF!</v>
          </cell>
          <cell r="F398" t="e">
            <v>#REF!</v>
          </cell>
          <cell r="G398" t="e">
            <v>#REF!</v>
          </cell>
          <cell r="H398" t="e">
            <v>#REF!</v>
          </cell>
          <cell r="J398" t="e">
            <v>#REF!</v>
          </cell>
          <cell r="K398" t="e">
            <v>#REF!</v>
          </cell>
          <cell r="L398" t="e">
            <v>#REF!</v>
          </cell>
          <cell r="M398" t="e">
            <v>#REF!</v>
          </cell>
        </row>
        <row r="399"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D402" t="str">
            <v>-</v>
          </cell>
          <cell r="E402" t="str">
            <v>-</v>
          </cell>
          <cell r="F402" t="str">
            <v>-</v>
          </cell>
          <cell r="G402" t="str">
            <v>-</v>
          </cell>
          <cell r="H402" t="str">
            <v>-</v>
          </cell>
          <cell r="J402" t="str">
            <v>-</v>
          </cell>
          <cell r="K402" t="str">
            <v>-</v>
          </cell>
          <cell r="L402" t="str">
            <v>-</v>
          </cell>
          <cell r="M402" t="str">
            <v>-</v>
          </cell>
        </row>
        <row r="403">
          <cell r="D403" t="e">
            <v>#REF!</v>
          </cell>
          <cell r="E403" t="e">
            <v>#REF!</v>
          </cell>
          <cell r="F403" t="e">
            <v>#REF!</v>
          </cell>
          <cell r="G403" t="e">
            <v>#REF!</v>
          </cell>
          <cell r="H403" t="e">
            <v>#REF!</v>
          </cell>
          <cell r="J403" t="e">
            <v>#REF!</v>
          </cell>
          <cell r="K403" t="e">
            <v>#REF!</v>
          </cell>
          <cell r="L403" t="e">
            <v>#REF!</v>
          </cell>
          <cell r="M403" t="e">
            <v>#REF!</v>
          </cell>
        </row>
        <row r="406"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J406">
            <v>0</v>
          </cell>
          <cell r="K406">
            <v>-47218</v>
          </cell>
          <cell r="L406">
            <v>0</v>
          </cell>
          <cell r="M406">
            <v>0</v>
          </cell>
        </row>
        <row r="407">
          <cell r="D407">
            <v>-3695</v>
          </cell>
          <cell r="E407">
            <v>-3713</v>
          </cell>
          <cell r="F407">
            <v>-3739</v>
          </cell>
          <cell r="G407">
            <v>-3763</v>
          </cell>
          <cell r="H407">
            <v>-3795</v>
          </cell>
          <cell r="J407">
            <v>-3842</v>
          </cell>
          <cell r="K407">
            <v>-3868</v>
          </cell>
          <cell r="L407">
            <v>-3892</v>
          </cell>
          <cell r="M407">
            <v>-3924</v>
          </cell>
        </row>
        <row r="408">
          <cell r="J408">
            <v>0</v>
          </cell>
          <cell r="K408">
            <v>0</v>
          </cell>
          <cell r="L408">
            <v>0</v>
          </cell>
          <cell r="M408">
            <v>0</v>
          </cell>
        </row>
        <row r="409">
          <cell r="J409">
            <v>890950</v>
          </cell>
          <cell r="K409">
            <v>889600</v>
          </cell>
          <cell r="L409">
            <v>771620</v>
          </cell>
          <cell r="M409">
            <v>825260</v>
          </cell>
        </row>
        <row r="410">
          <cell r="J410">
            <v>523210</v>
          </cell>
          <cell r="K410">
            <v>418291</v>
          </cell>
          <cell r="L410">
            <v>-972113</v>
          </cell>
          <cell r="M410">
            <v>530860</v>
          </cell>
        </row>
        <row r="411">
          <cell r="J411">
            <v>407044</v>
          </cell>
          <cell r="K411">
            <v>407044</v>
          </cell>
          <cell r="L411">
            <v>330750</v>
          </cell>
          <cell r="M411">
            <v>407044</v>
          </cell>
        </row>
        <row r="412">
          <cell r="J412" t="str">
            <v>-</v>
          </cell>
          <cell r="K412" t="str">
            <v>-</v>
          </cell>
          <cell r="L412" t="str">
            <v>-</v>
          </cell>
          <cell r="M412" t="str">
            <v>-</v>
          </cell>
        </row>
        <row r="413">
          <cell r="J413">
            <v>1817362</v>
          </cell>
          <cell r="K413">
            <v>1663849</v>
          </cell>
          <cell r="L413">
            <v>126365</v>
          </cell>
          <cell r="M413">
            <v>1759240</v>
          </cell>
        </row>
        <row r="416">
          <cell r="J416">
            <v>610</v>
          </cell>
          <cell r="K416">
            <v>610</v>
          </cell>
          <cell r="L416">
            <v>610</v>
          </cell>
          <cell r="M416">
            <v>610</v>
          </cell>
        </row>
        <row r="417"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J420">
            <v>0</v>
          </cell>
          <cell r="K420">
            <v>0</v>
          </cell>
          <cell r="L420">
            <v>0</v>
          </cell>
          <cell r="M420">
            <v>0</v>
          </cell>
        </row>
        <row r="421">
          <cell r="J421">
            <v>0</v>
          </cell>
          <cell r="K421">
            <v>0</v>
          </cell>
          <cell r="L421">
            <v>0</v>
          </cell>
          <cell r="M421">
            <v>0</v>
          </cell>
        </row>
        <row r="422">
          <cell r="J422">
            <v>0</v>
          </cell>
          <cell r="K422">
            <v>0</v>
          </cell>
          <cell r="L422">
            <v>0</v>
          </cell>
          <cell r="M422">
            <v>0</v>
          </cell>
        </row>
        <row r="423">
          <cell r="J423">
            <v>0</v>
          </cell>
          <cell r="K423">
            <v>0</v>
          </cell>
          <cell r="L423">
            <v>0</v>
          </cell>
          <cell r="M423">
            <v>0</v>
          </cell>
        </row>
        <row r="424">
          <cell r="J424" t="e">
            <v>#REF!</v>
          </cell>
          <cell r="K424" t="e">
            <v>#REF!</v>
          </cell>
          <cell r="L424" t="e">
            <v>#REF!</v>
          </cell>
          <cell r="M424" t="e">
            <v>#REF!</v>
          </cell>
        </row>
        <row r="425">
          <cell r="J425">
            <v>0</v>
          </cell>
          <cell r="K425">
            <v>0</v>
          </cell>
          <cell r="L425">
            <v>0</v>
          </cell>
          <cell r="M425">
            <v>0</v>
          </cell>
        </row>
        <row r="426">
          <cell r="J426">
            <v>0</v>
          </cell>
          <cell r="K426">
            <v>0</v>
          </cell>
          <cell r="L426">
            <v>0</v>
          </cell>
          <cell r="M426">
            <v>0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J429">
            <v>0</v>
          </cell>
          <cell r="K429">
            <v>0</v>
          </cell>
          <cell r="L429">
            <v>0</v>
          </cell>
          <cell r="M429">
            <v>0</v>
          </cell>
        </row>
        <row r="430">
          <cell r="J430">
            <v>0</v>
          </cell>
          <cell r="K430">
            <v>0</v>
          </cell>
          <cell r="L430">
            <v>0</v>
          </cell>
          <cell r="M430">
            <v>0</v>
          </cell>
        </row>
        <row r="431">
          <cell r="J431">
            <v>0</v>
          </cell>
          <cell r="K431">
            <v>0</v>
          </cell>
          <cell r="L431">
            <v>0</v>
          </cell>
          <cell r="M431">
            <v>0</v>
          </cell>
        </row>
        <row r="432">
          <cell r="J432">
            <v>0</v>
          </cell>
          <cell r="K432">
            <v>0</v>
          </cell>
          <cell r="L432">
            <v>0</v>
          </cell>
          <cell r="M432">
            <v>0</v>
          </cell>
        </row>
        <row r="433">
          <cell r="J433">
            <v>0</v>
          </cell>
          <cell r="K433">
            <v>0</v>
          </cell>
          <cell r="L433">
            <v>0</v>
          </cell>
          <cell r="M433">
            <v>0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J437">
            <v>0</v>
          </cell>
          <cell r="K437">
            <v>0</v>
          </cell>
          <cell r="L437">
            <v>0</v>
          </cell>
          <cell r="M437">
            <v>0</v>
          </cell>
        </row>
        <row r="438">
          <cell r="J438">
            <v>0</v>
          </cell>
          <cell r="K438">
            <v>0</v>
          </cell>
          <cell r="L438">
            <v>0</v>
          </cell>
          <cell r="M438">
            <v>0</v>
          </cell>
        </row>
        <row r="439">
          <cell r="J439">
            <v>0</v>
          </cell>
          <cell r="K439">
            <v>0</v>
          </cell>
          <cell r="L439">
            <v>0</v>
          </cell>
          <cell r="M439">
            <v>0</v>
          </cell>
        </row>
        <row r="440">
          <cell r="J440">
            <v>0</v>
          </cell>
          <cell r="K440">
            <v>0</v>
          </cell>
          <cell r="L440">
            <v>0</v>
          </cell>
          <cell r="M440">
            <v>0</v>
          </cell>
        </row>
        <row r="441">
          <cell r="J441">
            <v>0</v>
          </cell>
          <cell r="K441">
            <v>0</v>
          </cell>
          <cell r="L441">
            <v>0</v>
          </cell>
          <cell r="M441">
            <v>0</v>
          </cell>
        </row>
        <row r="442">
          <cell r="J442" t="str">
            <v>-</v>
          </cell>
          <cell r="K442" t="str">
            <v>-</v>
          </cell>
          <cell r="L442" t="str">
            <v>-</v>
          </cell>
          <cell r="M442" t="str">
            <v>-</v>
          </cell>
        </row>
        <row r="443">
          <cell r="J443" t="e">
            <v>#REF!</v>
          </cell>
          <cell r="K443" t="e">
            <v>#REF!</v>
          </cell>
          <cell r="L443" t="e">
            <v>#REF!</v>
          </cell>
          <cell r="M443" t="e">
            <v>#REF!</v>
          </cell>
        </row>
        <row r="445">
          <cell r="J445" t="str">
            <v>-</v>
          </cell>
          <cell r="K445" t="str">
            <v>-</v>
          </cell>
          <cell r="L445" t="str">
            <v>-</v>
          </cell>
          <cell r="M445" t="str">
            <v>-</v>
          </cell>
        </row>
        <row r="446">
          <cell r="J446" t="e">
            <v>#REF!</v>
          </cell>
          <cell r="K446" t="e">
            <v>#REF!</v>
          </cell>
          <cell r="L446" t="e">
            <v>#REF!</v>
          </cell>
          <cell r="M446" t="e">
            <v>#REF!</v>
          </cell>
        </row>
        <row r="449">
          <cell r="J449">
            <v>0</v>
          </cell>
          <cell r="K449">
            <v>0</v>
          </cell>
          <cell r="L449">
            <v>0</v>
          </cell>
          <cell r="M449">
            <v>0</v>
          </cell>
        </row>
        <row r="450">
          <cell r="J450">
            <v>0</v>
          </cell>
          <cell r="K450">
            <v>0</v>
          </cell>
          <cell r="L450">
            <v>0</v>
          </cell>
          <cell r="M450">
            <v>0</v>
          </cell>
        </row>
        <row r="451">
          <cell r="J451" t="e">
            <v>#REF!</v>
          </cell>
          <cell r="K451" t="e">
            <v>#REF!</v>
          </cell>
          <cell r="L451" t="e">
            <v>#REF!</v>
          </cell>
          <cell r="M451" t="e">
            <v>#REF!</v>
          </cell>
        </row>
      </sheetData>
      <sheetData sheetId="2" refreshError="1"/>
      <sheetData sheetId="3" refreshError="1">
        <row r="151">
          <cell r="P151">
            <v>0</v>
          </cell>
        </row>
        <row r="152">
          <cell r="P152">
            <v>0</v>
          </cell>
        </row>
        <row r="153">
          <cell r="P153">
            <v>0</v>
          </cell>
        </row>
        <row r="154">
          <cell r="D154" t="e">
            <v>#REF!</v>
          </cell>
          <cell r="E154" t="e">
            <v>#REF!</v>
          </cell>
          <cell r="F154" t="e">
            <v>#REF!</v>
          </cell>
          <cell r="G154" t="e">
            <v>#REF!</v>
          </cell>
          <cell r="H154" t="e">
            <v>#REF!</v>
          </cell>
          <cell r="I154" t="e">
            <v>#REF!</v>
          </cell>
          <cell r="J154" t="e">
            <v>#REF!</v>
          </cell>
          <cell r="K154" t="e">
            <v>#REF!</v>
          </cell>
          <cell r="L154" t="e">
            <v>#REF!</v>
          </cell>
          <cell r="M154" t="e">
            <v>#REF!</v>
          </cell>
          <cell r="N154" t="e">
            <v>#REF!</v>
          </cell>
          <cell r="O154" t="e">
            <v>#REF!</v>
          </cell>
          <cell r="P154" t="e">
            <v>#REF!</v>
          </cell>
        </row>
        <row r="155">
          <cell r="P155">
            <v>0</v>
          </cell>
        </row>
        <row r="156">
          <cell r="P156">
            <v>0</v>
          </cell>
        </row>
        <row r="157">
          <cell r="P157">
            <v>0</v>
          </cell>
        </row>
        <row r="158">
          <cell r="P158">
            <v>0</v>
          </cell>
        </row>
        <row r="159">
          <cell r="P159">
            <v>0</v>
          </cell>
        </row>
        <row r="160">
          <cell r="P160">
            <v>0</v>
          </cell>
        </row>
        <row r="161">
          <cell r="P161">
            <v>0</v>
          </cell>
        </row>
        <row r="162">
          <cell r="P162">
            <v>0</v>
          </cell>
        </row>
        <row r="163">
          <cell r="P163">
            <v>0</v>
          </cell>
        </row>
        <row r="164">
          <cell r="P164">
            <v>0</v>
          </cell>
        </row>
        <row r="165">
          <cell r="P165">
            <v>0</v>
          </cell>
        </row>
        <row r="166">
          <cell r="P166">
            <v>0</v>
          </cell>
        </row>
        <row r="167">
          <cell r="P167">
            <v>0</v>
          </cell>
        </row>
        <row r="168">
          <cell r="P168">
            <v>0</v>
          </cell>
        </row>
        <row r="169">
          <cell r="P169">
            <v>0</v>
          </cell>
        </row>
        <row r="170">
          <cell r="P170">
            <v>0</v>
          </cell>
        </row>
        <row r="171">
          <cell r="P171">
            <v>0</v>
          </cell>
        </row>
        <row r="172"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</row>
        <row r="173"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</row>
        <row r="174">
          <cell r="D174" t="e">
            <v>#REF!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I174" t="e">
            <v>#REF!</v>
          </cell>
          <cell r="J174" t="e">
            <v>#REF!</v>
          </cell>
          <cell r="K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 t="e">
            <v>#REF!</v>
          </cell>
        </row>
        <row r="175">
          <cell r="D175">
            <v>2588</v>
          </cell>
          <cell r="E175">
            <v>2588</v>
          </cell>
          <cell r="F175">
            <v>2588</v>
          </cell>
          <cell r="G175">
            <v>2588</v>
          </cell>
          <cell r="H175">
            <v>2588</v>
          </cell>
          <cell r="I175">
            <v>2588</v>
          </cell>
          <cell r="J175">
            <v>2588</v>
          </cell>
          <cell r="K175">
            <v>2588</v>
          </cell>
          <cell r="L175">
            <v>2588</v>
          </cell>
          <cell r="M175">
            <v>2588</v>
          </cell>
          <cell r="N175">
            <v>2588</v>
          </cell>
          <cell r="O175">
            <v>2581</v>
          </cell>
          <cell r="P175">
            <v>31049</v>
          </cell>
        </row>
        <row r="176">
          <cell r="P176">
            <v>0</v>
          </cell>
        </row>
        <row r="177">
          <cell r="D177">
            <v>4025</v>
          </cell>
          <cell r="E177">
            <v>4025</v>
          </cell>
          <cell r="F177">
            <v>4025</v>
          </cell>
          <cell r="G177">
            <v>4025</v>
          </cell>
          <cell r="H177">
            <v>4025</v>
          </cell>
          <cell r="I177">
            <v>4025</v>
          </cell>
          <cell r="J177">
            <v>4025</v>
          </cell>
          <cell r="K177">
            <v>4025</v>
          </cell>
          <cell r="L177">
            <v>4025</v>
          </cell>
          <cell r="M177">
            <v>4025</v>
          </cell>
          <cell r="N177">
            <v>4025</v>
          </cell>
          <cell r="O177">
            <v>4025</v>
          </cell>
          <cell r="P177">
            <v>48300</v>
          </cell>
        </row>
        <row r="178">
          <cell r="D178">
            <v>2906</v>
          </cell>
          <cell r="E178">
            <v>2906</v>
          </cell>
          <cell r="F178">
            <v>2906</v>
          </cell>
          <cell r="G178">
            <v>2906</v>
          </cell>
          <cell r="H178">
            <v>2906</v>
          </cell>
          <cell r="I178">
            <v>2906</v>
          </cell>
          <cell r="J178">
            <v>2906</v>
          </cell>
          <cell r="K178">
            <v>2906</v>
          </cell>
          <cell r="L178">
            <v>2906</v>
          </cell>
          <cell r="M178">
            <v>2906</v>
          </cell>
          <cell r="N178">
            <v>2906</v>
          </cell>
          <cell r="O178">
            <v>2906</v>
          </cell>
          <cell r="P178">
            <v>34872</v>
          </cell>
        </row>
        <row r="179">
          <cell r="P179">
            <v>0</v>
          </cell>
        </row>
        <row r="180">
          <cell r="D180" t="str">
            <v>-</v>
          </cell>
          <cell r="E180" t="str">
            <v>-</v>
          </cell>
          <cell r="F180" t="str">
            <v>-</v>
          </cell>
          <cell r="G180" t="str">
            <v>-</v>
          </cell>
          <cell r="H180" t="str">
            <v>-</v>
          </cell>
          <cell r="I180" t="str">
            <v>-</v>
          </cell>
          <cell r="J180" t="str">
            <v>-</v>
          </cell>
          <cell r="K180" t="str">
            <v>-</v>
          </cell>
          <cell r="L180" t="str">
            <v>-</v>
          </cell>
          <cell r="M180" t="str">
            <v>-</v>
          </cell>
          <cell r="N180" t="str">
            <v>-</v>
          </cell>
          <cell r="O180" t="str">
            <v>-</v>
          </cell>
          <cell r="P180" t="str">
            <v>-</v>
          </cell>
        </row>
        <row r="181">
          <cell r="D181" t="e">
            <v>#REF!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  <cell r="K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 t="e">
            <v>#REF!</v>
          </cell>
        </row>
        <row r="182">
          <cell r="D182" t="str">
            <v>=</v>
          </cell>
          <cell r="E182" t="str">
            <v>=</v>
          </cell>
          <cell r="F182" t="str">
            <v>=</v>
          </cell>
          <cell r="G182" t="str">
            <v>=</v>
          </cell>
          <cell r="H182" t="str">
            <v>=</v>
          </cell>
          <cell r="I182" t="str">
            <v>=</v>
          </cell>
          <cell r="J182" t="str">
            <v>=</v>
          </cell>
          <cell r="K182" t="str">
            <v>=</v>
          </cell>
          <cell r="L182" t="str">
            <v>=</v>
          </cell>
          <cell r="M182" t="str">
            <v>=</v>
          </cell>
          <cell r="N182" t="str">
            <v>=</v>
          </cell>
          <cell r="O182" t="str">
            <v>=</v>
          </cell>
          <cell r="P182" t="str">
            <v>=</v>
          </cell>
        </row>
        <row r="185">
          <cell r="D185">
            <v>220921</v>
          </cell>
          <cell r="E185">
            <v>220921</v>
          </cell>
          <cell r="F185">
            <v>221069</v>
          </cell>
          <cell r="G185">
            <v>221246</v>
          </cell>
          <cell r="H185">
            <v>221394</v>
          </cell>
          <cell r="I185">
            <v>221537</v>
          </cell>
          <cell r="J185">
            <v>221820</v>
          </cell>
          <cell r="K185">
            <v>223029</v>
          </cell>
          <cell r="L185">
            <v>223111</v>
          </cell>
          <cell r="M185">
            <v>225944</v>
          </cell>
          <cell r="N185">
            <v>226074</v>
          </cell>
          <cell r="O185">
            <v>226083</v>
          </cell>
          <cell r="P185">
            <v>2673149</v>
          </cell>
        </row>
        <row r="186">
          <cell r="D186">
            <v>210457</v>
          </cell>
          <cell r="E186">
            <v>210457</v>
          </cell>
          <cell r="F186">
            <v>217351</v>
          </cell>
          <cell r="G186">
            <v>218017</v>
          </cell>
          <cell r="H186">
            <v>218017</v>
          </cell>
          <cell r="I186">
            <v>218017</v>
          </cell>
          <cell r="J186">
            <v>218493</v>
          </cell>
          <cell r="K186">
            <v>221895</v>
          </cell>
          <cell r="L186">
            <v>221895</v>
          </cell>
          <cell r="M186">
            <v>221895</v>
          </cell>
          <cell r="N186">
            <v>221895</v>
          </cell>
          <cell r="O186">
            <v>223212</v>
          </cell>
          <cell r="P186">
            <v>2621601</v>
          </cell>
        </row>
        <row r="187">
          <cell r="D187">
            <v>24309</v>
          </cell>
          <cell r="E187">
            <v>24525</v>
          </cell>
          <cell r="F187">
            <v>24703</v>
          </cell>
          <cell r="G187">
            <v>24822</v>
          </cell>
          <cell r="H187">
            <v>24911</v>
          </cell>
          <cell r="I187">
            <v>24995</v>
          </cell>
          <cell r="J187">
            <v>25039</v>
          </cell>
          <cell r="K187">
            <v>25090</v>
          </cell>
          <cell r="L187">
            <v>25094</v>
          </cell>
          <cell r="M187">
            <v>25159</v>
          </cell>
          <cell r="N187">
            <v>25164</v>
          </cell>
          <cell r="O187">
            <v>25164</v>
          </cell>
          <cell r="P187">
            <v>298975</v>
          </cell>
        </row>
        <row r="188">
          <cell r="D188">
            <v>16002</v>
          </cell>
          <cell r="E188">
            <v>16003</v>
          </cell>
          <cell r="F188">
            <v>16002</v>
          </cell>
          <cell r="G188">
            <v>16003</v>
          </cell>
          <cell r="H188">
            <v>16002</v>
          </cell>
          <cell r="I188">
            <v>16003</v>
          </cell>
          <cell r="J188">
            <v>16002</v>
          </cell>
          <cell r="K188">
            <v>16003</v>
          </cell>
          <cell r="L188">
            <v>16002</v>
          </cell>
          <cell r="M188">
            <v>16003</v>
          </cell>
          <cell r="N188">
            <v>16002</v>
          </cell>
          <cell r="O188">
            <v>16003</v>
          </cell>
          <cell r="P188">
            <v>192030</v>
          </cell>
        </row>
        <row r="189">
          <cell r="D189">
            <v>475</v>
          </cell>
          <cell r="E189">
            <v>475</v>
          </cell>
          <cell r="F189">
            <v>475</v>
          </cell>
          <cell r="G189">
            <v>475</v>
          </cell>
          <cell r="H189">
            <v>475</v>
          </cell>
          <cell r="I189">
            <v>475</v>
          </cell>
          <cell r="J189">
            <v>475</v>
          </cell>
          <cell r="K189">
            <v>475</v>
          </cell>
          <cell r="L189">
            <v>475</v>
          </cell>
          <cell r="M189">
            <v>475</v>
          </cell>
          <cell r="N189">
            <v>475</v>
          </cell>
          <cell r="O189">
            <v>477</v>
          </cell>
          <cell r="P189">
            <v>5702</v>
          </cell>
        </row>
        <row r="190">
          <cell r="D190">
            <v>326</v>
          </cell>
          <cell r="E190">
            <v>326</v>
          </cell>
          <cell r="F190">
            <v>326</v>
          </cell>
          <cell r="G190">
            <v>326</v>
          </cell>
          <cell r="H190">
            <v>326</v>
          </cell>
          <cell r="I190">
            <v>326</v>
          </cell>
          <cell r="J190">
            <v>326</v>
          </cell>
          <cell r="K190">
            <v>326</v>
          </cell>
          <cell r="L190">
            <v>326</v>
          </cell>
          <cell r="M190">
            <v>326</v>
          </cell>
          <cell r="N190">
            <v>326</v>
          </cell>
          <cell r="O190">
            <v>324</v>
          </cell>
          <cell r="P190">
            <v>3910</v>
          </cell>
        </row>
        <row r="191">
          <cell r="D191">
            <v>5159</v>
          </cell>
          <cell r="E191">
            <v>5159</v>
          </cell>
          <cell r="F191">
            <v>5159</v>
          </cell>
          <cell r="G191">
            <v>5159</v>
          </cell>
          <cell r="H191">
            <v>5159</v>
          </cell>
          <cell r="I191">
            <v>5159</v>
          </cell>
          <cell r="J191">
            <v>5159</v>
          </cell>
          <cell r="K191">
            <v>5159</v>
          </cell>
          <cell r="L191">
            <v>5159</v>
          </cell>
          <cell r="M191">
            <v>5159</v>
          </cell>
          <cell r="N191">
            <v>5159</v>
          </cell>
          <cell r="O191">
            <v>5160</v>
          </cell>
          <cell r="P191">
            <v>61909</v>
          </cell>
        </row>
        <row r="192">
          <cell r="D192">
            <v>1629</v>
          </cell>
          <cell r="E192">
            <v>1629</v>
          </cell>
          <cell r="F192">
            <v>1629</v>
          </cell>
          <cell r="G192">
            <v>1629</v>
          </cell>
          <cell r="H192">
            <v>1629</v>
          </cell>
          <cell r="I192">
            <v>1629</v>
          </cell>
          <cell r="J192">
            <v>1629</v>
          </cell>
          <cell r="K192">
            <v>1629</v>
          </cell>
          <cell r="L192">
            <v>1629</v>
          </cell>
          <cell r="M192">
            <v>1629</v>
          </cell>
          <cell r="N192">
            <v>1629</v>
          </cell>
          <cell r="O192">
            <v>1631</v>
          </cell>
          <cell r="P192">
            <v>19550</v>
          </cell>
        </row>
        <row r="193">
          <cell r="D193">
            <v>283</v>
          </cell>
          <cell r="E193">
            <v>283</v>
          </cell>
          <cell r="F193">
            <v>283</v>
          </cell>
          <cell r="G193">
            <v>283</v>
          </cell>
          <cell r="H193">
            <v>283</v>
          </cell>
          <cell r="I193">
            <v>283</v>
          </cell>
          <cell r="J193">
            <v>283</v>
          </cell>
          <cell r="K193">
            <v>283</v>
          </cell>
          <cell r="L193">
            <v>283</v>
          </cell>
          <cell r="M193">
            <v>283</v>
          </cell>
          <cell r="N193">
            <v>283</v>
          </cell>
          <cell r="O193">
            <v>280</v>
          </cell>
          <cell r="P193">
            <v>3393</v>
          </cell>
        </row>
        <row r="194">
          <cell r="D194">
            <v>13396</v>
          </cell>
          <cell r="E194">
            <v>13396</v>
          </cell>
          <cell r="F194">
            <v>13396</v>
          </cell>
          <cell r="G194">
            <v>13396</v>
          </cell>
          <cell r="H194">
            <v>13396</v>
          </cell>
          <cell r="I194">
            <v>13396</v>
          </cell>
          <cell r="J194">
            <v>13396</v>
          </cell>
          <cell r="K194">
            <v>13396</v>
          </cell>
          <cell r="L194">
            <v>13396</v>
          </cell>
          <cell r="M194">
            <v>13396</v>
          </cell>
          <cell r="N194">
            <v>13396</v>
          </cell>
          <cell r="O194">
            <v>13401</v>
          </cell>
          <cell r="P194">
            <v>160757</v>
          </cell>
        </row>
        <row r="195">
          <cell r="D195">
            <v>4388</v>
          </cell>
          <cell r="E195">
            <v>4388</v>
          </cell>
          <cell r="F195">
            <v>4388</v>
          </cell>
          <cell r="G195">
            <v>4388</v>
          </cell>
          <cell r="H195">
            <v>4388</v>
          </cell>
          <cell r="I195">
            <v>4388</v>
          </cell>
          <cell r="J195">
            <v>4388</v>
          </cell>
          <cell r="K195">
            <v>4388</v>
          </cell>
          <cell r="L195">
            <v>4388</v>
          </cell>
          <cell r="M195">
            <v>4388</v>
          </cell>
          <cell r="N195">
            <v>4388</v>
          </cell>
          <cell r="O195">
            <v>4384</v>
          </cell>
          <cell r="P195">
            <v>52652</v>
          </cell>
        </row>
        <row r="196">
          <cell r="P196">
            <v>0</v>
          </cell>
        </row>
        <row r="197">
          <cell r="P197">
            <v>0</v>
          </cell>
        </row>
        <row r="198">
          <cell r="P198">
            <v>0</v>
          </cell>
        </row>
        <row r="199">
          <cell r="P199">
            <v>0</v>
          </cell>
        </row>
        <row r="200">
          <cell r="P200">
            <v>0</v>
          </cell>
        </row>
        <row r="201">
          <cell r="P201">
            <v>0</v>
          </cell>
        </row>
        <row r="202">
          <cell r="D202">
            <v>45461</v>
          </cell>
          <cell r="E202">
            <v>45461</v>
          </cell>
          <cell r="F202">
            <v>45461</v>
          </cell>
          <cell r="G202">
            <v>45461</v>
          </cell>
          <cell r="H202">
            <v>45461</v>
          </cell>
          <cell r="I202">
            <v>45461</v>
          </cell>
          <cell r="J202">
            <v>45461</v>
          </cell>
          <cell r="K202">
            <v>45461</v>
          </cell>
          <cell r="L202">
            <v>45461</v>
          </cell>
          <cell r="M202">
            <v>45461</v>
          </cell>
          <cell r="N202">
            <v>45461</v>
          </cell>
          <cell r="O202">
            <v>45455</v>
          </cell>
          <cell r="P202">
            <v>545526</v>
          </cell>
        </row>
        <row r="203">
          <cell r="D203">
            <v>14020</v>
          </cell>
          <cell r="E203">
            <v>14020</v>
          </cell>
          <cell r="F203">
            <v>14020</v>
          </cell>
          <cell r="G203">
            <v>14020</v>
          </cell>
          <cell r="H203">
            <v>14020</v>
          </cell>
          <cell r="I203">
            <v>14020</v>
          </cell>
          <cell r="J203">
            <v>14020</v>
          </cell>
          <cell r="K203">
            <v>14020</v>
          </cell>
          <cell r="L203">
            <v>14020</v>
          </cell>
          <cell r="M203">
            <v>14020</v>
          </cell>
          <cell r="N203">
            <v>14020</v>
          </cell>
          <cell r="O203">
            <v>14016</v>
          </cell>
          <cell r="P203">
            <v>168236</v>
          </cell>
        </row>
        <row r="204">
          <cell r="D204">
            <v>1572</v>
          </cell>
          <cell r="E204">
            <v>1572</v>
          </cell>
          <cell r="F204">
            <v>1572</v>
          </cell>
          <cell r="G204">
            <v>1572</v>
          </cell>
          <cell r="H204">
            <v>1572</v>
          </cell>
          <cell r="I204">
            <v>1572</v>
          </cell>
          <cell r="J204">
            <v>1572</v>
          </cell>
          <cell r="K204">
            <v>1572</v>
          </cell>
          <cell r="L204">
            <v>1572</v>
          </cell>
          <cell r="M204">
            <v>1572</v>
          </cell>
          <cell r="N204">
            <v>1572</v>
          </cell>
          <cell r="O204">
            <v>1576</v>
          </cell>
          <cell r="P204">
            <v>18868</v>
          </cell>
        </row>
        <row r="205">
          <cell r="D205">
            <v>5452</v>
          </cell>
          <cell r="E205">
            <v>5452</v>
          </cell>
          <cell r="F205">
            <v>5452</v>
          </cell>
          <cell r="G205">
            <v>5452</v>
          </cell>
          <cell r="H205">
            <v>5452</v>
          </cell>
          <cell r="I205">
            <v>5452</v>
          </cell>
          <cell r="J205">
            <v>5452</v>
          </cell>
          <cell r="K205">
            <v>5452</v>
          </cell>
          <cell r="L205">
            <v>5452</v>
          </cell>
          <cell r="M205">
            <v>5452</v>
          </cell>
          <cell r="N205">
            <v>5452</v>
          </cell>
          <cell r="O205">
            <v>5456</v>
          </cell>
          <cell r="P205">
            <v>65428</v>
          </cell>
        </row>
        <row r="206">
          <cell r="P206">
            <v>0</v>
          </cell>
        </row>
        <row r="207">
          <cell r="D207">
            <v>10</v>
          </cell>
          <cell r="E207">
            <v>0</v>
          </cell>
          <cell r="F207">
            <v>823</v>
          </cell>
          <cell r="G207">
            <v>220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1053</v>
          </cell>
        </row>
        <row r="208">
          <cell r="D208">
            <v>-4244010</v>
          </cell>
          <cell r="E208">
            <v>-4244010</v>
          </cell>
          <cell r="F208">
            <v>-4244009</v>
          </cell>
          <cell r="G208">
            <v>-4244010</v>
          </cell>
          <cell r="H208">
            <v>-4244010</v>
          </cell>
          <cell r="I208">
            <v>-4244009</v>
          </cell>
          <cell r="J208">
            <v>-4244010</v>
          </cell>
          <cell r="K208">
            <v>-4244009</v>
          </cell>
          <cell r="L208">
            <v>-4244008</v>
          </cell>
          <cell r="M208">
            <v>-4194009</v>
          </cell>
          <cell r="N208">
            <v>-4139009</v>
          </cell>
          <cell r="O208">
            <v>-4140693</v>
          </cell>
          <cell r="P208">
            <v>-50669796</v>
          </cell>
        </row>
        <row r="209">
          <cell r="D209">
            <v>-585421</v>
          </cell>
          <cell r="E209">
            <v>-585421</v>
          </cell>
          <cell r="F209">
            <v>-585421</v>
          </cell>
          <cell r="G209">
            <v>-585421</v>
          </cell>
          <cell r="H209">
            <v>-585421</v>
          </cell>
          <cell r="I209">
            <v>-585421</v>
          </cell>
          <cell r="J209">
            <v>-585421</v>
          </cell>
          <cell r="K209">
            <v>-585421</v>
          </cell>
          <cell r="L209">
            <v>-585421</v>
          </cell>
          <cell r="M209">
            <v>-585421</v>
          </cell>
          <cell r="N209">
            <v>-585421</v>
          </cell>
          <cell r="O209">
            <v>-585418</v>
          </cell>
          <cell r="P209">
            <v>-7025049</v>
          </cell>
        </row>
        <row r="210">
          <cell r="D210">
            <v>7687</v>
          </cell>
          <cell r="E210">
            <v>7687</v>
          </cell>
          <cell r="F210">
            <v>7687</v>
          </cell>
          <cell r="G210">
            <v>75500</v>
          </cell>
          <cell r="H210">
            <v>137078</v>
          </cell>
          <cell r="I210">
            <v>133904</v>
          </cell>
          <cell r="J210">
            <v>136810</v>
          </cell>
          <cell r="K210">
            <v>136630</v>
          </cell>
          <cell r="L210">
            <v>134382</v>
          </cell>
          <cell r="M210">
            <v>36687</v>
          </cell>
          <cell r="N210">
            <v>7634</v>
          </cell>
          <cell r="O210">
            <v>7633</v>
          </cell>
          <cell r="P210">
            <v>829319</v>
          </cell>
        </row>
        <row r="211">
          <cell r="D211">
            <v>12595</v>
          </cell>
          <cell r="E211">
            <v>17704</v>
          </cell>
          <cell r="F211">
            <v>43175</v>
          </cell>
          <cell r="G211">
            <v>35434</v>
          </cell>
          <cell r="H211">
            <v>1773</v>
          </cell>
          <cell r="I211">
            <v>22958</v>
          </cell>
          <cell r="J211">
            <v>1743</v>
          </cell>
          <cell r="K211">
            <v>4352</v>
          </cell>
          <cell r="L211">
            <v>25422</v>
          </cell>
          <cell r="M211">
            <v>26742</v>
          </cell>
          <cell r="N211">
            <v>21324</v>
          </cell>
          <cell r="O211">
            <v>15359</v>
          </cell>
          <cell r="P211">
            <v>228581</v>
          </cell>
        </row>
        <row r="212">
          <cell r="D212">
            <v>2151627</v>
          </cell>
          <cell r="E212">
            <v>2153022</v>
          </cell>
          <cell r="F212">
            <v>2154416</v>
          </cell>
          <cell r="G212">
            <v>2155811</v>
          </cell>
          <cell r="H212">
            <v>2157207</v>
          </cell>
          <cell r="I212">
            <v>2158600</v>
          </cell>
          <cell r="J212">
            <v>2159995</v>
          </cell>
          <cell r="K212">
            <v>2161391</v>
          </cell>
          <cell r="L212">
            <v>2162786</v>
          </cell>
          <cell r="M212">
            <v>2164179</v>
          </cell>
          <cell r="N212">
            <v>2165575</v>
          </cell>
          <cell r="O212">
            <v>2166970</v>
          </cell>
          <cell r="P212">
            <v>25911579</v>
          </cell>
        </row>
        <row r="213">
          <cell r="D213">
            <v>140930</v>
          </cell>
          <cell r="E213">
            <v>141278</v>
          </cell>
          <cell r="F213">
            <v>141627</v>
          </cell>
          <cell r="G213">
            <v>141976</v>
          </cell>
          <cell r="H213">
            <v>142324</v>
          </cell>
          <cell r="I213">
            <v>142673</v>
          </cell>
          <cell r="J213">
            <v>143022</v>
          </cell>
          <cell r="K213">
            <v>143370</v>
          </cell>
          <cell r="L213">
            <v>143719</v>
          </cell>
          <cell r="M213">
            <v>144068</v>
          </cell>
          <cell r="N213">
            <v>144416</v>
          </cell>
          <cell r="O213">
            <v>144765</v>
          </cell>
          <cell r="P213">
            <v>1714168</v>
          </cell>
        </row>
        <row r="214">
          <cell r="P214">
            <v>0</v>
          </cell>
        </row>
        <row r="215">
          <cell r="D215">
            <v>-37329</v>
          </cell>
          <cell r="E215">
            <v>-30296</v>
          </cell>
          <cell r="F215">
            <v>-38671</v>
          </cell>
          <cell r="G215">
            <v>-29283</v>
          </cell>
          <cell r="H215">
            <v>-22738</v>
          </cell>
          <cell r="I215">
            <v>-28695</v>
          </cell>
          <cell r="J215">
            <v>-26370</v>
          </cell>
          <cell r="K215">
            <v>-21532</v>
          </cell>
          <cell r="L215">
            <v>-24564</v>
          </cell>
          <cell r="M215">
            <v>-17804</v>
          </cell>
          <cell r="N215">
            <v>-8797</v>
          </cell>
          <cell r="O215">
            <v>-5746</v>
          </cell>
          <cell r="P215">
            <v>-291825</v>
          </cell>
        </row>
        <row r="216"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</row>
        <row r="217">
          <cell r="P217">
            <v>0</v>
          </cell>
        </row>
        <row r="218">
          <cell r="D218">
            <v>0</v>
          </cell>
          <cell r="E218">
            <v>0</v>
          </cell>
          <cell r="F218">
            <v>-546753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-546753</v>
          </cell>
        </row>
        <row r="219"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P220">
            <v>0</v>
          </cell>
        </row>
        <row r="221"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D222">
            <v>27090</v>
          </cell>
          <cell r="E222">
            <v>4270</v>
          </cell>
          <cell r="F222">
            <v>24670</v>
          </cell>
          <cell r="G222">
            <v>8620</v>
          </cell>
          <cell r="H222">
            <v>1410</v>
          </cell>
          <cell r="I222">
            <v>2670</v>
          </cell>
          <cell r="J222">
            <v>3910</v>
          </cell>
          <cell r="K222">
            <v>840</v>
          </cell>
          <cell r="L222">
            <v>2520</v>
          </cell>
          <cell r="M222">
            <v>8020</v>
          </cell>
          <cell r="N222">
            <v>3670</v>
          </cell>
          <cell r="O222">
            <v>720</v>
          </cell>
          <cell r="P222">
            <v>88410</v>
          </cell>
        </row>
        <row r="223">
          <cell r="P223">
            <v>0</v>
          </cell>
        </row>
        <row r="224">
          <cell r="P224">
            <v>0</v>
          </cell>
        </row>
        <row r="225">
          <cell r="D225">
            <v>0</v>
          </cell>
          <cell r="E225">
            <v>804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804</v>
          </cell>
        </row>
        <row r="226"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D227">
            <v>72885</v>
          </cell>
          <cell r="E227">
            <v>72675</v>
          </cell>
          <cell r="F227">
            <v>72824</v>
          </cell>
          <cell r="G227">
            <v>58700</v>
          </cell>
          <cell r="H227">
            <v>60598</v>
          </cell>
          <cell r="I227">
            <v>58677</v>
          </cell>
          <cell r="J227">
            <v>60219</v>
          </cell>
          <cell r="K227">
            <v>60200</v>
          </cell>
          <cell r="L227">
            <v>58291</v>
          </cell>
          <cell r="M227">
            <v>59552</v>
          </cell>
          <cell r="N227">
            <v>57641</v>
          </cell>
          <cell r="O227">
            <v>59520</v>
          </cell>
          <cell r="P227">
            <v>751782</v>
          </cell>
        </row>
        <row r="228">
          <cell r="D228">
            <v>19690</v>
          </cell>
          <cell r="E228">
            <v>19633</v>
          </cell>
          <cell r="F228">
            <v>19673</v>
          </cell>
          <cell r="G228">
            <v>15858</v>
          </cell>
          <cell r="H228">
            <v>16371</v>
          </cell>
          <cell r="I228">
            <v>15852</v>
          </cell>
          <cell r="J228">
            <v>16268</v>
          </cell>
          <cell r="K228">
            <v>16263</v>
          </cell>
          <cell r="L228">
            <v>15747</v>
          </cell>
          <cell r="M228">
            <v>16088</v>
          </cell>
          <cell r="N228">
            <v>15572</v>
          </cell>
          <cell r="O228">
            <v>16079</v>
          </cell>
          <cell r="P228">
            <v>203094</v>
          </cell>
        </row>
        <row r="229">
          <cell r="D229">
            <v>465458</v>
          </cell>
          <cell r="E229">
            <v>464117</v>
          </cell>
          <cell r="F229">
            <v>465064</v>
          </cell>
          <cell r="G229">
            <v>374868</v>
          </cell>
          <cell r="H229">
            <v>386990</v>
          </cell>
          <cell r="I229">
            <v>374723</v>
          </cell>
          <cell r="J229">
            <v>384567</v>
          </cell>
          <cell r="K229">
            <v>384446</v>
          </cell>
          <cell r="L229">
            <v>372259</v>
          </cell>
          <cell r="M229">
            <v>380310</v>
          </cell>
          <cell r="N229">
            <v>368105</v>
          </cell>
          <cell r="O229">
            <v>380108</v>
          </cell>
          <cell r="P229">
            <v>4801015</v>
          </cell>
        </row>
        <row r="230">
          <cell r="D230">
            <v>96061</v>
          </cell>
          <cell r="E230">
            <v>95784</v>
          </cell>
          <cell r="F230">
            <v>95980</v>
          </cell>
          <cell r="G230">
            <v>77365</v>
          </cell>
          <cell r="H230">
            <v>79867</v>
          </cell>
          <cell r="I230">
            <v>77335</v>
          </cell>
          <cell r="J230">
            <v>79367</v>
          </cell>
          <cell r="K230">
            <v>79342</v>
          </cell>
          <cell r="L230">
            <v>76827</v>
          </cell>
          <cell r="M230">
            <v>78488</v>
          </cell>
          <cell r="N230">
            <v>75970</v>
          </cell>
          <cell r="O230">
            <v>78447</v>
          </cell>
          <cell r="P230">
            <v>990833</v>
          </cell>
        </row>
        <row r="231">
          <cell r="D231">
            <v>30536</v>
          </cell>
          <cell r="E231">
            <v>30448</v>
          </cell>
          <cell r="F231">
            <v>30510</v>
          </cell>
          <cell r="G231">
            <v>24593</v>
          </cell>
          <cell r="H231">
            <v>25388</v>
          </cell>
          <cell r="I231">
            <v>24583</v>
          </cell>
          <cell r="J231">
            <v>25229</v>
          </cell>
          <cell r="K231">
            <v>25221</v>
          </cell>
          <cell r="L231">
            <v>24421</v>
          </cell>
          <cell r="M231">
            <v>24950</v>
          </cell>
          <cell r="N231">
            <v>24149</v>
          </cell>
          <cell r="O231">
            <v>24936</v>
          </cell>
          <cell r="P231">
            <v>314964</v>
          </cell>
        </row>
        <row r="232">
          <cell r="D232">
            <v>928673</v>
          </cell>
          <cell r="E232">
            <v>936406</v>
          </cell>
          <cell r="F232">
            <v>927831</v>
          </cell>
          <cell r="G232">
            <v>738571</v>
          </cell>
          <cell r="H232">
            <v>760952</v>
          </cell>
          <cell r="I232">
            <v>738261</v>
          </cell>
          <cell r="J232">
            <v>755772</v>
          </cell>
          <cell r="K232">
            <v>755513</v>
          </cell>
          <cell r="L232">
            <v>732994</v>
          </cell>
          <cell r="M232">
            <v>746673</v>
          </cell>
          <cell r="N232">
            <v>724126</v>
          </cell>
          <cell r="O232">
            <v>724592</v>
          </cell>
          <cell r="P232">
            <v>9470364</v>
          </cell>
        </row>
        <row r="233">
          <cell r="D233">
            <v>396582</v>
          </cell>
          <cell r="E233">
            <v>399878</v>
          </cell>
          <cell r="F233">
            <v>396222</v>
          </cell>
          <cell r="G233">
            <v>315405</v>
          </cell>
          <cell r="H233">
            <v>324959</v>
          </cell>
          <cell r="I233">
            <v>315272</v>
          </cell>
          <cell r="J233">
            <v>322747</v>
          </cell>
          <cell r="K233">
            <v>322637</v>
          </cell>
          <cell r="L233">
            <v>313023</v>
          </cell>
          <cell r="M233">
            <v>318862</v>
          </cell>
          <cell r="N233">
            <v>309222</v>
          </cell>
          <cell r="O233">
            <v>309428</v>
          </cell>
          <cell r="P233">
            <v>4044237</v>
          </cell>
        </row>
        <row r="234">
          <cell r="D234">
            <v>443121</v>
          </cell>
          <cell r="E234">
            <v>441845</v>
          </cell>
          <cell r="F234">
            <v>442747</v>
          </cell>
          <cell r="G234">
            <v>356879</v>
          </cell>
          <cell r="H234">
            <v>368419</v>
          </cell>
          <cell r="I234">
            <v>356741</v>
          </cell>
          <cell r="J234">
            <v>366112</v>
          </cell>
          <cell r="K234">
            <v>365997</v>
          </cell>
          <cell r="L234">
            <v>354394</v>
          </cell>
          <cell r="M234">
            <v>362060</v>
          </cell>
          <cell r="N234">
            <v>350440</v>
          </cell>
          <cell r="O234">
            <v>361867</v>
          </cell>
          <cell r="P234">
            <v>4570622</v>
          </cell>
        </row>
        <row r="235">
          <cell r="D235">
            <v>367589</v>
          </cell>
          <cell r="E235">
            <v>366530</v>
          </cell>
          <cell r="F235">
            <v>367278</v>
          </cell>
          <cell r="G235">
            <v>296047</v>
          </cell>
          <cell r="H235">
            <v>305620</v>
          </cell>
          <cell r="I235">
            <v>295933</v>
          </cell>
          <cell r="J235">
            <v>303707</v>
          </cell>
          <cell r="K235">
            <v>303611</v>
          </cell>
          <cell r="L235">
            <v>293986</v>
          </cell>
          <cell r="M235">
            <v>300345</v>
          </cell>
          <cell r="N235">
            <v>290706</v>
          </cell>
          <cell r="O235">
            <v>300185</v>
          </cell>
          <cell r="P235">
            <v>3791537</v>
          </cell>
        </row>
        <row r="236">
          <cell r="D236">
            <v>68366</v>
          </cell>
          <cell r="E236">
            <v>68169</v>
          </cell>
          <cell r="F236">
            <v>68308</v>
          </cell>
          <cell r="G236">
            <v>55060</v>
          </cell>
          <cell r="H236">
            <v>56841</v>
          </cell>
          <cell r="I236">
            <v>55039</v>
          </cell>
          <cell r="J236">
            <v>56485</v>
          </cell>
          <cell r="K236">
            <v>56467</v>
          </cell>
          <cell r="L236">
            <v>54677</v>
          </cell>
          <cell r="M236">
            <v>55860</v>
          </cell>
          <cell r="N236">
            <v>54067</v>
          </cell>
          <cell r="O236">
            <v>55830</v>
          </cell>
          <cell r="P236">
            <v>705169</v>
          </cell>
        </row>
        <row r="237">
          <cell r="D237">
            <v>2344629</v>
          </cell>
          <cell r="E237">
            <v>2350646</v>
          </cell>
          <cell r="F237">
            <v>2342547</v>
          </cell>
          <cell r="G237">
            <v>1869889</v>
          </cell>
          <cell r="H237">
            <v>1929631</v>
          </cell>
          <cell r="I237">
            <v>1869123</v>
          </cell>
          <cell r="J237">
            <v>1916815</v>
          </cell>
          <cell r="K237">
            <v>1916174</v>
          </cell>
          <cell r="L237">
            <v>1856089</v>
          </cell>
          <cell r="M237">
            <v>1894301</v>
          </cell>
          <cell r="N237">
            <v>1834122</v>
          </cell>
          <cell r="O237">
            <v>1884054</v>
          </cell>
          <cell r="P237">
            <v>24008020</v>
          </cell>
        </row>
        <row r="238">
          <cell r="D238">
            <v>962510</v>
          </cell>
          <cell r="E238">
            <v>964979</v>
          </cell>
          <cell r="F238">
            <v>961656</v>
          </cell>
          <cell r="G238">
            <v>767615</v>
          </cell>
          <cell r="H238">
            <v>792144</v>
          </cell>
          <cell r="I238">
            <v>767311</v>
          </cell>
          <cell r="J238">
            <v>786882</v>
          </cell>
          <cell r="K238">
            <v>786619</v>
          </cell>
          <cell r="L238">
            <v>761962</v>
          </cell>
          <cell r="M238">
            <v>777641</v>
          </cell>
          <cell r="N238">
            <v>752950</v>
          </cell>
          <cell r="O238">
            <v>773444</v>
          </cell>
          <cell r="P238">
            <v>9855713</v>
          </cell>
        </row>
        <row r="239">
          <cell r="P239">
            <v>0</v>
          </cell>
        </row>
        <row r="240">
          <cell r="P240">
            <v>0</v>
          </cell>
        </row>
        <row r="241">
          <cell r="P241">
            <v>0</v>
          </cell>
        </row>
        <row r="242">
          <cell r="P242">
            <v>0</v>
          </cell>
        </row>
        <row r="243">
          <cell r="P243">
            <v>0</v>
          </cell>
        </row>
        <row r="244">
          <cell r="P244">
            <v>0</v>
          </cell>
        </row>
        <row r="245">
          <cell r="P245">
            <v>0</v>
          </cell>
        </row>
        <row r="246">
          <cell r="D246">
            <v>-31370</v>
          </cell>
          <cell r="E246">
            <v>-33270</v>
          </cell>
          <cell r="F246">
            <v>-20900</v>
          </cell>
          <cell r="G246">
            <v>-22780</v>
          </cell>
          <cell r="H246">
            <v>-25210</v>
          </cell>
          <cell r="I246">
            <v>-27650</v>
          </cell>
          <cell r="J246">
            <v>-31770</v>
          </cell>
          <cell r="K246">
            <v>-35510</v>
          </cell>
          <cell r="L246">
            <v>-35930</v>
          </cell>
          <cell r="M246">
            <v>-39520</v>
          </cell>
          <cell r="N246">
            <v>-59440</v>
          </cell>
          <cell r="O246">
            <v>-62520</v>
          </cell>
          <cell r="P246">
            <v>-425870</v>
          </cell>
        </row>
        <row r="247">
          <cell r="D247">
            <v>-12620</v>
          </cell>
          <cell r="E247">
            <v>-14450</v>
          </cell>
          <cell r="F247">
            <v>-15260</v>
          </cell>
          <cell r="G247">
            <v>-13440</v>
          </cell>
          <cell r="H247">
            <v>-11820</v>
          </cell>
          <cell r="I247">
            <v>-12370</v>
          </cell>
          <cell r="J247">
            <v>-3710</v>
          </cell>
          <cell r="K247">
            <v>-3970</v>
          </cell>
          <cell r="L247">
            <v>-4300</v>
          </cell>
          <cell r="M247">
            <v>-4590</v>
          </cell>
          <cell r="N247">
            <v>-4770</v>
          </cell>
          <cell r="O247">
            <v>-5200</v>
          </cell>
          <cell r="P247">
            <v>-106500</v>
          </cell>
        </row>
        <row r="248"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P249">
            <v>0</v>
          </cell>
        </row>
        <row r="250">
          <cell r="P250">
            <v>0</v>
          </cell>
        </row>
        <row r="251">
          <cell r="D251">
            <v>4540</v>
          </cell>
          <cell r="E251">
            <v>4100</v>
          </cell>
          <cell r="F251">
            <v>4540</v>
          </cell>
          <cell r="G251">
            <v>18780</v>
          </cell>
          <cell r="H251">
            <v>19410</v>
          </cell>
          <cell r="I251">
            <v>18780</v>
          </cell>
          <cell r="J251">
            <v>19410</v>
          </cell>
          <cell r="K251">
            <v>19410</v>
          </cell>
          <cell r="L251">
            <v>18780</v>
          </cell>
          <cell r="M251">
            <v>19420</v>
          </cell>
          <cell r="N251">
            <v>18780</v>
          </cell>
          <cell r="O251">
            <v>19420</v>
          </cell>
          <cell r="P251">
            <v>185370</v>
          </cell>
        </row>
        <row r="252">
          <cell r="D252">
            <v>333340</v>
          </cell>
          <cell r="E252">
            <v>333340</v>
          </cell>
          <cell r="F252">
            <v>333340</v>
          </cell>
          <cell r="G252">
            <v>333340</v>
          </cell>
          <cell r="H252">
            <v>333340</v>
          </cell>
          <cell r="I252">
            <v>333340</v>
          </cell>
          <cell r="J252">
            <v>333340</v>
          </cell>
          <cell r="K252">
            <v>333340</v>
          </cell>
          <cell r="L252">
            <v>333340</v>
          </cell>
          <cell r="M252">
            <v>333340</v>
          </cell>
          <cell r="N252">
            <v>333330</v>
          </cell>
          <cell r="O252">
            <v>333330</v>
          </cell>
          <cell r="P252">
            <v>4000060</v>
          </cell>
        </row>
        <row r="253"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D254">
            <v>600</v>
          </cell>
          <cell r="E254">
            <v>600</v>
          </cell>
          <cell r="F254">
            <v>600</v>
          </cell>
          <cell r="G254">
            <v>600</v>
          </cell>
          <cell r="H254">
            <v>600</v>
          </cell>
          <cell r="I254">
            <v>600</v>
          </cell>
          <cell r="J254">
            <v>610</v>
          </cell>
          <cell r="K254">
            <v>610</v>
          </cell>
          <cell r="L254">
            <v>610</v>
          </cell>
          <cell r="M254">
            <v>610</v>
          </cell>
          <cell r="N254">
            <v>610</v>
          </cell>
          <cell r="O254">
            <v>610</v>
          </cell>
          <cell r="P254">
            <v>7260</v>
          </cell>
        </row>
        <row r="255">
          <cell r="P255">
            <v>0</v>
          </cell>
        </row>
        <row r="256">
          <cell r="P256">
            <v>0</v>
          </cell>
        </row>
        <row r="257">
          <cell r="D257">
            <v>-4329309</v>
          </cell>
          <cell r="E257">
            <v>-4017593</v>
          </cell>
          <cell r="F257">
            <v>-3644191</v>
          </cell>
          <cell r="G257">
            <v>-3112554</v>
          </cell>
          <cell r="H257">
            <v>-3420084</v>
          </cell>
          <cell r="I257">
            <v>-3990371</v>
          </cell>
          <cell r="J257">
            <v>-4582377</v>
          </cell>
          <cell r="K257">
            <v>-4684789</v>
          </cell>
          <cell r="L257">
            <v>-4108189</v>
          </cell>
          <cell r="M257">
            <v>-3261443</v>
          </cell>
          <cell r="N257">
            <v>-3456687</v>
          </cell>
          <cell r="O257">
            <v>-4002026</v>
          </cell>
          <cell r="P257">
            <v>-46609613</v>
          </cell>
        </row>
        <row r="258">
          <cell r="D258">
            <v>-66768</v>
          </cell>
          <cell r="E258">
            <v>-59019</v>
          </cell>
          <cell r="F258">
            <v>-63435</v>
          </cell>
          <cell r="G258">
            <v>-65301</v>
          </cell>
          <cell r="H258">
            <v>-72528</v>
          </cell>
          <cell r="I258">
            <v>-74627</v>
          </cell>
          <cell r="J258">
            <v>-73146</v>
          </cell>
          <cell r="K258">
            <v>-76479</v>
          </cell>
          <cell r="L258">
            <v>-72391</v>
          </cell>
          <cell r="M258">
            <v>-66384</v>
          </cell>
          <cell r="N258">
            <v>-64615</v>
          </cell>
          <cell r="O258">
            <v>-62955</v>
          </cell>
          <cell r="P258">
            <v>-817648</v>
          </cell>
        </row>
        <row r="259">
          <cell r="D259">
            <v>-700156</v>
          </cell>
          <cell r="E259">
            <v>-675606</v>
          </cell>
          <cell r="F259">
            <v>-709318</v>
          </cell>
          <cell r="G259">
            <v>-692750</v>
          </cell>
          <cell r="H259">
            <v>-709567</v>
          </cell>
          <cell r="I259">
            <v>-706671</v>
          </cell>
          <cell r="J259">
            <v>-695506</v>
          </cell>
          <cell r="K259">
            <v>-717217</v>
          </cell>
          <cell r="L259">
            <v>-687414</v>
          </cell>
          <cell r="M259">
            <v>-698921</v>
          </cell>
          <cell r="N259">
            <v>-686111</v>
          </cell>
          <cell r="O259">
            <v>-697810</v>
          </cell>
          <cell r="P259">
            <v>-8377047</v>
          </cell>
        </row>
        <row r="260">
          <cell r="D260">
            <v>-500236</v>
          </cell>
          <cell r="E260">
            <v>-474136</v>
          </cell>
          <cell r="F260">
            <v>-498220</v>
          </cell>
          <cell r="G260">
            <v>-490773</v>
          </cell>
          <cell r="H260">
            <v>-548473</v>
          </cell>
          <cell r="I260">
            <v>-549447</v>
          </cell>
          <cell r="J260">
            <v>-549859</v>
          </cell>
          <cell r="K260">
            <v>-539723</v>
          </cell>
          <cell r="L260">
            <v>-608203</v>
          </cell>
          <cell r="M260">
            <v>-556155</v>
          </cell>
          <cell r="N260">
            <v>-541068</v>
          </cell>
          <cell r="O260">
            <v>-527188</v>
          </cell>
          <cell r="P260">
            <v>-6383481</v>
          </cell>
        </row>
        <row r="261">
          <cell r="D261">
            <v>-491405</v>
          </cell>
          <cell r="E261">
            <v>-495193</v>
          </cell>
          <cell r="F261">
            <v>-500609</v>
          </cell>
          <cell r="G261">
            <v>-501405</v>
          </cell>
          <cell r="H261">
            <v>-505725</v>
          </cell>
          <cell r="I261">
            <v>-505931</v>
          </cell>
          <cell r="J261">
            <v>-518659</v>
          </cell>
          <cell r="K261">
            <v>-529260</v>
          </cell>
          <cell r="L261">
            <v>-529535</v>
          </cell>
          <cell r="M261">
            <v>-524488</v>
          </cell>
          <cell r="N261">
            <v>-508276</v>
          </cell>
          <cell r="O261">
            <v>-502077</v>
          </cell>
          <cell r="P261">
            <v>-6112563</v>
          </cell>
        </row>
        <row r="262">
          <cell r="D262">
            <v>-6968</v>
          </cell>
          <cell r="E262">
            <v>-6776</v>
          </cell>
          <cell r="F262">
            <v>-6968</v>
          </cell>
          <cell r="G262">
            <v>-6803</v>
          </cell>
          <cell r="H262">
            <v>-6968</v>
          </cell>
          <cell r="I262">
            <v>-6803</v>
          </cell>
          <cell r="J262">
            <v>-6968</v>
          </cell>
          <cell r="K262">
            <v>-6968</v>
          </cell>
          <cell r="L262">
            <v>-6803</v>
          </cell>
          <cell r="M262">
            <v>-6968</v>
          </cell>
          <cell r="N262">
            <v>-7283</v>
          </cell>
          <cell r="O262">
            <v>-7338</v>
          </cell>
          <cell r="P262">
            <v>-83614</v>
          </cell>
        </row>
        <row r="263">
          <cell r="D263">
            <v>-39310</v>
          </cell>
          <cell r="E263">
            <v>-39899</v>
          </cell>
          <cell r="F263">
            <v>-40942</v>
          </cell>
          <cell r="G263">
            <v>-39666</v>
          </cell>
          <cell r="H263">
            <v>-39159</v>
          </cell>
          <cell r="I263">
            <v>-36169</v>
          </cell>
          <cell r="J263">
            <v>-36388</v>
          </cell>
          <cell r="K263">
            <v>-37636</v>
          </cell>
          <cell r="L263">
            <v>-33124</v>
          </cell>
          <cell r="M263">
            <v>-39296</v>
          </cell>
          <cell r="N263">
            <v>-37554</v>
          </cell>
          <cell r="O263">
            <v>-34879</v>
          </cell>
          <cell r="P263">
            <v>-454022</v>
          </cell>
        </row>
        <row r="264">
          <cell r="D264">
            <v>-89687</v>
          </cell>
          <cell r="E264">
            <v>-95228</v>
          </cell>
          <cell r="F264">
            <v>-100495</v>
          </cell>
          <cell r="G264">
            <v>-95146</v>
          </cell>
          <cell r="H264">
            <v>-100523</v>
          </cell>
          <cell r="I264">
            <v>-103115</v>
          </cell>
          <cell r="J264">
            <v>-97670</v>
          </cell>
          <cell r="K264">
            <v>-105460</v>
          </cell>
          <cell r="L264">
            <v>-96106</v>
          </cell>
          <cell r="M264">
            <v>-99412</v>
          </cell>
          <cell r="N264">
            <v>-90072</v>
          </cell>
          <cell r="O264">
            <v>-85751</v>
          </cell>
          <cell r="P264">
            <v>-1158665</v>
          </cell>
        </row>
        <row r="265">
          <cell r="D265">
            <v>-8765</v>
          </cell>
          <cell r="E265">
            <v>-11220</v>
          </cell>
          <cell r="F265">
            <v>-11658</v>
          </cell>
          <cell r="G265">
            <v>-12385</v>
          </cell>
          <cell r="H265">
            <v>-11590</v>
          </cell>
          <cell r="I265">
            <v>-12317</v>
          </cell>
          <cell r="J265">
            <v>-12166</v>
          </cell>
          <cell r="K265">
            <v>-13153</v>
          </cell>
          <cell r="L265">
            <v>-13963</v>
          </cell>
          <cell r="M265">
            <v>-12865</v>
          </cell>
          <cell r="N265">
            <v>-10397</v>
          </cell>
          <cell r="O265">
            <v>-10520</v>
          </cell>
          <cell r="P265">
            <v>-140999</v>
          </cell>
        </row>
        <row r="266">
          <cell r="D266">
            <v>-33960</v>
          </cell>
          <cell r="E266">
            <v>-33234</v>
          </cell>
          <cell r="F266">
            <v>-37966</v>
          </cell>
          <cell r="G266">
            <v>-27871</v>
          </cell>
          <cell r="H266">
            <v>-30449</v>
          </cell>
          <cell r="I266">
            <v>-32616</v>
          </cell>
          <cell r="J266">
            <v>-33672</v>
          </cell>
          <cell r="K266">
            <v>-34276</v>
          </cell>
          <cell r="L266">
            <v>-32465</v>
          </cell>
          <cell r="M266">
            <v>-35675</v>
          </cell>
          <cell r="N266">
            <v>-33878</v>
          </cell>
          <cell r="O266">
            <v>-36978</v>
          </cell>
          <cell r="P266">
            <v>-403040</v>
          </cell>
        </row>
        <row r="267">
          <cell r="D267">
            <v>-60624</v>
          </cell>
          <cell r="E267">
            <v>-60624</v>
          </cell>
          <cell r="F267">
            <v>-60624</v>
          </cell>
          <cell r="G267">
            <v>-60624</v>
          </cell>
          <cell r="H267">
            <v>-60624</v>
          </cell>
          <cell r="I267">
            <v>-60624</v>
          </cell>
          <cell r="J267">
            <v>-60624</v>
          </cell>
          <cell r="K267">
            <v>-60624</v>
          </cell>
          <cell r="L267">
            <v>-60624</v>
          </cell>
          <cell r="M267">
            <v>-60624</v>
          </cell>
          <cell r="N267">
            <v>-60624</v>
          </cell>
          <cell r="O267">
            <v>-60624</v>
          </cell>
          <cell r="P267">
            <v>-727488</v>
          </cell>
        </row>
        <row r="268">
          <cell r="D268">
            <v>-81527</v>
          </cell>
          <cell r="E268">
            <v>-83557</v>
          </cell>
          <cell r="F268">
            <v>-85587</v>
          </cell>
          <cell r="G268">
            <v>-84572</v>
          </cell>
          <cell r="H268">
            <v>-85587</v>
          </cell>
          <cell r="I268">
            <v>-84572</v>
          </cell>
          <cell r="J268">
            <v>-78482</v>
          </cell>
          <cell r="K268">
            <v>-83557</v>
          </cell>
          <cell r="L268">
            <v>-83557</v>
          </cell>
          <cell r="M268">
            <v>-83557</v>
          </cell>
          <cell r="N268">
            <v>-83557</v>
          </cell>
          <cell r="O268">
            <v>-83557</v>
          </cell>
          <cell r="P268">
            <v>-1001669</v>
          </cell>
        </row>
        <row r="269">
          <cell r="D269">
            <v>-7022</v>
          </cell>
          <cell r="E269">
            <v>-6748</v>
          </cell>
          <cell r="F269">
            <v>-8517</v>
          </cell>
          <cell r="G269">
            <v>-8367</v>
          </cell>
          <cell r="H269">
            <v>-8723</v>
          </cell>
          <cell r="I269">
            <v>-8161</v>
          </cell>
          <cell r="J269">
            <v>-7214</v>
          </cell>
          <cell r="K269">
            <v>-8380</v>
          </cell>
          <cell r="L269">
            <v>-8490</v>
          </cell>
          <cell r="M269">
            <v>-8751</v>
          </cell>
          <cell r="N269">
            <v>-8600</v>
          </cell>
          <cell r="O269">
            <v>-7598</v>
          </cell>
          <cell r="P269">
            <v>-96571</v>
          </cell>
        </row>
        <row r="270">
          <cell r="D270">
            <v>-60432</v>
          </cell>
          <cell r="E270">
            <v>-57291</v>
          </cell>
          <cell r="F270">
            <v>-60692</v>
          </cell>
          <cell r="G270">
            <v>-55028</v>
          </cell>
          <cell r="H270">
            <v>-54712</v>
          </cell>
          <cell r="I270">
            <v>-51105</v>
          </cell>
          <cell r="J270">
            <v>-48856</v>
          </cell>
          <cell r="K270">
            <v>-52573</v>
          </cell>
          <cell r="L270">
            <v>-50296</v>
          </cell>
          <cell r="M270">
            <v>-55343</v>
          </cell>
          <cell r="N270">
            <v>-54466</v>
          </cell>
          <cell r="O270">
            <v>-56893</v>
          </cell>
          <cell r="P270">
            <v>-657687</v>
          </cell>
        </row>
        <row r="271">
          <cell r="D271">
            <v>-172338</v>
          </cell>
          <cell r="E271">
            <v>-164575</v>
          </cell>
          <cell r="F271">
            <v>-183571</v>
          </cell>
          <cell r="G271">
            <v>-166495</v>
          </cell>
          <cell r="H271">
            <v>-180046</v>
          </cell>
          <cell r="I271">
            <v>-192459</v>
          </cell>
          <cell r="J271">
            <v>-196697</v>
          </cell>
          <cell r="K271">
            <v>-196820</v>
          </cell>
          <cell r="L271">
            <v>-181281</v>
          </cell>
          <cell r="M271">
            <v>-179991</v>
          </cell>
          <cell r="N271">
            <v>-165261</v>
          </cell>
          <cell r="O271">
            <v>-158307</v>
          </cell>
          <cell r="P271">
            <v>-2137841</v>
          </cell>
        </row>
        <row r="272">
          <cell r="D272">
            <v>-81472</v>
          </cell>
          <cell r="E272">
            <v>-75396</v>
          </cell>
          <cell r="F272">
            <v>-76904</v>
          </cell>
          <cell r="G272">
            <v>-68798</v>
          </cell>
          <cell r="H272">
            <v>-70526</v>
          </cell>
          <cell r="I272">
            <v>-67372</v>
          </cell>
          <cell r="J272">
            <v>-66604</v>
          </cell>
          <cell r="K272">
            <v>-77233</v>
          </cell>
          <cell r="L272">
            <v>-74463</v>
          </cell>
          <cell r="M272">
            <v>-86519</v>
          </cell>
          <cell r="N272">
            <v>-87109</v>
          </cell>
          <cell r="O272">
            <v>-81033</v>
          </cell>
          <cell r="P272">
            <v>-913429</v>
          </cell>
        </row>
        <row r="273">
          <cell r="D273">
            <v>-31204</v>
          </cell>
          <cell r="E273">
            <v>-33343</v>
          </cell>
          <cell r="F273">
            <v>-32808</v>
          </cell>
          <cell r="G273">
            <v>-27336</v>
          </cell>
          <cell r="H273">
            <v>-29187</v>
          </cell>
          <cell r="I273">
            <v>-30861</v>
          </cell>
          <cell r="J273">
            <v>-29379</v>
          </cell>
          <cell r="K273">
            <v>-31519</v>
          </cell>
          <cell r="L273">
            <v>-33796</v>
          </cell>
          <cell r="M273">
            <v>-35071</v>
          </cell>
          <cell r="N273">
            <v>-36059</v>
          </cell>
          <cell r="O273">
            <v>-31889</v>
          </cell>
          <cell r="P273">
            <v>-382452</v>
          </cell>
        </row>
        <row r="274">
          <cell r="D274">
            <v>-13949</v>
          </cell>
          <cell r="E274">
            <v>-13304</v>
          </cell>
          <cell r="F274">
            <v>-13866</v>
          </cell>
          <cell r="G274">
            <v>-13537</v>
          </cell>
          <cell r="H274">
            <v>-13729</v>
          </cell>
          <cell r="I274">
            <v>-13524</v>
          </cell>
          <cell r="J274">
            <v>-13770</v>
          </cell>
          <cell r="K274">
            <v>-13784</v>
          </cell>
          <cell r="L274">
            <v>-13496</v>
          </cell>
          <cell r="M274">
            <v>-13770</v>
          </cell>
          <cell r="N274">
            <v>-13620</v>
          </cell>
          <cell r="O274">
            <v>-13866</v>
          </cell>
          <cell r="P274">
            <v>-164215</v>
          </cell>
        </row>
        <row r="275">
          <cell r="D275">
            <v>-1890593</v>
          </cell>
          <cell r="E275">
            <v>-1686858</v>
          </cell>
          <cell r="F275">
            <v>-1486587</v>
          </cell>
          <cell r="G275">
            <v>-1229730</v>
          </cell>
          <cell r="H275">
            <v>-1148678</v>
          </cell>
          <cell r="I275">
            <v>-1419193</v>
          </cell>
          <cell r="J275">
            <v>-1650760</v>
          </cell>
          <cell r="K275">
            <v>-1627854</v>
          </cell>
          <cell r="L275">
            <v>-1423991</v>
          </cell>
          <cell r="M275">
            <v>-1208400</v>
          </cell>
          <cell r="N275">
            <v>-1353090</v>
          </cell>
          <cell r="O275">
            <v>-1673151</v>
          </cell>
          <cell r="P275">
            <v>-17798885</v>
          </cell>
        </row>
        <row r="276">
          <cell r="D276">
            <v>-2234956</v>
          </cell>
          <cell r="E276">
            <v>-1977112</v>
          </cell>
          <cell r="F276">
            <v>-1853855</v>
          </cell>
          <cell r="G276">
            <v>-1592276</v>
          </cell>
          <cell r="H276">
            <v>-1927155</v>
          </cell>
          <cell r="I276">
            <v>-2261880</v>
          </cell>
          <cell r="J276">
            <v>-2636462</v>
          </cell>
          <cell r="K276">
            <v>-2479963</v>
          </cell>
          <cell r="L276">
            <v>-2030239</v>
          </cell>
          <cell r="M276">
            <v>-1772594</v>
          </cell>
          <cell r="N276">
            <v>-1807770</v>
          </cell>
          <cell r="O276">
            <v>-2272326</v>
          </cell>
          <cell r="P276">
            <v>-24846588</v>
          </cell>
        </row>
        <row r="277">
          <cell r="D277">
            <v>-78180</v>
          </cell>
          <cell r="E277">
            <v>-78180</v>
          </cell>
          <cell r="F277">
            <v>-78180</v>
          </cell>
          <cell r="G277">
            <v>-78180</v>
          </cell>
          <cell r="H277">
            <v>-102045</v>
          </cell>
          <cell r="I277">
            <v>-102045</v>
          </cell>
          <cell r="J277">
            <v>-102045</v>
          </cell>
          <cell r="K277">
            <v>-102045</v>
          </cell>
          <cell r="L277">
            <v>-102045</v>
          </cell>
          <cell r="M277">
            <v>-78180</v>
          </cell>
          <cell r="N277">
            <v>-78180</v>
          </cell>
          <cell r="O277">
            <v>-78180</v>
          </cell>
          <cell r="P277">
            <v>-1057485</v>
          </cell>
        </row>
        <row r="278">
          <cell r="D278">
            <v>30753</v>
          </cell>
          <cell r="E278">
            <v>30753</v>
          </cell>
          <cell r="F278">
            <v>30753</v>
          </cell>
          <cell r="G278">
            <v>30753</v>
          </cell>
          <cell r="H278">
            <v>30753</v>
          </cell>
          <cell r="I278">
            <v>30753</v>
          </cell>
          <cell r="J278">
            <v>30753</v>
          </cell>
          <cell r="K278">
            <v>30753</v>
          </cell>
          <cell r="L278">
            <v>30753</v>
          </cell>
          <cell r="M278">
            <v>30753</v>
          </cell>
          <cell r="N278">
            <v>30753</v>
          </cell>
          <cell r="O278">
            <v>30753</v>
          </cell>
          <cell r="P278">
            <v>369036</v>
          </cell>
        </row>
        <row r="279">
          <cell r="P279">
            <v>0</v>
          </cell>
        </row>
        <row r="280">
          <cell r="P280">
            <v>0</v>
          </cell>
        </row>
        <row r="281">
          <cell r="P281">
            <v>0</v>
          </cell>
        </row>
        <row r="282">
          <cell r="D282">
            <v>-8510448</v>
          </cell>
          <cell r="E282">
            <v>-7627262</v>
          </cell>
          <cell r="F282">
            <v>-7051997</v>
          </cell>
          <cell r="G282">
            <v>-7515136</v>
          </cell>
          <cell r="H282">
            <v>-6747045</v>
          </cell>
          <cell r="I282">
            <v>-5888896</v>
          </cell>
          <cell r="J282">
            <v>-6052014</v>
          </cell>
          <cell r="K282">
            <v>-5210816</v>
          </cell>
          <cell r="L282">
            <v>-5490003</v>
          </cell>
          <cell r="M282">
            <v>-7311447</v>
          </cell>
          <cell r="N282">
            <v>-6545464</v>
          </cell>
          <cell r="O282">
            <v>-6853626</v>
          </cell>
          <cell r="P282">
            <v>-80804154</v>
          </cell>
        </row>
        <row r="283">
          <cell r="P283">
            <v>0</v>
          </cell>
        </row>
        <row r="284">
          <cell r="P284">
            <v>0</v>
          </cell>
        </row>
        <row r="285">
          <cell r="P285">
            <v>0</v>
          </cell>
        </row>
        <row r="286">
          <cell r="P286">
            <v>0</v>
          </cell>
        </row>
        <row r="287">
          <cell r="D287">
            <v>-2000</v>
          </cell>
          <cell r="E287">
            <v>-2000</v>
          </cell>
          <cell r="F287">
            <v>-2000</v>
          </cell>
          <cell r="G287">
            <v>-2000</v>
          </cell>
          <cell r="H287">
            <v>-2000</v>
          </cell>
          <cell r="I287">
            <v>-2000</v>
          </cell>
          <cell r="J287">
            <v>-2000</v>
          </cell>
          <cell r="K287">
            <v>-2000</v>
          </cell>
          <cell r="L287">
            <v>-2000</v>
          </cell>
          <cell r="M287">
            <v>-2000</v>
          </cell>
          <cell r="N287">
            <v>-2000</v>
          </cell>
          <cell r="O287">
            <v>-2000</v>
          </cell>
          <cell r="P287">
            <v>-24000</v>
          </cell>
        </row>
        <row r="288">
          <cell r="D288">
            <v>-14012</v>
          </cell>
          <cell r="E288">
            <v>-13397</v>
          </cell>
          <cell r="F288">
            <v>-13547</v>
          </cell>
          <cell r="G288">
            <v>-14012</v>
          </cell>
          <cell r="H288">
            <v>-13397</v>
          </cell>
          <cell r="I288">
            <v>-13946</v>
          </cell>
          <cell r="J288">
            <v>-14711</v>
          </cell>
          <cell r="K288">
            <v>-13946</v>
          </cell>
          <cell r="L288">
            <v>-13946</v>
          </cell>
          <cell r="M288">
            <v>-14561</v>
          </cell>
          <cell r="N288">
            <v>-18946</v>
          </cell>
          <cell r="O288">
            <v>-15946</v>
          </cell>
          <cell r="P288">
            <v>-174367</v>
          </cell>
        </row>
        <row r="289">
          <cell r="D289">
            <v>-621458</v>
          </cell>
          <cell r="E289">
            <v>-621458</v>
          </cell>
          <cell r="F289">
            <v>-621458</v>
          </cell>
          <cell r="G289">
            <v>-621458</v>
          </cell>
          <cell r="H289">
            <v>-621458</v>
          </cell>
          <cell r="I289">
            <v>-621458</v>
          </cell>
          <cell r="J289">
            <v>-621458</v>
          </cell>
          <cell r="K289">
            <v>-621458</v>
          </cell>
          <cell r="L289">
            <v>-621458</v>
          </cell>
          <cell r="M289">
            <v>-621458</v>
          </cell>
          <cell r="N289">
            <v>-621458</v>
          </cell>
          <cell r="O289">
            <v>-621458</v>
          </cell>
          <cell r="P289">
            <v>-7457496</v>
          </cell>
        </row>
        <row r="290">
          <cell r="D290">
            <v>-206931</v>
          </cell>
          <cell r="E290">
            <v>-206931</v>
          </cell>
          <cell r="F290">
            <v>-206931</v>
          </cell>
          <cell r="G290">
            <v>-206931</v>
          </cell>
          <cell r="H290">
            <v>-206931</v>
          </cell>
          <cell r="I290">
            <v>-206931</v>
          </cell>
          <cell r="J290">
            <v>-206931</v>
          </cell>
          <cell r="K290">
            <v>-206931</v>
          </cell>
          <cell r="L290">
            <v>-206931</v>
          </cell>
          <cell r="M290">
            <v>-206931</v>
          </cell>
          <cell r="N290">
            <v>-206931</v>
          </cell>
          <cell r="O290">
            <v>-206931</v>
          </cell>
          <cell r="P290">
            <v>-2483172</v>
          </cell>
        </row>
        <row r="291">
          <cell r="P291">
            <v>0</v>
          </cell>
        </row>
        <row r="292">
          <cell r="P292">
            <v>0</v>
          </cell>
        </row>
        <row r="293">
          <cell r="D293">
            <v>-33172</v>
          </cell>
          <cell r="E293">
            <v>-33172</v>
          </cell>
          <cell r="F293">
            <v>-33172</v>
          </cell>
          <cell r="G293">
            <v>-33172</v>
          </cell>
          <cell r="H293">
            <v>-33172</v>
          </cell>
          <cell r="I293">
            <v>-33172</v>
          </cell>
          <cell r="J293">
            <v>-33172</v>
          </cell>
          <cell r="K293">
            <v>-33172</v>
          </cell>
          <cell r="L293">
            <v>-33172</v>
          </cell>
          <cell r="M293">
            <v>-33172</v>
          </cell>
          <cell r="N293">
            <v>-33172</v>
          </cell>
          <cell r="O293">
            <v>-33172</v>
          </cell>
          <cell r="P293">
            <v>-398064</v>
          </cell>
        </row>
        <row r="294">
          <cell r="P294">
            <v>0</v>
          </cell>
        </row>
        <row r="295">
          <cell r="P295">
            <v>0</v>
          </cell>
        </row>
        <row r="296">
          <cell r="P296">
            <v>0</v>
          </cell>
        </row>
        <row r="297">
          <cell r="P297">
            <v>0</v>
          </cell>
        </row>
        <row r="298">
          <cell r="P298">
            <v>0</v>
          </cell>
        </row>
        <row r="299">
          <cell r="P299">
            <v>0</v>
          </cell>
        </row>
        <row r="300">
          <cell r="P300">
            <v>0</v>
          </cell>
        </row>
        <row r="301">
          <cell r="D301">
            <v>-3500</v>
          </cell>
          <cell r="E301">
            <v>-3500</v>
          </cell>
          <cell r="F301">
            <v>-3500</v>
          </cell>
          <cell r="G301">
            <v>-3500</v>
          </cell>
          <cell r="H301">
            <v>-3500</v>
          </cell>
          <cell r="I301">
            <v>-3500</v>
          </cell>
          <cell r="J301">
            <v>-3500</v>
          </cell>
          <cell r="K301">
            <v>-3500</v>
          </cell>
          <cell r="L301">
            <v>-3500</v>
          </cell>
          <cell r="M301">
            <v>-3500</v>
          </cell>
          <cell r="N301">
            <v>-3500</v>
          </cell>
          <cell r="O301">
            <v>-3500</v>
          </cell>
          <cell r="P301">
            <v>-42000</v>
          </cell>
        </row>
        <row r="302">
          <cell r="P302">
            <v>0</v>
          </cell>
        </row>
        <row r="303">
          <cell r="P303">
            <v>0</v>
          </cell>
        </row>
        <row r="304">
          <cell r="P304">
            <v>0</v>
          </cell>
        </row>
        <row r="305">
          <cell r="P305">
            <v>0</v>
          </cell>
        </row>
        <row r="306">
          <cell r="P306">
            <v>0</v>
          </cell>
        </row>
        <row r="307">
          <cell r="P307">
            <v>0</v>
          </cell>
        </row>
        <row r="308">
          <cell r="D308">
            <v>-416667</v>
          </cell>
          <cell r="E308">
            <v>-416667</v>
          </cell>
          <cell r="F308">
            <v>-416667</v>
          </cell>
          <cell r="G308">
            <v>-416667</v>
          </cell>
          <cell r="H308">
            <v>-416667</v>
          </cell>
          <cell r="I308">
            <v>-416667</v>
          </cell>
          <cell r="J308">
            <v>-416667</v>
          </cell>
          <cell r="K308">
            <v>-416667</v>
          </cell>
          <cell r="L308">
            <v>-416667</v>
          </cell>
          <cell r="M308">
            <v>-416667</v>
          </cell>
          <cell r="N308">
            <v>-416667</v>
          </cell>
          <cell r="O308">
            <v>-416663</v>
          </cell>
          <cell r="P308">
            <v>-5000000</v>
          </cell>
        </row>
        <row r="309">
          <cell r="P309">
            <v>0</v>
          </cell>
        </row>
        <row r="310">
          <cell r="P310">
            <v>0</v>
          </cell>
        </row>
        <row r="311">
          <cell r="P311">
            <v>0</v>
          </cell>
        </row>
        <row r="312">
          <cell r="P312">
            <v>0</v>
          </cell>
        </row>
        <row r="313">
          <cell r="P313">
            <v>0</v>
          </cell>
        </row>
        <row r="314">
          <cell r="P314">
            <v>0</v>
          </cell>
        </row>
        <row r="315">
          <cell r="P315">
            <v>0</v>
          </cell>
        </row>
        <row r="316">
          <cell r="D316">
            <v>540146</v>
          </cell>
          <cell r="E316">
            <v>724330</v>
          </cell>
          <cell r="F316">
            <v>826399</v>
          </cell>
          <cell r="G316">
            <v>855641</v>
          </cell>
          <cell r="H316">
            <v>544441</v>
          </cell>
          <cell r="I316">
            <v>383215</v>
          </cell>
          <cell r="J316">
            <v>323007</v>
          </cell>
          <cell r="K316">
            <v>333688</v>
          </cell>
          <cell r="L316">
            <v>320765</v>
          </cell>
          <cell r="M316">
            <v>309501</v>
          </cell>
          <cell r="N316">
            <v>313479</v>
          </cell>
          <cell r="O316">
            <v>459299</v>
          </cell>
          <cell r="P316">
            <v>5933911</v>
          </cell>
        </row>
        <row r="317">
          <cell r="P317">
            <v>0</v>
          </cell>
        </row>
        <row r="318">
          <cell r="P318">
            <v>0</v>
          </cell>
        </row>
        <row r="319">
          <cell r="D319">
            <v>8550267</v>
          </cell>
          <cell r="E319">
            <v>7691959</v>
          </cell>
          <cell r="F319">
            <v>7949787</v>
          </cell>
          <cell r="G319">
            <v>7414597</v>
          </cell>
          <cell r="H319">
            <v>7876183</v>
          </cell>
          <cell r="I319">
            <v>8098194</v>
          </cell>
          <cell r="J319">
            <v>8806956</v>
          </cell>
          <cell r="K319">
            <v>8534656</v>
          </cell>
          <cell r="L319">
            <v>8108459</v>
          </cell>
          <cell r="M319">
            <v>8506482</v>
          </cell>
          <cell r="N319">
            <v>8191841</v>
          </cell>
          <cell r="O319">
            <v>8687108</v>
          </cell>
          <cell r="P319">
            <v>98416489</v>
          </cell>
        </row>
        <row r="320">
          <cell r="P320">
            <v>0</v>
          </cell>
        </row>
        <row r="321">
          <cell r="P321">
            <v>0</v>
          </cell>
        </row>
        <row r="322">
          <cell r="P322">
            <v>0</v>
          </cell>
        </row>
        <row r="323">
          <cell r="P323">
            <v>0</v>
          </cell>
        </row>
        <row r="324">
          <cell r="D324">
            <v>2908000</v>
          </cell>
          <cell r="E324">
            <v>1912700</v>
          </cell>
          <cell r="F324">
            <v>89900</v>
          </cell>
          <cell r="G324">
            <v>89900</v>
          </cell>
          <cell r="H324">
            <v>89900</v>
          </cell>
          <cell r="I324">
            <v>409900</v>
          </cell>
          <cell r="J324">
            <v>1689900</v>
          </cell>
          <cell r="K324">
            <v>1689900</v>
          </cell>
          <cell r="L324">
            <v>409900</v>
          </cell>
          <cell r="M324">
            <v>89900</v>
          </cell>
          <cell r="N324">
            <v>89900</v>
          </cell>
          <cell r="O324">
            <v>89900</v>
          </cell>
          <cell r="P324">
            <v>9559700</v>
          </cell>
        </row>
        <row r="325">
          <cell r="D325">
            <v>40920</v>
          </cell>
          <cell r="E325">
            <v>36960</v>
          </cell>
          <cell r="F325">
            <v>40920</v>
          </cell>
          <cell r="G325">
            <v>39600</v>
          </cell>
          <cell r="H325">
            <v>40920</v>
          </cell>
          <cell r="I325">
            <v>39600</v>
          </cell>
          <cell r="J325">
            <v>40920</v>
          </cell>
          <cell r="K325">
            <v>40920</v>
          </cell>
          <cell r="L325">
            <v>39600</v>
          </cell>
          <cell r="M325">
            <v>40920</v>
          </cell>
          <cell r="N325">
            <v>39600</v>
          </cell>
          <cell r="O325">
            <v>40920</v>
          </cell>
          <cell r="P325">
            <v>481800</v>
          </cell>
        </row>
        <row r="326">
          <cell r="D326">
            <v>733178</v>
          </cell>
          <cell r="E326">
            <v>733178</v>
          </cell>
          <cell r="F326">
            <v>752268</v>
          </cell>
          <cell r="G326">
            <v>733178</v>
          </cell>
          <cell r="H326">
            <v>733178</v>
          </cell>
          <cell r="I326">
            <v>752268</v>
          </cell>
          <cell r="J326">
            <v>733178</v>
          </cell>
          <cell r="K326">
            <v>733178</v>
          </cell>
          <cell r="L326">
            <v>752268</v>
          </cell>
          <cell r="M326">
            <v>733178</v>
          </cell>
          <cell r="N326">
            <v>733178</v>
          </cell>
          <cell r="O326">
            <v>757268</v>
          </cell>
          <cell r="P326">
            <v>8879496</v>
          </cell>
        </row>
        <row r="327"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</row>
        <row r="328">
          <cell r="D328">
            <v>30104</v>
          </cell>
          <cell r="E328">
            <v>30907</v>
          </cell>
          <cell r="F328">
            <v>30140</v>
          </cell>
          <cell r="G328">
            <v>37246</v>
          </cell>
          <cell r="H328">
            <v>30203</v>
          </cell>
          <cell r="I328">
            <v>30008</v>
          </cell>
          <cell r="J328">
            <v>37827</v>
          </cell>
          <cell r="K328">
            <v>30584</v>
          </cell>
          <cell r="L328">
            <v>37730</v>
          </cell>
          <cell r="M328">
            <v>30536</v>
          </cell>
          <cell r="N328">
            <v>31519</v>
          </cell>
          <cell r="O328">
            <v>37840</v>
          </cell>
          <cell r="P328">
            <v>394644</v>
          </cell>
        </row>
        <row r="329">
          <cell r="D329">
            <v>5721</v>
          </cell>
          <cell r="E329">
            <v>5160</v>
          </cell>
          <cell r="F329">
            <v>22714</v>
          </cell>
          <cell r="G329">
            <v>7147</v>
          </cell>
          <cell r="H329">
            <v>7304</v>
          </cell>
          <cell r="I329">
            <v>4978</v>
          </cell>
          <cell r="J329">
            <v>4879</v>
          </cell>
          <cell r="K329">
            <v>4547</v>
          </cell>
          <cell r="L329">
            <v>7338</v>
          </cell>
          <cell r="M329">
            <v>7288</v>
          </cell>
          <cell r="N329">
            <v>3043</v>
          </cell>
          <cell r="O329">
            <v>2939</v>
          </cell>
          <cell r="P329">
            <v>83058</v>
          </cell>
        </row>
        <row r="330">
          <cell r="D330">
            <v>27258</v>
          </cell>
          <cell r="E330">
            <v>28108</v>
          </cell>
          <cell r="F330">
            <v>27325</v>
          </cell>
          <cell r="G330">
            <v>33819</v>
          </cell>
          <cell r="H330">
            <v>27358</v>
          </cell>
          <cell r="I330">
            <v>27394</v>
          </cell>
          <cell r="J330">
            <v>34616</v>
          </cell>
          <cell r="K330">
            <v>27939</v>
          </cell>
          <cell r="L330">
            <v>34519</v>
          </cell>
          <cell r="M330">
            <v>27893</v>
          </cell>
          <cell r="N330">
            <v>28815</v>
          </cell>
          <cell r="O330">
            <v>34564</v>
          </cell>
          <cell r="P330">
            <v>359608</v>
          </cell>
        </row>
        <row r="331">
          <cell r="D331">
            <v>2882</v>
          </cell>
          <cell r="E331">
            <v>1528</v>
          </cell>
          <cell r="F331">
            <v>1577</v>
          </cell>
          <cell r="G331">
            <v>1896</v>
          </cell>
          <cell r="H331">
            <v>1953</v>
          </cell>
          <cell r="I331">
            <v>1479</v>
          </cell>
          <cell r="J331">
            <v>2140</v>
          </cell>
          <cell r="K331">
            <v>1961</v>
          </cell>
          <cell r="L331">
            <v>1663</v>
          </cell>
          <cell r="M331">
            <v>1678</v>
          </cell>
          <cell r="N331">
            <v>1352</v>
          </cell>
          <cell r="O331">
            <v>1391</v>
          </cell>
          <cell r="P331">
            <v>21500</v>
          </cell>
        </row>
        <row r="332">
          <cell r="D332">
            <v>82461</v>
          </cell>
          <cell r="E332">
            <v>81400</v>
          </cell>
          <cell r="F332">
            <v>81277</v>
          </cell>
          <cell r="G332">
            <v>98578</v>
          </cell>
          <cell r="H332">
            <v>81390</v>
          </cell>
          <cell r="I332">
            <v>81373</v>
          </cell>
          <cell r="J332">
            <v>99105</v>
          </cell>
          <cell r="K332">
            <v>81681</v>
          </cell>
          <cell r="L332">
            <v>98790</v>
          </cell>
          <cell r="M332">
            <v>81432</v>
          </cell>
          <cell r="N332">
            <v>81414</v>
          </cell>
          <cell r="O332">
            <v>98434</v>
          </cell>
          <cell r="P332">
            <v>1047335</v>
          </cell>
        </row>
        <row r="333">
          <cell r="D333">
            <v>11533</v>
          </cell>
          <cell r="E333">
            <v>177545</v>
          </cell>
          <cell r="F333">
            <v>16474</v>
          </cell>
          <cell r="G333">
            <v>11214</v>
          </cell>
          <cell r="H333">
            <v>8309</v>
          </cell>
          <cell r="I333">
            <v>9122</v>
          </cell>
          <cell r="J333">
            <v>8783</v>
          </cell>
          <cell r="K333">
            <v>8129</v>
          </cell>
          <cell r="L333">
            <v>8335</v>
          </cell>
          <cell r="M333">
            <v>8523</v>
          </cell>
          <cell r="N333">
            <v>6617</v>
          </cell>
          <cell r="O333">
            <v>6564</v>
          </cell>
          <cell r="P333">
            <v>281148</v>
          </cell>
        </row>
        <row r="334">
          <cell r="D334">
            <v>33667</v>
          </cell>
          <cell r="E334">
            <v>33578</v>
          </cell>
          <cell r="F334">
            <v>31866</v>
          </cell>
          <cell r="G334">
            <v>38945</v>
          </cell>
          <cell r="H334">
            <v>31871</v>
          </cell>
          <cell r="I334">
            <v>31757</v>
          </cell>
          <cell r="J334">
            <v>39684</v>
          </cell>
          <cell r="K334">
            <v>31370</v>
          </cell>
          <cell r="L334">
            <v>41683</v>
          </cell>
          <cell r="M334">
            <v>32983</v>
          </cell>
          <cell r="N334">
            <v>34193</v>
          </cell>
          <cell r="O334">
            <v>42782</v>
          </cell>
          <cell r="P334">
            <v>424379</v>
          </cell>
        </row>
        <row r="335">
          <cell r="D335">
            <v>52153</v>
          </cell>
          <cell r="E335">
            <v>51000</v>
          </cell>
          <cell r="F335">
            <v>52341</v>
          </cell>
          <cell r="G335">
            <v>51634</v>
          </cell>
          <cell r="H335">
            <v>50606</v>
          </cell>
          <cell r="I335">
            <v>50969</v>
          </cell>
          <cell r="J335">
            <v>50502</v>
          </cell>
          <cell r="K335">
            <v>50589</v>
          </cell>
          <cell r="L335">
            <v>50617</v>
          </cell>
          <cell r="M335">
            <v>50595</v>
          </cell>
          <cell r="N335">
            <v>49898</v>
          </cell>
          <cell r="O335">
            <v>49898</v>
          </cell>
          <cell r="P335">
            <v>610802</v>
          </cell>
        </row>
        <row r="336">
          <cell r="D336">
            <v>9933</v>
          </cell>
          <cell r="E336">
            <v>9892</v>
          </cell>
          <cell r="F336">
            <v>9327</v>
          </cell>
          <cell r="G336">
            <v>11405</v>
          </cell>
          <cell r="H336">
            <v>9334</v>
          </cell>
          <cell r="I336">
            <v>9259</v>
          </cell>
          <cell r="J336">
            <v>11604</v>
          </cell>
          <cell r="K336">
            <v>9146</v>
          </cell>
          <cell r="L336">
            <v>12181</v>
          </cell>
          <cell r="M336">
            <v>9609</v>
          </cell>
          <cell r="N336">
            <v>9999</v>
          </cell>
          <cell r="O336">
            <v>12529</v>
          </cell>
          <cell r="P336">
            <v>124218</v>
          </cell>
        </row>
        <row r="337">
          <cell r="D337">
            <v>71758</v>
          </cell>
          <cell r="E337">
            <v>68511</v>
          </cell>
          <cell r="F337">
            <v>69376</v>
          </cell>
          <cell r="G337">
            <v>68511</v>
          </cell>
          <cell r="H337">
            <v>68911</v>
          </cell>
          <cell r="I337">
            <v>68666</v>
          </cell>
          <cell r="J337">
            <v>68511</v>
          </cell>
          <cell r="K337">
            <v>68511</v>
          </cell>
          <cell r="L337">
            <v>68511</v>
          </cell>
          <cell r="M337">
            <v>68511</v>
          </cell>
          <cell r="N337">
            <v>68511</v>
          </cell>
          <cell r="O337">
            <v>68523</v>
          </cell>
          <cell r="P337">
            <v>826811</v>
          </cell>
        </row>
        <row r="338">
          <cell r="D338">
            <v>213500</v>
          </cell>
          <cell r="E338">
            <v>213500</v>
          </cell>
          <cell r="F338">
            <v>213500</v>
          </cell>
          <cell r="G338">
            <v>213500</v>
          </cell>
          <cell r="H338">
            <v>213500</v>
          </cell>
          <cell r="I338">
            <v>213500</v>
          </cell>
          <cell r="J338">
            <v>213500</v>
          </cell>
          <cell r="K338">
            <v>213500</v>
          </cell>
          <cell r="L338">
            <v>213500</v>
          </cell>
          <cell r="M338">
            <v>213500</v>
          </cell>
          <cell r="N338">
            <v>213500</v>
          </cell>
          <cell r="O338">
            <v>213500</v>
          </cell>
          <cell r="P338">
            <v>2562000</v>
          </cell>
        </row>
        <row r="339">
          <cell r="D339">
            <v>11648</v>
          </cell>
          <cell r="E339">
            <v>12115</v>
          </cell>
          <cell r="F339">
            <v>12116</v>
          </cell>
          <cell r="G339">
            <v>14962</v>
          </cell>
          <cell r="H339">
            <v>12081</v>
          </cell>
          <cell r="I339">
            <v>12279</v>
          </cell>
          <cell r="J339">
            <v>14868</v>
          </cell>
          <cell r="K339">
            <v>11810</v>
          </cell>
          <cell r="L339">
            <v>14827</v>
          </cell>
          <cell r="M339">
            <v>11526</v>
          </cell>
          <cell r="N339">
            <v>11977</v>
          </cell>
          <cell r="O339">
            <v>14811</v>
          </cell>
          <cell r="P339">
            <v>155020</v>
          </cell>
        </row>
        <row r="340">
          <cell r="D340">
            <v>19342</v>
          </cell>
          <cell r="E340">
            <v>13257</v>
          </cell>
          <cell r="F340">
            <v>50185</v>
          </cell>
          <cell r="G340">
            <v>8670</v>
          </cell>
          <cell r="H340">
            <v>12886</v>
          </cell>
          <cell r="I340">
            <v>32038</v>
          </cell>
          <cell r="J340">
            <v>14577</v>
          </cell>
          <cell r="K340">
            <v>9676</v>
          </cell>
          <cell r="L340">
            <v>7719</v>
          </cell>
          <cell r="M340">
            <v>9100</v>
          </cell>
          <cell r="N340">
            <v>9191</v>
          </cell>
          <cell r="O340">
            <v>6122</v>
          </cell>
          <cell r="P340">
            <v>192763</v>
          </cell>
        </row>
        <row r="341">
          <cell r="D341">
            <v>13816</v>
          </cell>
          <cell r="E341">
            <v>14282</v>
          </cell>
          <cell r="F341">
            <v>14142</v>
          </cell>
          <cell r="G341">
            <v>17396</v>
          </cell>
          <cell r="H341">
            <v>14094</v>
          </cell>
          <cell r="I341">
            <v>14277</v>
          </cell>
          <cell r="J341">
            <v>17338</v>
          </cell>
          <cell r="K341">
            <v>13761</v>
          </cell>
          <cell r="L341">
            <v>17446</v>
          </cell>
          <cell r="M341">
            <v>13607</v>
          </cell>
          <cell r="N341">
            <v>14162</v>
          </cell>
          <cell r="O341">
            <v>17536</v>
          </cell>
          <cell r="P341">
            <v>181857</v>
          </cell>
        </row>
        <row r="342">
          <cell r="D342">
            <v>17690</v>
          </cell>
          <cell r="E342">
            <v>11659</v>
          </cell>
          <cell r="F342">
            <v>12824</v>
          </cell>
          <cell r="G342">
            <v>6859</v>
          </cell>
          <cell r="H342">
            <v>11284</v>
          </cell>
          <cell r="I342">
            <v>30215</v>
          </cell>
          <cell r="J342">
            <v>13039</v>
          </cell>
          <cell r="K342">
            <v>7944</v>
          </cell>
          <cell r="L342">
            <v>6070</v>
          </cell>
          <cell r="M342">
            <v>7456</v>
          </cell>
          <cell r="N342">
            <v>7711</v>
          </cell>
          <cell r="O342">
            <v>4654</v>
          </cell>
          <cell r="P342">
            <v>137405</v>
          </cell>
        </row>
        <row r="343">
          <cell r="D343">
            <v>2060</v>
          </cell>
          <cell r="E343">
            <v>2060</v>
          </cell>
          <cell r="F343">
            <v>2060</v>
          </cell>
          <cell r="G343">
            <v>2060</v>
          </cell>
          <cell r="H343">
            <v>2060</v>
          </cell>
          <cell r="I343">
            <v>2060</v>
          </cell>
          <cell r="J343">
            <v>2060</v>
          </cell>
          <cell r="K343">
            <v>2060</v>
          </cell>
          <cell r="L343">
            <v>2060</v>
          </cell>
          <cell r="M343">
            <v>2060</v>
          </cell>
          <cell r="N343">
            <v>2060</v>
          </cell>
          <cell r="O343">
            <v>2060</v>
          </cell>
          <cell r="P343">
            <v>24720</v>
          </cell>
        </row>
        <row r="344">
          <cell r="D344">
            <v>21270</v>
          </cell>
          <cell r="E344">
            <v>22143</v>
          </cell>
          <cell r="F344">
            <v>21386</v>
          </cell>
          <cell r="G344">
            <v>26658</v>
          </cell>
          <cell r="H344">
            <v>21448</v>
          </cell>
          <cell r="I344">
            <v>21253</v>
          </cell>
          <cell r="J344">
            <v>27237</v>
          </cell>
          <cell r="K344">
            <v>21829</v>
          </cell>
          <cell r="L344">
            <v>27148</v>
          </cell>
          <cell r="M344">
            <v>21788</v>
          </cell>
          <cell r="N344">
            <v>22764</v>
          </cell>
          <cell r="O344">
            <v>27253</v>
          </cell>
          <cell r="P344">
            <v>282177</v>
          </cell>
        </row>
        <row r="345">
          <cell r="D345">
            <v>2824</v>
          </cell>
          <cell r="E345">
            <v>1290</v>
          </cell>
          <cell r="F345">
            <v>13605</v>
          </cell>
          <cell r="G345">
            <v>2963</v>
          </cell>
          <cell r="H345">
            <v>1557</v>
          </cell>
          <cell r="I345">
            <v>1707</v>
          </cell>
          <cell r="J345">
            <v>1600</v>
          </cell>
          <cell r="K345">
            <v>1647</v>
          </cell>
          <cell r="L345">
            <v>1505</v>
          </cell>
          <cell r="M345">
            <v>1513</v>
          </cell>
          <cell r="N345">
            <v>553</v>
          </cell>
          <cell r="O345">
            <v>552</v>
          </cell>
          <cell r="P345">
            <v>31316</v>
          </cell>
        </row>
        <row r="346">
          <cell r="D346">
            <v>23410</v>
          </cell>
          <cell r="E346">
            <v>24275</v>
          </cell>
          <cell r="F346">
            <v>23509</v>
          </cell>
          <cell r="G346">
            <v>29219</v>
          </cell>
          <cell r="H346">
            <v>23562</v>
          </cell>
          <cell r="I346">
            <v>23444</v>
          </cell>
          <cell r="J346">
            <v>29872</v>
          </cell>
          <cell r="K346">
            <v>24010</v>
          </cell>
          <cell r="L346">
            <v>29782</v>
          </cell>
          <cell r="M346">
            <v>23970</v>
          </cell>
          <cell r="N346">
            <v>24926</v>
          </cell>
          <cell r="O346">
            <v>29860</v>
          </cell>
          <cell r="P346">
            <v>309839</v>
          </cell>
        </row>
        <row r="347">
          <cell r="D347">
            <v>2107</v>
          </cell>
          <cell r="E347">
            <v>698</v>
          </cell>
          <cell r="F347">
            <v>653</v>
          </cell>
          <cell r="G347">
            <v>1030</v>
          </cell>
          <cell r="H347">
            <v>1033</v>
          </cell>
          <cell r="I347">
            <v>694</v>
          </cell>
          <cell r="J347">
            <v>1306</v>
          </cell>
          <cell r="K347">
            <v>1176</v>
          </cell>
          <cell r="L347">
            <v>769</v>
          </cell>
          <cell r="M347">
            <v>738</v>
          </cell>
          <cell r="N347">
            <v>572</v>
          </cell>
          <cell r="O347">
            <v>587</v>
          </cell>
          <cell r="P347">
            <v>11363</v>
          </cell>
        </row>
        <row r="348">
          <cell r="P348">
            <v>0</v>
          </cell>
        </row>
        <row r="349">
          <cell r="D349">
            <v>2935</v>
          </cell>
          <cell r="E349">
            <v>22953</v>
          </cell>
          <cell r="F349">
            <v>2935</v>
          </cell>
          <cell r="G349">
            <v>2954</v>
          </cell>
          <cell r="H349">
            <v>2954</v>
          </cell>
          <cell r="I349">
            <v>2954</v>
          </cell>
          <cell r="J349">
            <v>2954</v>
          </cell>
          <cell r="K349">
            <v>2935</v>
          </cell>
          <cell r="L349">
            <v>2935</v>
          </cell>
          <cell r="M349">
            <v>2935</v>
          </cell>
          <cell r="N349">
            <v>2910</v>
          </cell>
          <cell r="O349">
            <v>2892</v>
          </cell>
          <cell r="P349">
            <v>55246</v>
          </cell>
        </row>
        <row r="350">
          <cell r="D350">
            <v>88639</v>
          </cell>
          <cell r="E350">
            <v>85533</v>
          </cell>
          <cell r="F350">
            <v>79495</v>
          </cell>
          <cell r="G350">
            <v>100668</v>
          </cell>
          <cell r="H350">
            <v>86027</v>
          </cell>
          <cell r="I350">
            <v>86019</v>
          </cell>
          <cell r="J350">
            <v>105424</v>
          </cell>
          <cell r="K350">
            <v>85524</v>
          </cell>
          <cell r="L350">
            <v>108180</v>
          </cell>
          <cell r="M350">
            <v>88743</v>
          </cell>
          <cell r="N350">
            <v>90283</v>
          </cell>
          <cell r="O350">
            <v>110769</v>
          </cell>
          <cell r="P350">
            <v>1115304</v>
          </cell>
        </row>
        <row r="351">
          <cell r="D351">
            <v>84834</v>
          </cell>
          <cell r="E351">
            <v>67805</v>
          </cell>
          <cell r="F351">
            <v>67621</v>
          </cell>
          <cell r="G351">
            <v>55317</v>
          </cell>
          <cell r="H351">
            <v>70176</v>
          </cell>
          <cell r="I351">
            <v>63113</v>
          </cell>
          <cell r="J351">
            <v>53549</v>
          </cell>
          <cell r="K351">
            <v>52864</v>
          </cell>
          <cell r="L351">
            <v>54479</v>
          </cell>
          <cell r="M351">
            <v>63349</v>
          </cell>
          <cell r="N351">
            <v>50854</v>
          </cell>
          <cell r="O351">
            <v>50973</v>
          </cell>
          <cell r="P351">
            <v>734934</v>
          </cell>
        </row>
        <row r="352">
          <cell r="D352">
            <v>62304</v>
          </cell>
          <cell r="E352">
            <v>60020</v>
          </cell>
          <cell r="F352">
            <v>55417</v>
          </cell>
          <cell r="G352">
            <v>70274</v>
          </cell>
          <cell r="H352">
            <v>60244</v>
          </cell>
          <cell r="I352">
            <v>60101</v>
          </cell>
          <cell r="J352">
            <v>73427</v>
          </cell>
          <cell r="K352">
            <v>59563</v>
          </cell>
          <cell r="L352">
            <v>75309</v>
          </cell>
          <cell r="M352">
            <v>62143</v>
          </cell>
          <cell r="N352">
            <v>63341</v>
          </cell>
          <cell r="O352">
            <v>77694</v>
          </cell>
          <cell r="P352">
            <v>779837</v>
          </cell>
        </row>
        <row r="353">
          <cell r="D353">
            <v>165302</v>
          </cell>
          <cell r="E353">
            <v>127377</v>
          </cell>
          <cell r="F353">
            <v>127991</v>
          </cell>
          <cell r="G353">
            <v>127910</v>
          </cell>
          <cell r="H353">
            <v>127446</v>
          </cell>
          <cell r="I353">
            <v>127538</v>
          </cell>
          <cell r="J353">
            <v>164899</v>
          </cell>
          <cell r="K353">
            <v>127437</v>
          </cell>
          <cell r="L353">
            <v>327455</v>
          </cell>
          <cell r="M353">
            <v>127447</v>
          </cell>
          <cell r="N353">
            <v>127151</v>
          </cell>
          <cell r="O353">
            <v>128038</v>
          </cell>
          <cell r="P353">
            <v>1805991</v>
          </cell>
        </row>
        <row r="354">
          <cell r="D354">
            <v>592</v>
          </cell>
          <cell r="E354">
            <v>591</v>
          </cell>
          <cell r="F354">
            <v>562</v>
          </cell>
          <cell r="G354">
            <v>675</v>
          </cell>
          <cell r="H354">
            <v>560</v>
          </cell>
          <cell r="I354">
            <v>557</v>
          </cell>
          <cell r="J354">
            <v>683</v>
          </cell>
          <cell r="K354">
            <v>547</v>
          </cell>
          <cell r="L354">
            <v>712</v>
          </cell>
          <cell r="M354">
            <v>573</v>
          </cell>
          <cell r="N354">
            <v>594</v>
          </cell>
          <cell r="O354">
            <v>734</v>
          </cell>
          <cell r="P354">
            <v>7380</v>
          </cell>
        </row>
        <row r="355">
          <cell r="D355">
            <v>5072</v>
          </cell>
          <cell r="E355">
            <v>1253</v>
          </cell>
          <cell r="F355">
            <v>1744</v>
          </cell>
          <cell r="G355">
            <v>1092</v>
          </cell>
          <cell r="H355">
            <v>1183</v>
          </cell>
          <cell r="I355">
            <v>1498</v>
          </cell>
          <cell r="J355">
            <v>1200</v>
          </cell>
          <cell r="K355">
            <v>1109</v>
          </cell>
          <cell r="L355">
            <v>1087</v>
          </cell>
          <cell r="M355">
            <v>1679</v>
          </cell>
          <cell r="N355">
            <v>1104</v>
          </cell>
          <cell r="O355">
            <v>1062</v>
          </cell>
          <cell r="P355">
            <v>19083</v>
          </cell>
        </row>
        <row r="356">
          <cell r="D356">
            <v>681</v>
          </cell>
          <cell r="E356">
            <v>680</v>
          </cell>
          <cell r="F356">
            <v>651</v>
          </cell>
          <cell r="G356">
            <v>782</v>
          </cell>
          <cell r="H356">
            <v>648</v>
          </cell>
          <cell r="I356">
            <v>645</v>
          </cell>
          <cell r="J356">
            <v>789</v>
          </cell>
          <cell r="K356">
            <v>636</v>
          </cell>
          <cell r="L356">
            <v>818</v>
          </cell>
          <cell r="M356">
            <v>661</v>
          </cell>
          <cell r="N356">
            <v>683</v>
          </cell>
          <cell r="O356">
            <v>840</v>
          </cell>
          <cell r="P356">
            <v>8514</v>
          </cell>
        </row>
        <row r="357">
          <cell r="D357">
            <v>4528</v>
          </cell>
          <cell r="E357">
            <v>26239</v>
          </cell>
          <cell r="F357">
            <v>1230</v>
          </cell>
          <cell r="G357">
            <v>1143</v>
          </cell>
          <cell r="H357">
            <v>1174</v>
          </cell>
          <cell r="I357">
            <v>1520</v>
          </cell>
          <cell r="J357">
            <v>1197</v>
          </cell>
          <cell r="K357">
            <v>1114</v>
          </cell>
          <cell r="L357">
            <v>1088</v>
          </cell>
          <cell r="M357">
            <v>1118</v>
          </cell>
          <cell r="N357">
            <v>1095</v>
          </cell>
          <cell r="O357">
            <v>1055</v>
          </cell>
          <cell r="P357">
            <v>42501</v>
          </cell>
        </row>
        <row r="358">
          <cell r="D358">
            <v>41704</v>
          </cell>
          <cell r="E358">
            <v>41816</v>
          </cell>
          <cell r="F358">
            <v>41762</v>
          </cell>
          <cell r="G358">
            <v>50678</v>
          </cell>
          <cell r="H358">
            <v>41765</v>
          </cell>
          <cell r="I358">
            <v>41745</v>
          </cell>
          <cell r="J358">
            <v>50678</v>
          </cell>
          <cell r="K358">
            <v>42160</v>
          </cell>
          <cell r="L358">
            <v>51192</v>
          </cell>
          <cell r="M358">
            <v>42160</v>
          </cell>
          <cell r="N358">
            <v>42162</v>
          </cell>
          <cell r="O358">
            <v>51190</v>
          </cell>
          <cell r="P358">
            <v>539012</v>
          </cell>
        </row>
        <row r="359">
          <cell r="D359">
            <v>17758</v>
          </cell>
          <cell r="E359">
            <v>12949</v>
          </cell>
          <cell r="F359">
            <v>36069</v>
          </cell>
          <cell r="G359">
            <v>13553</v>
          </cell>
          <cell r="H359">
            <v>14964</v>
          </cell>
          <cell r="I359">
            <v>14337</v>
          </cell>
          <cell r="J359">
            <v>14713</v>
          </cell>
          <cell r="K359">
            <v>15669</v>
          </cell>
          <cell r="L359">
            <v>14948</v>
          </cell>
          <cell r="M359">
            <v>14950</v>
          </cell>
          <cell r="N359">
            <v>12960</v>
          </cell>
          <cell r="O359">
            <v>13327</v>
          </cell>
          <cell r="P359">
            <v>196197</v>
          </cell>
        </row>
        <row r="360">
          <cell r="D360">
            <v>3986</v>
          </cell>
          <cell r="E360">
            <v>3991</v>
          </cell>
          <cell r="F360">
            <v>3986</v>
          </cell>
          <cell r="G360">
            <v>3991</v>
          </cell>
          <cell r="H360">
            <v>3986</v>
          </cell>
          <cell r="I360">
            <v>3992</v>
          </cell>
          <cell r="J360">
            <v>3986</v>
          </cell>
          <cell r="K360">
            <v>3991</v>
          </cell>
          <cell r="L360">
            <v>3986</v>
          </cell>
          <cell r="M360">
            <v>3991</v>
          </cell>
          <cell r="N360">
            <v>3986</v>
          </cell>
          <cell r="O360">
            <v>3991</v>
          </cell>
          <cell r="P360">
            <v>47863</v>
          </cell>
        </row>
        <row r="362">
          <cell r="D362">
            <v>53457</v>
          </cell>
          <cell r="E362">
            <v>53929</v>
          </cell>
          <cell r="F362">
            <v>157432</v>
          </cell>
          <cell r="G362">
            <v>148929</v>
          </cell>
          <cell r="H362">
            <v>287123</v>
          </cell>
          <cell r="J362">
            <v>151289</v>
          </cell>
          <cell r="K362">
            <v>145625</v>
          </cell>
          <cell r="L362">
            <v>151768</v>
          </cell>
          <cell r="M362">
            <v>148457</v>
          </cell>
        </row>
        <row r="363">
          <cell r="D363">
            <v>433117</v>
          </cell>
          <cell r="E363">
            <v>385586</v>
          </cell>
          <cell r="F363">
            <v>384078</v>
          </cell>
          <cell r="G363">
            <v>373770</v>
          </cell>
          <cell r="H363">
            <v>307932</v>
          </cell>
          <cell r="J363">
            <v>373132</v>
          </cell>
          <cell r="K363">
            <v>307564</v>
          </cell>
          <cell r="L363">
            <v>369393</v>
          </cell>
          <cell r="M363">
            <v>304197</v>
          </cell>
        </row>
        <row r="364">
          <cell r="D364">
            <v>119115</v>
          </cell>
          <cell r="E364">
            <v>116976</v>
          </cell>
          <cell r="F364">
            <v>116839</v>
          </cell>
          <cell r="G364">
            <v>142269</v>
          </cell>
          <cell r="H364">
            <v>116859</v>
          </cell>
          <cell r="J364">
            <v>141673</v>
          </cell>
          <cell r="K364">
            <v>115927</v>
          </cell>
          <cell r="L364">
            <v>140991</v>
          </cell>
          <cell r="M364">
            <v>118552</v>
          </cell>
        </row>
        <row r="365">
          <cell r="D365">
            <v>67426</v>
          </cell>
          <cell r="E365">
            <v>66395</v>
          </cell>
          <cell r="F365">
            <v>66273</v>
          </cell>
          <cell r="G365">
            <v>80002</v>
          </cell>
          <cell r="H365">
            <v>66274</v>
          </cell>
          <cell r="J365">
            <v>80495</v>
          </cell>
          <cell r="K365">
            <v>66273</v>
          </cell>
          <cell r="L365">
            <v>80010</v>
          </cell>
          <cell r="M365">
            <v>66273</v>
          </cell>
        </row>
        <row r="366">
          <cell r="D366">
            <v>72654</v>
          </cell>
          <cell r="E366">
            <v>71034</v>
          </cell>
          <cell r="F366">
            <v>70775</v>
          </cell>
          <cell r="G366">
            <v>86614</v>
          </cell>
          <cell r="H366">
            <v>70914</v>
          </cell>
          <cell r="J366">
            <v>88581</v>
          </cell>
          <cell r="K366">
            <v>72843</v>
          </cell>
          <cell r="L366">
            <v>88784</v>
          </cell>
          <cell r="M366">
            <v>72462</v>
          </cell>
        </row>
        <row r="367">
          <cell r="D367">
            <v>81027</v>
          </cell>
          <cell r="E367">
            <v>66116</v>
          </cell>
          <cell r="F367">
            <v>216049</v>
          </cell>
          <cell r="G367">
            <v>60787</v>
          </cell>
          <cell r="H367">
            <v>69335</v>
          </cell>
          <cell r="J367">
            <v>68019</v>
          </cell>
          <cell r="K367">
            <v>64735</v>
          </cell>
          <cell r="L367">
            <v>70455</v>
          </cell>
          <cell r="M367">
            <v>65000</v>
          </cell>
        </row>
        <row r="368">
          <cell r="D368">
            <v>26095</v>
          </cell>
          <cell r="E368">
            <v>14778</v>
          </cell>
          <cell r="F368">
            <v>60518</v>
          </cell>
          <cell r="G368">
            <v>24968</v>
          </cell>
          <cell r="H368">
            <v>106456</v>
          </cell>
          <cell r="J368">
            <v>30651</v>
          </cell>
          <cell r="K368">
            <v>20374</v>
          </cell>
          <cell r="L368">
            <v>110734</v>
          </cell>
          <cell r="M368">
            <v>25505</v>
          </cell>
        </row>
        <row r="369">
          <cell r="D369">
            <v>195677</v>
          </cell>
          <cell r="E369">
            <v>91082</v>
          </cell>
          <cell r="F369">
            <v>162371</v>
          </cell>
          <cell r="G369">
            <v>87339</v>
          </cell>
          <cell r="H369">
            <v>87248</v>
          </cell>
          <cell r="J369">
            <v>77386</v>
          </cell>
          <cell r="K369">
            <v>83286</v>
          </cell>
          <cell r="L369">
            <v>80226</v>
          </cell>
          <cell r="M369">
            <v>84744</v>
          </cell>
        </row>
        <row r="370">
          <cell r="D370">
            <v>9700</v>
          </cell>
          <cell r="E370">
            <v>10572</v>
          </cell>
          <cell r="F370">
            <v>13999</v>
          </cell>
          <cell r="G370">
            <v>9127</v>
          </cell>
          <cell r="H370">
            <v>8878</v>
          </cell>
          <cell r="J370">
            <v>9279</v>
          </cell>
          <cell r="K370">
            <v>10334</v>
          </cell>
          <cell r="L370">
            <v>9465</v>
          </cell>
          <cell r="M370">
            <v>10218</v>
          </cell>
        </row>
        <row r="371">
          <cell r="D371">
            <v>100703</v>
          </cell>
          <cell r="E371">
            <v>72656</v>
          </cell>
          <cell r="F371">
            <v>105146</v>
          </cell>
          <cell r="G371">
            <v>297871</v>
          </cell>
          <cell r="H371">
            <v>85156</v>
          </cell>
          <cell r="J371">
            <v>72371</v>
          </cell>
          <cell r="K371">
            <v>38954</v>
          </cell>
          <cell r="L371">
            <v>56646</v>
          </cell>
          <cell r="M371">
            <v>52871</v>
          </cell>
        </row>
        <row r="372">
          <cell r="D372">
            <v>27510</v>
          </cell>
          <cell r="E372">
            <v>27510</v>
          </cell>
          <cell r="F372">
            <v>27510</v>
          </cell>
          <cell r="G372">
            <v>42510</v>
          </cell>
          <cell r="H372">
            <v>27510</v>
          </cell>
          <cell r="J372">
            <v>27510</v>
          </cell>
          <cell r="K372">
            <v>27510</v>
          </cell>
          <cell r="L372">
            <v>27510</v>
          </cell>
          <cell r="M372">
            <v>27510</v>
          </cell>
        </row>
        <row r="373">
          <cell r="D373">
            <v>13370</v>
          </cell>
          <cell r="E373">
            <v>63380</v>
          </cell>
          <cell r="F373">
            <v>13400</v>
          </cell>
          <cell r="G373">
            <v>35870</v>
          </cell>
          <cell r="H373">
            <v>20380</v>
          </cell>
          <cell r="J373">
            <v>35870</v>
          </cell>
          <cell r="K373">
            <v>13380</v>
          </cell>
          <cell r="L373">
            <v>35900</v>
          </cell>
          <cell r="M373">
            <v>20370</v>
          </cell>
        </row>
        <row r="374">
          <cell r="D374">
            <v>28000</v>
          </cell>
          <cell r="E374">
            <v>38000</v>
          </cell>
          <cell r="F374">
            <v>38000</v>
          </cell>
          <cell r="G374">
            <v>38000</v>
          </cell>
          <cell r="H374">
            <v>38000</v>
          </cell>
          <cell r="J374">
            <v>58000</v>
          </cell>
          <cell r="K374">
            <v>48000</v>
          </cell>
          <cell r="L374">
            <v>73000</v>
          </cell>
          <cell r="M374">
            <v>98000</v>
          </cell>
        </row>
        <row r="375">
          <cell r="D375">
            <v>7330</v>
          </cell>
          <cell r="E375">
            <v>7330</v>
          </cell>
          <cell r="F375">
            <v>7340</v>
          </cell>
          <cell r="G375">
            <v>7330</v>
          </cell>
          <cell r="H375">
            <v>7330</v>
          </cell>
          <cell r="J375">
            <v>7330</v>
          </cell>
          <cell r="K375">
            <v>7330</v>
          </cell>
          <cell r="L375">
            <v>87340</v>
          </cell>
          <cell r="M375">
            <v>7330</v>
          </cell>
        </row>
        <row r="382">
          <cell r="D382">
            <v>10840</v>
          </cell>
          <cell r="E382">
            <v>10840</v>
          </cell>
          <cell r="F382">
            <v>10840</v>
          </cell>
          <cell r="G382">
            <v>10840</v>
          </cell>
          <cell r="H382">
            <v>10840</v>
          </cell>
          <cell r="J382">
            <v>10840</v>
          </cell>
          <cell r="K382">
            <v>10840</v>
          </cell>
          <cell r="L382">
            <v>10840</v>
          </cell>
          <cell r="M382">
            <v>10840</v>
          </cell>
        </row>
        <row r="384">
          <cell r="D384">
            <v>1470</v>
          </cell>
          <cell r="E384">
            <v>1470</v>
          </cell>
          <cell r="F384">
            <v>1470</v>
          </cell>
          <cell r="G384">
            <v>1470</v>
          </cell>
          <cell r="H384">
            <v>1470</v>
          </cell>
          <cell r="J384">
            <v>1470</v>
          </cell>
          <cell r="K384">
            <v>1470</v>
          </cell>
          <cell r="L384">
            <v>1470</v>
          </cell>
          <cell r="M384">
            <v>1470</v>
          </cell>
        </row>
        <row r="388">
          <cell r="D388">
            <v>19251</v>
          </cell>
          <cell r="E388">
            <v>8408</v>
          </cell>
          <cell r="F388">
            <v>23559</v>
          </cell>
          <cell r="G388">
            <v>16444</v>
          </cell>
          <cell r="H388">
            <v>3562</v>
          </cell>
          <cell r="J388">
            <v>16444</v>
          </cell>
          <cell r="K388">
            <v>4263</v>
          </cell>
          <cell r="L388">
            <v>3564</v>
          </cell>
          <cell r="M388">
            <v>26568</v>
          </cell>
        </row>
        <row r="389">
          <cell r="D389">
            <v>14836</v>
          </cell>
          <cell r="E389">
            <v>75606</v>
          </cell>
          <cell r="F389">
            <v>53512</v>
          </cell>
          <cell r="G389">
            <v>98262</v>
          </cell>
          <cell r="H389">
            <v>17232</v>
          </cell>
          <cell r="J389">
            <v>432726</v>
          </cell>
          <cell r="K389">
            <v>62</v>
          </cell>
          <cell r="L389">
            <v>11112</v>
          </cell>
          <cell r="M389">
            <v>62</v>
          </cell>
        </row>
        <row r="391">
          <cell r="D391">
            <v>8950</v>
          </cell>
          <cell r="E391">
            <v>8960</v>
          </cell>
          <cell r="F391">
            <v>61198</v>
          </cell>
          <cell r="G391">
            <v>8960</v>
          </cell>
          <cell r="H391">
            <v>8950</v>
          </cell>
          <cell r="J391">
            <v>8950</v>
          </cell>
          <cell r="K391">
            <v>8960</v>
          </cell>
          <cell r="L391">
            <v>8953</v>
          </cell>
          <cell r="M391">
            <v>8960</v>
          </cell>
        </row>
        <row r="392">
          <cell r="D392">
            <v>0</v>
          </cell>
          <cell r="E392">
            <v>0</v>
          </cell>
          <cell r="F392">
            <v>69255</v>
          </cell>
          <cell r="G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</row>
        <row r="394">
          <cell r="D394">
            <v>33974</v>
          </cell>
          <cell r="E394">
            <v>39677</v>
          </cell>
          <cell r="F394">
            <v>104890</v>
          </cell>
          <cell r="G394">
            <v>39924</v>
          </cell>
          <cell r="H394">
            <v>259460</v>
          </cell>
          <cell r="J394">
            <v>89009</v>
          </cell>
          <cell r="K394">
            <v>38335</v>
          </cell>
          <cell r="L394">
            <v>130117</v>
          </cell>
          <cell r="M394">
            <v>33203</v>
          </cell>
        </row>
        <row r="396">
          <cell r="D396">
            <v>167</v>
          </cell>
          <cell r="E396">
            <v>208</v>
          </cell>
          <cell r="F396">
            <v>1137</v>
          </cell>
          <cell r="G396">
            <v>137</v>
          </cell>
          <cell r="H396">
            <v>14979</v>
          </cell>
          <cell r="J396">
            <v>137</v>
          </cell>
          <cell r="K396">
            <v>96</v>
          </cell>
          <cell r="L396">
            <v>4054</v>
          </cell>
          <cell r="M396">
            <v>96</v>
          </cell>
        </row>
        <row r="397">
          <cell r="D397">
            <v>160</v>
          </cell>
          <cell r="E397">
            <v>160</v>
          </cell>
          <cell r="F397">
            <v>160</v>
          </cell>
          <cell r="G397">
            <v>160</v>
          </cell>
          <cell r="H397">
            <v>160</v>
          </cell>
          <cell r="J397">
            <v>160</v>
          </cell>
          <cell r="K397">
            <v>160</v>
          </cell>
          <cell r="L397">
            <v>160</v>
          </cell>
          <cell r="M397">
            <v>160</v>
          </cell>
        </row>
        <row r="398">
          <cell r="D398">
            <v>3304</v>
          </cell>
          <cell r="E398">
            <v>3216</v>
          </cell>
          <cell r="F398">
            <v>3059</v>
          </cell>
          <cell r="G398">
            <v>3821</v>
          </cell>
          <cell r="H398">
            <v>3228</v>
          </cell>
          <cell r="J398">
            <v>3929</v>
          </cell>
          <cell r="K398">
            <v>3205</v>
          </cell>
          <cell r="L398">
            <v>3982</v>
          </cell>
          <cell r="M398">
            <v>3317</v>
          </cell>
        </row>
        <row r="399">
          <cell r="D399">
            <v>9854</v>
          </cell>
          <cell r="E399">
            <v>7973</v>
          </cell>
          <cell r="F399">
            <v>8489</v>
          </cell>
          <cell r="G399">
            <v>8157</v>
          </cell>
          <cell r="H399">
            <v>7715</v>
          </cell>
          <cell r="J399">
            <v>8099</v>
          </cell>
          <cell r="K399">
            <v>6981</v>
          </cell>
          <cell r="L399">
            <v>6617</v>
          </cell>
          <cell r="M399">
            <v>6890</v>
          </cell>
        </row>
        <row r="401">
          <cell r="D401">
            <v>13549</v>
          </cell>
          <cell r="E401">
            <v>4150</v>
          </cell>
          <cell r="F401">
            <v>3963</v>
          </cell>
          <cell r="G401">
            <v>1015</v>
          </cell>
          <cell r="H401">
            <v>3376</v>
          </cell>
          <cell r="J401">
            <v>270</v>
          </cell>
          <cell r="K401">
            <v>1991</v>
          </cell>
          <cell r="L401">
            <v>3329</v>
          </cell>
          <cell r="M401">
            <v>570</v>
          </cell>
        </row>
        <row r="403">
          <cell r="D403">
            <v>971158</v>
          </cell>
          <cell r="E403">
            <v>908737</v>
          </cell>
          <cell r="F403">
            <v>1285326</v>
          </cell>
          <cell r="G403">
            <v>1943033</v>
          </cell>
          <cell r="H403">
            <v>1598427</v>
          </cell>
          <cell r="J403">
            <v>707632</v>
          </cell>
          <cell r="K403">
            <v>950622</v>
          </cell>
          <cell r="L403">
            <v>1065332</v>
          </cell>
          <cell r="M403">
            <v>2067715</v>
          </cell>
        </row>
        <row r="404">
          <cell r="D404" t="str">
            <v>::</v>
          </cell>
          <cell r="J404" t="str">
            <v>::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"/>
      <sheetName val="Table 2"/>
      <sheetName val="SJB-4"/>
      <sheetName val="SJB-2"/>
      <sheetName val="Large Industrial Impact"/>
      <sheetName val="SJB-3"/>
      <sheetName val="Labor Factor"/>
      <sheetName val="Table 1"/>
      <sheetName val="Changes"/>
      <sheetName val="Labor Exp"/>
      <sheetName val="FAC ES NFPPA Rev"/>
      <sheetName val="Dec-19 YTD Trial Balance"/>
      <sheetName val="2019 Sales of Elec-YTD"/>
      <sheetName val="2019 FAC-NFPPA Data"/>
      <sheetName val="2018-2019 Revenue Data"/>
      <sheetName val="2018 Lg Plant Data"/>
      <sheetName val="2018 FAC Data"/>
    </sheetNames>
    <sheetDataSet>
      <sheetData sheetId="0"/>
      <sheetData sheetId="1"/>
      <sheetData sheetId="2"/>
      <sheetData sheetId="3"/>
      <sheetData sheetId="4"/>
      <sheetData sheetId="5">
        <row r="11">
          <cell r="D11" t="str">
            <v>OM500</v>
          </cell>
        </row>
        <row r="12">
          <cell r="D12" t="str">
            <v>OM501</v>
          </cell>
        </row>
        <row r="13">
          <cell r="D13" t="str">
            <v>OM502</v>
          </cell>
        </row>
        <row r="14">
          <cell r="D14" t="str">
            <v>OM505</v>
          </cell>
        </row>
        <row r="15">
          <cell r="D15" t="str">
            <v>OM506</v>
          </cell>
        </row>
        <row r="16">
          <cell r="D16" t="str">
            <v>OM507</v>
          </cell>
        </row>
        <row r="17">
          <cell r="D17" t="str">
            <v>OM509</v>
          </cell>
        </row>
        <row r="22">
          <cell r="D22" t="str">
            <v>OM510</v>
          </cell>
        </row>
        <row r="23">
          <cell r="D23" t="str">
            <v>OM511</v>
          </cell>
        </row>
        <row r="24">
          <cell r="D24" t="str">
            <v>OM512</v>
          </cell>
        </row>
        <row r="25">
          <cell r="D25" t="str">
            <v>OM513</v>
          </cell>
        </row>
        <row r="26">
          <cell r="D26" t="str">
            <v>OM514</v>
          </cell>
        </row>
        <row r="33">
          <cell r="D33" t="str">
            <v>OM546</v>
          </cell>
        </row>
        <row r="34">
          <cell r="D34" t="str">
            <v>OM547</v>
          </cell>
        </row>
        <row r="35">
          <cell r="D35" t="str">
            <v>OM548</v>
          </cell>
        </row>
        <row r="36">
          <cell r="D36" t="str">
            <v>OM549</v>
          </cell>
        </row>
        <row r="37">
          <cell r="D37" t="str">
            <v>OM550</v>
          </cell>
        </row>
        <row r="42">
          <cell r="D42" t="str">
            <v>OM551</v>
          </cell>
        </row>
        <row r="43">
          <cell r="D43" t="str">
            <v>OM552</v>
          </cell>
        </row>
        <row r="44">
          <cell r="D44" t="str">
            <v>OM553</v>
          </cell>
        </row>
        <row r="45">
          <cell r="D45" t="str">
            <v>OM554</v>
          </cell>
        </row>
        <row r="54">
          <cell r="D54" t="str">
            <v>OM555</v>
          </cell>
        </row>
        <row r="55">
          <cell r="D55" t="str">
            <v>OMD555</v>
          </cell>
        </row>
        <row r="56">
          <cell r="D56" t="str">
            <v>OMH555</v>
          </cell>
        </row>
        <row r="57">
          <cell r="D57" t="str">
            <v>OMO555</v>
          </cell>
        </row>
        <row r="58">
          <cell r="D58" t="str">
            <v>OMB555</v>
          </cell>
        </row>
        <row r="59">
          <cell r="D59" t="str">
            <v>OMM555</v>
          </cell>
        </row>
        <row r="60">
          <cell r="D60" t="str">
            <v>OM556</v>
          </cell>
        </row>
        <row r="61">
          <cell r="D61" t="str">
            <v>OM557</v>
          </cell>
        </row>
        <row r="62">
          <cell r="D62" t="str">
            <v>OM558</v>
          </cell>
        </row>
        <row r="64">
          <cell r="D64" t="str">
            <v>TPP</v>
          </cell>
        </row>
        <row r="67">
          <cell r="D67" t="str">
            <v>OM908</v>
          </cell>
        </row>
        <row r="68">
          <cell r="D68" t="str">
            <v>OM909</v>
          </cell>
        </row>
        <row r="69">
          <cell r="D69" t="str">
            <v>OM913</v>
          </cell>
        </row>
        <row r="71">
          <cell r="D71" t="str">
            <v>OMCS</v>
          </cell>
        </row>
        <row r="76">
          <cell r="D76" t="str">
            <v>OM920</v>
          </cell>
        </row>
        <row r="77">
          <cell r="D77" t="str">
            <v>OM921</v>
          </cell>
        </row>
        <row r="78">
          <cell r="D78" t="str">
            <v>OM923</v>
          </cell>
        </row>
        <row r="79">
          <cell r="D79" t="str">
            <v>OM926</v>
          </cell>
        </row>
        <row r="80">
          <cell r="D80" t="str">
            <v>OM930</v>
          </cell>
        </row>
        <row r="81">
          <cell r="D81" t="str">
            <v>OM931</v>
          </cell>
        </row>
        <row r="82">
          <cell r="D82" t="str">
            <v>OM935</v>
          </cell>
        </row>
        <row r="84">
          <cell r="D84" t="str">
            <v>OMAG</v>
          </cell>
        </row>
        <row r="86">
          <cell r="D86" t="str">
            <v>TOM</v>
          </cell>
        </row>
        <row r="88">
          <cell r="D88" t="str">
            <v>OMLPP</v>
          </cell>
        </row>
        <row r="118">
          <cell r="D118" t="str">
            <v>PROFIX</v>
          </cell>
        </row>
        <row r="119">
          <cell r="D119" t="str">
            <v>Energy</v>
          </cell>
        </row>
        <row r="120">
          <cell r="D120" t="str">
            <v>TUP</v>
          </cell>
        </row>
        <row r="121">
          <cell r="D121" t="str">
            <v>OMPP</v>
          </cell>
        </row>
        <row r="122">
          <cell r="D122" t="str">
            <v>OMPPD</v>
          </cell>
        </row>
        <row r="123">
          <cell r="D123" t="str">
            <v>OMPPH</v>
          </cell>
        </row>
        <row r="124">
          <cell r="D124" t="str">
            <v>PTRAN</v>
          </cell>
        </row>
        <row r="125">
          <cell r="D125" t="str">
            <v>PGP</v>
          </cell>
        </row>
        <row r="126">
          <cell r="D126" t="str">
            <v>LBSUB9</v>
          </cell>
        </row>
      </sheetData>
      <sheetData sheetId="6">
        <row r="9">
          <cell r="C9" t="str">
            <v>OM500</v>
          </cell>
        </row>
        <row r="10">
          <cell r="C10" t="str">
            <v>OM501</v>
          </cell>
        </row>
        <row r="11">
          <cell r="C11" t="str">
            <v>OM502</v>
          </cell>
        </row>
        <row r="12">
          <cell r="C12" t="str">
            <v>OM505</v>
          </cell>
        </row>
        <row r="13">
          <cell r="C13" t="str">
            <v>OM506</v>
          </cell>
        </row>
        <row r="14">
          <cell r="C14" t="str">
            <v>OM507</v>
          </cell>
        </row>
        <row r="15">
          <cell r="C15" t="str">
            <v>OM509</v>
          </cell>
        </row>
        <row r="20">
          <cell r="C20" t="str">
            <v>OM510</v>
          </cell>
        </row>
        <row r="21">
          <cell r="C21" t="str">
            <v>OM511</v>
          </cell>
        </row>
        <row r="22">
          <cell r="C22" t="str">
            <v>OM512</v>
          </cell>
        </row>
        <row r="23">
          <cell r="C23" t="str">
            <v>OM513</v>
          </cell>
        </row>
        <row r="24">
          <cell r="C24" t="str">
            <v>OM514</v>
          </cell>
        </row>
        <row r="31">
          <cell r="C31" t="str">
            <v>OM546</v>
          </cell>
        </row>
        <row r="32">
          <cell r="C32" t="str">
            <v>OM547</v>
          </cell>
        </row>
        <row r="33">
          <cell r="C33" t="str">
            <v>OM548</v>
          </cell>
        </row>
        <row r="34">
          <cell r="C34" t="str">
            <v>OM549</v>
          </cell>
        </row>
        <row r="35">
          <cell r="C35" t="str">
            <v>OM550</v>
          </cell>
        </row>
        <row r="40">
          <cell r="C40" t="str">
            <v>OM551</v>
          </cell>
        </row>
        <row r="41">
          <cell r="C41" t="str">
            <v>OM552</v>
          </cell>
        </row>
        <row r="42">
          <cell r="C42" t="str">
            <v>OM553</v>
          </cell>
        </row>
        <row r="43">
          <cell r="C43" t="str">
            <v>OM554</v>
          </cell>
        </row>
        <row r="52">
          <cell r="C52" t="str">
            <v>OM555</v>
          </cell>
        </row>
        <row r="53">
          <cell r="C53" t="str">
            <v>OMD555</v>
          </cell>
        </row>
        <row r="54">
          <cell r="C54" t="str">
            <v>OMH555</v>
          </cell>
        </row>
        <row r="55">
          <cell r="C55" t="str">
            <v>OMO555</v>
          </cell>
        </row>
        <row r="56">
          <cell r="C56" t="str">
            <v>OMB555</v>
          </cell>
        </row>
        <row r="57">
          <cell r="C57" t="str">
            <v>OMM555</v>
          </cell>
        </row>
        <row r="58">
          <cell r="C58" t="str">
            <v>OM556</v>
          </cell>
        </row>
        <row r="59">
          <cell r="C59" t="str">
            <v>OM557</v>
          </cell>
        </row>
        <row r="60">
          <cell r="C60" t="str">
            <v>OM558</v>
          </cell>
        </row>
        <row r="62">
          <cell r="C62" t="str">
            <v>TPP</v>
          </cell>
        </row>
        <row r="67">
          <cell r="C67" t="str">
            <v>OM908</v>
          </cell>
        </row>
        <row r="68">
          <cell r="C68" t="str">
            <v>OM909</v>
          </cell>
        </row>
        <row r="69">
          <cell r="C69" t="str">
            <v>OM913</v>
          </cell>
        </row>
        <row r="71">
          <cell r="C71" t="str">
            <v>OMCS</v>
          </cell>
        </row>
        <row r="73">
          <cell r="C73" t="str">
            <v>LBSUB9</v>
          </cell>
        </row>
        <row r="78">
          <cell r="C78" t="str">
            <v>PROFIX</v>
          </cell>
        </row>
        <row r="79">
          <cell r="C79" t="str">
            <v>Energy</v>
          </cell>
        </row>
        <row r="80">
          <cell r="C80" t="str">
            <v>TUP</v>
          </cell>
        </row>
        <row r="81">
          <cell r="C81" t="str">
            <v>OMPP</v>
          </cell>
        </row>
        <row r="82">
          <cell r="C82" t="str">
            <v>OMPPD</v>
          </cell>
        </row>
        <row r="83">
          <cell r="C83" t="str">
            <v>OMPPH</v>
          </cell>
        </row>
        <row r="84">
          <cell r="C84" t="str">
            <v>PTRAN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1:Q115"/>
  <sheetViews>
    <sheetView topLeftCell="D1" workbookViewId="0">
      <selection activeCell="G22" sqref="G22"/>
    </sheetView>
  </sheetViews>
  <sheetFormatPr defaultRowHeight="14.25" x14ac:dyDescent="0.45"/>
  <cols>
    <col min="1" max="1" width="4.86328125" customWidth="1"/>
    <col min="2" max="2" width="7.6640625" customWidth="1"/>
    <col min="3" max="3" width="49.33203125" customWidth="1"/>
    <col min="4" max="4" width="14.46484375" customWidth="1"/>
    <col min="5" max="5" width="10.33203125" bestFit="1" customWidth="1"/>
    <col min="6" max="6" width="2.6640625" customWidth="1"/>
    <col min="7" max="7" width="13.6640625" customWidth="1"/>
    <col min="8" max="8" width="2.1328125" customWidth="1"/>
    <col min="9" max="9" width="15" customWidth="1"/>
  </cols>
  <sheetData>
    <row r="1" spans="1:9" ht="18" x14ac:dyDescent="0.55000000000000004">
      <c r="A1" s="65"/>
      <c r="B1" s="66" t="s">
        <v>25</v>
      </c>
      <c r="C1" s="65"/>
      <c r="D1" s="65"/>
      <c r="E1" s="65"/>
      <c r="F1" s="65"/>
      <c r="G1" s="65"/>
      <c r="H1" s="65"/>
      <c r="I1" s="65"/>
    </row>
    <row r="2" spans="1:9" x14ac:dyDescent="0.45">
      <c r="A2" s="65"/>
      <c r="B2" s="65"/>
      <c r="C2" s="65"/>
      <c r="D2" s="65"/>
      <c r="E2" s="65"/>
      <c r="F2" s="65"/>
      <c r="G2" s="65"/>
      <c r="H2" s="65"/>
      <c r="I2" s="65"/>
    </row>
    <row r="3" spans="1:9" x14ac:dyDescent="0.45">
      <c r="A3" s="65"/>
      <c r="B3" s="65"/>
      <c r="C3" s="65"/>
      <c r="D3" s="65"/>
      <c r="E3" s="65"/>
      <c r="F3" s="65"/>
      <c r="G3" s="136" t="s">
        <v>26</v>
      </c>
      <c r="H3" s="136"/>
      <c r="I3" s="136"/>
    </row>
    <row r="4" spans="1:9" x14ac:dyDescent="0.45">
      <c r="A4" s="65"/>
      <c r="B4" s="67"/>
      <c r="C4" s="67"/>
      <c r="D4" s="68"/>
      <c r="E4" s="69" t="s">
        <v>27</v>
      </c>
      <c r="F4" s="68"/>
      <c r="G4" s="68" t="s">
        <v>21</v>
      </c>
      <c r="H4" s="68"/>
      <c r="I4" s="68" t="s">
        <v>28</v>
      </c>
    </row>
    <row r="5" spans="1:9" ht="14.65" thickBot="1" x14ac:dyDescent="0.5">
      <c r="A5" s="70" t="s">
        <v>29</v>
      </c>
      <c r="B5" s="71" t="s">
        <v>30</v>
      </c>
      <c r="C5" s="71"/>
      <c r="D5" s="72" t="s">
        <v>31</v>
      </c>
      <c r="E5" s="72" t="s">
        <v>32</v>
      </c>
      <c r="F5" s="73"/>
      <c r="G5" s="73" t="s">
        <v>33</v>
      </c>
      <c r="H5" s="74"/>
      <c r="I5" s="73" t="s">
        <v>34</v>
      </c>
    </row>
    <row r="6" spans="1:9" x14ac:dyDescent="0.45">
      <c r="A6" s="75"/>
      <c r="B6" s="65"/>
      <c r="C6" s="65"/>
      <c r="D6" s="65"/>
      <c r="E6" s="65"/>
      <c r="F6" s="65"/>
      <c r="G6" s="65"/>
      <c r="H6" s="65"/>
      <c r="I6" s="65"/>
    </row>
    <row r="7" spans="1:9" x14ac:dyDescent="0.45">
      <c r="A7" s="75" t="s">
        <v>35</v>
      </c>
      <c r="B7" s="76" t="s">
        <v>36</v>
      </c>
      <c r="C7" s="77"/>
      <c r="D7" s="77"/>
      <c r="E7" s="77"/>
      <c r="F7" s="65"/>
      <c r="G7" s="65"/>
      <c r="H7" s="65"/>
      <c r="I7" s="65"/>
    </row>
    <row r="8" spans="1:9" x14ac:dyDescent="0.45">
      <c r="A8" s="75"/>
      <c r="B8" s="76"/>
      <c r="C8" s="77"/>
      <c r="D8" s="77"/>
      <c r="E8" s="77"/>
      <c r="F8" s="65"/>
      <c r="G8" s="65"/>
      <c r="H8" s="65"/>
      <c r="I8" s="65"/>
    </row>
    <row r="9" spans="1:9" x14ac:dyDescent="0.45">
      <c r="A9" s="75" t="s">
        <v>35</v>
      </c>
      <c r="B9" s="67" t="s">
        <v>37</v>
      </c>
      <c r="C9" s="77"/>
      <c r="D9" s="77"/>
      <c r="E9" s="77"/>
      <c r="F9" s="65"/>
      <c r="G9" s="65"/>
      <c r="H9" s="65"/>
      <c r="I9" s="65"/>
    </row>
    <row r="10" spans="1:9" x14ac:dyDescent="0.45">
      <c r="A10" s="75">
        <v>1</v>
      </c>
      <c r="B10" s="77">
        <v>500</v>
      </c>
      <c r="C10" s="77" t="s">
        <v>38</v>
      </c>
      <c r="D10" s="77" t="s">
        <v>39</v>
      </c>
      <c r="E10" s="77" t="s">
        <v>40</v>
      </c>
      <c r="F10" s="65"/>
      <c r="G10" s="78">
        <v>3007988.0917681875</v>
      </c>
      <c r="H10" s="77"/>
      <c r="I10" s="79">
        <v>0</v>
      </c>
    </row>
    <row r="11" spans="1:9" x14ac:dyDescent="0.45">
      <c r="A11" s="75">
        <v>2</v>
      </c>
      <c r="B11" s="80">
        <v>501</v>
      </c>
      <c r="C11" s="77" t="s">
        <v>41</v>
      </c>
      <c r="D11" s="77" t="s">
        <v>42</v>
      </c>
      <c r="E11" s="77" t="s">
        <v>34</v>
      </c>
      <c r="F11" s="65"/>
      <c r="G11" s="78">
        <v>91471119.064369127</v>
      </c>
      <c r="H11" s="77"/>
      <c r="I11" s="79">
        <v>91471119.064369127</v>
      </c>
    </row>
    <row r="12" spans="1:9" x14ac:dyDescent="0.45">
      <c r="A12" s="75">
        <v>3</v>
      </c>
      <c r="B12" s="77">
        <v>502</v>
      </c>
      <c r="C12" s="77" t="s">
        <v>43</v>
      </c>
      <c r="D12" s="77" t="s">
        <v>44</v>
      </c>
      <c r="E12" s="77" t="s">
        <v>40</v>
      </c>
      <c r="F12" s="65"/>
      <c r="G12" s="78">
        <v>21174678.103980228</v>
      </c>
      <c r="H12" s="77"/>
      <c r="I12" s="79">
        <v>0</v>
      </c>
    </row>
    <row r="13" spans="1:9" x14ac:dyDescent="0.45">
      <c r="A13" s="75">
        <v>4</v>
      </c>
      <c r="B13" s="77">
        <v>505</v>
      </c>
      <c r="C13" s="77" t="s">
        <v>45</v>
      </c>
      <c r="D13" s="77" t="s">
        <v>46</v>
      </c>
      <c r="E13" s="77" t="s">
        <v>40</v>
      </c>
      <c r="F13" s="65"/>
      <c r="G13" s="78">
        <v>5963269.5051283259</v>
      </c>
      <c r="H13" s="77"/>
      <c r="I13" s="79">
        <v>0</v>
      </c>
    </row>
    <row r="14" spans="1:9" x14ac:dyDescent="0.45">
      <c r="A14" s="75">
        <v>5</v>
      </c>
      <c r="B14" s="77">
        <v>506</v>
      </c>
      <c r="C14" s="77" t="s">
        <v>47</v>
      </c>
      <c r="D14" s="77" t="s">
        <v>48</v>
      </c>
      <c r="E14" s="77" t="s">
        <v>40</v>
      </c>
      <c r="F14" s="65"/>
      <c r="G14" s="78">
        <v>4078185.7117252881</v>
      </c>
      <c r="H14" s="77"/>
      <c r="I14" s="79">
        <v>0</v>
      </c>
    </row>
    <row r="15" spans="1:9" x14ac:dyDescent="0.45">
      <c r="A15" s="75">
        <v>6</v>
      </c>
      <c r="B15" s="77">
        <v>507</v>
      </c>
      <c r="C15" s="77" t="s">
        <v>49</v>
      </c>
      <c r="D15" s="77" t="s">
        <v>50</v>
      </c>
      <c r="E15" s="77" t="s">
        <v>40</v>
      </c>
      <c r="F15" s="65"/>
      <c r="G15" s="78">
        <v>0</v>
      </c>
      <c r="H15" s="77"/>
      <c r="I15" s="79">
        <v>0</v>
      </c>
    </row>
    <row r="16" spans="1:9" x14ac:dyDescent="0.45">
      <c r="A16" s="75">
        <v>7</v>
      </c>
      <c r="B16" s="77">
        <v>509</v>
      </c>
      <c r="C16" s="77" t="s">
        <v>51</v>
      </c>
      <c r="D16" s="77" t="s">
        <v>52</v>
      </c>
      <c r="E16" s="77" t="s">
        <v>34</v>
      </c>
      <c r="F16" s="65"/>
      <c r="G16" s="78">
        <v>17673.70983284156</v>
      </c>
      <c r="H16" s="77"/>
      <c r="I16" s="79">
        <v>17673.70983284156</v>
      </c>
    </row>
    <row r="17" spans="1:9" x14ac:dyDescent="0.45">
      <c r="A17" s="75"/>
      <c r="B17" s="77"/>
      <c r="C17" s="77"/>
      <c r="D17" s="77"/>
      <c r="E17" s="77"/>
      <c r="F17" s="65"/>
      <c r="G17" s="78"/>
      <c r="H17" s="77"/>
      <c r="I17" s="77"/>
    </row>
    <row r="18" spans="1:9" x14ac:dyDescent="0.45">
      <c r="A18" s="75">
        <v>8</v>
      </c>
      <c r="B18" s="77"/>
      <c r="C18" s="77" t="s">
        <v>53</v>
      </c>
      <c r="D18" s="77"/>
      <c r="E18" s="77"/>
      <c r="F18" s="65"/>
      <c r="G18" s="78">
        <v>125712914.18680401</v>
      </c>
      <c r="H18" s="77"/>
      <c r="I18" s="78">
        <v>91488792.774201974</v>
      </c>
    </row>
    <row r="19" spans="1:9" x14ac:dyDescent="0.45">
      <c r="A19" s="75"/>
      <c r="B19" s="77"/>
      <c r="C19" s="77"/>
      <c r="D19" s="77"/>
      <c r="E19" s="77"/>
      <c r="F19" s="65"/>
      <c r="G19" s="78"/>
      <c r="H19" s="77"/>
      <c r="I19" s="77"/>
    </row>
    <row r="20" spans="1:9" x14ac:dyDescent="0.45">
      <c r="A20" s="75"/>
      <c r="B20" s="67" t="s">
        <v>54</v>
      </c>
      <c r="C20" s="77"/>
      <c r="D20" s="77"/>
      <c r="E20" s="77"/>
      <c r="F20" s="65"/>
      <c r="G20" s="78"/>
      <c r="H20" s="77"/>
      <c r="I20" s="77"/>
    </row>
    <row r="21" spans="1:9" x14ac:dyDescent="0.45">
      <c r="A21" s="75">
        <v>9</v>
      </c>
      <c r="B21" s="77">
        <v>510</v>
      </c>
      <c r="C21" s="77" t="s">
        <v>55</v>
      </c>
      <c r="D21" s="77" t="s">
        <v>56</v>
      </c>
      <c r="E21" s="77" t="s">
        <v>34</v>
      </c>
      <c r="F21" s="65"/>
      <c r="G21" s="78">
        <v>2763174.6809826796</v>
      </c>
      <c r="H21" s="77"/>
      <c r="I21" s="79">
        <v>2763174.6809826796</v>
      </c>
    </row>
    <row r="22" spans="1:9" x14ac:dyDescent="0.45">
      <c r="A22" s="75">
        <v>10</v>
      </c>
      <c r="B22" s="77">
        <v>511</v>
      </c>
      <c r="C22" s="77" t="s">
        <v>57</v>
      </c>
      <c r="D22" s="77" t="s">
        <v>58</v>
      </c>
      <c r="E22" s="77" t="s">
        <v>40</v>
      </c>
      <c r="F22" s="65"/>
      <c r="G22" s="78">
        <v>2193202.0146080898</v>
      </c>
      <c r="H22" s="77"/>
      <c r="I22" s="79">
        <v>0</v>
      </c>
    </row>
    <row r="23" spans="1:9" x14ac:dyDescent="0.45">
      <c r="A23" s="75">
        <v>11</v>
      </c>
      <c r="B23" s="77">
        <v>512</v>
      </c>
      <c r="C23" s="77" t="s">
        <v>59</v>
      </c>
      <c r="D23" s="77" t="s">
        <v>60</v>
      </c>
      <c r="E23" s="77" t="s">
        <v>34</v>
      </c>
      <c r="F23" s="65"/>
      <c r="G23" s="78">
        <v>17108406.435604505</v>
      </c>
      <c r="H23" s="77"/>
      <c r="I23" s="79">
        <v>17108406.435604505</v>
      </c>
    </row>
    <row r="24" spans="1:9" x14ac:dyDescent="0.45">
      <c r="A24" s="75">
        <v>12</v>
      </c>
      <c r="B24" s="77">
        <v>513</v>
      </c>
      <c r="C24" s="77" t="s">
        <v>61</v>
      </c>
      <c r="D24" s="77" t="s">
        <v>62</v>
      </c>
      <c r="E24" s="77" t="s">
        <v>34</v>
      </c>
      <c r="F24" s="65"/>
      <c r="G24" s="78">
        <v>3584767.255056968</v>
      </c>
      <c r="H24" s="77"/>
      <c r="I24" s="79">
        <v>3584767.255056968</v>
      </c>
    </row>
    <row r="25" spans="1:9" x14ac:dyDescent="0.45">
      <c r="A25" s="75">
        <v>13</v>
      </c>
      <c r="B25" s="77">
        <v>514</v>
      </c>
      <c r="C25" s="77" t="s">
        <v>63</v>
      </c>
      <c r="D25" s="77" t="s">
        <v>64</v>
      </c>
      <c r="E25" s="77" t="s">
        <v>40</v>
      </c>
      <c r="F25" s="65"/>
      <c r="G25" s="78">
        <v>1437608.1408429416</v>
      </c>
      <c r="H25" s="77"/>
      <c r="I25" s="79">
        <v>0</v>
      </c>
    </row>
    <row r="26" spans="1:9" x14ac:dyDescent="0.45">
      <c r="A26" s="75"/>
      <c r="B26" s="77"/>
      <c r="C26" s="77"/>
      <c r="D26" s="77"/>
      <c r="E26" s="77"/>
      <c r="F26" s="65"/>
      <c r="G26" s="78"/>
      <c r="H26" s="77"/>
      <c r="I26" s="77"/>
    </row>
    <row r="27" spans="1:9" x14ac:dyDescent="0.45">
      <c r="A27" s="75">
        <v>14</v>
      </c>
      <c r="B27" s="77"/>
      <c r="C27" s="77" t="s">
        <v>65</v>
      </c>
      <c r="D27" s="77"/>
      <c r="E27" s="77"/>
      <c r="F27" s="65"/>
      <c r="G27" s="78">
        <v>27087158.527095187</v>
      </c>
      <c r="H27" s="77"/>
      <c r="I27" s="78">
        <v>23456348.371644154</v>
      </c>
    </row>
    <row r="28" spans="1:9" x14ac:dyDescent="0.45">
      <c r="A28" s="75"/>
      <c r="B28" s="77"/>
      <c r="C28" s="77"/>
      <c r="D28" s="77"/>
      <c r="E28" s="77"/>
      <c r="F28" s="65"/>
      <c r="G28" s="78"/>
      <c r="H28" s="77"/>
      <c r="I28" s="78"/>
    </row>
    <row r="29" spans="1:9" x14ac:dyDescent="0.45">
      <c r="A29" s="75">
        <v>15</v>
      </c>
      <c r="B29" s="77"/>
      <c r="C29" s="77" t="s">
        <v>66</v>
      </c>
      <c r="D29" s="77"/>
      <c r="E29" s="77"/>
      <c r="F29" s="65"/>
      <c r="G29" s="78">
        <v>152800072.7138992</v>
      </c>
      <c r="H29" s="77"/>
      <c r="I29" s="78">
        <v>114945141.14584613</v>
      </c>
    </row>
    <row r="30" spans="1:9" x14ac:dyDescent="0.45">
      <c r="A30" s="75"/>
      <c r="B30" s="65"/>
      <c r="C30" s="65"/>
      <c r="D30" s="65"/>
      <c r="E30" s="65"/>
      <c r="F30" s="65"/>
      <c r="G30" s="65"/>
      <c r="H30" s="65"/>
      <c r="I30" s="65"/>
    </row>
    <row r="31" spans="1:9" x14ac:dyDescent="0.45">
      <c r="A31" s="75"/>
      <c r="B31" s="67" t="s">
        <v>67</v>
      </c>
      <c r="C31" s="77"/>
      <c r="D31" s="77"/>
      <c r="E31" s="77"/>
      <c r="F31" s="65"/>
      <c r="G31" s="65"/>
      <c r="H31" s="65"/>
      <c r="I31" s="65"/>
    </row>
    <row r="32" spans="1:9" x14ac:dyDescent="0.45">
      <c r="A32" s="75">
        <v>16</v>
      </c>
      <c r="B32" s="77">
        <v>546</v>
      </c>
      <c r="C32" s="77" t="s">
        <v>38</v>
      </c>
      <c r="D32" s="77" t="s">
        <v>68</v>
      </c>
      <c r="E32" s="77" t="s">
        <v>40</v>
      </c>
      <c r="F32" s="65"/>
      <c r="G32" s="65"/>
      <c r="H32" s="65"/>
      <c r="I32" s="79">
        <v>0</v>
      </c>
    </row>
    <row r="33" spans="1:17" x14ac:dyDescent="0.45">
      <c r="A33" s="75">
        <v>17</v>
      </c>
      <c r="B33" s="77">
        <v>547</v>
      </c>
      <c r="C33" s="77" t="s">
        <v>41</v>
      </c>
      <c r="D33" s="77" t="s">
        <v>69</v>
      </c>
      <c r="E33" s="77" t="s">
        <v>34</v>
      </c>
      <c r="F33" s="65"/>
      <c r="G33" s="65"/>
      <c r="H33" s="65"/>
      <c r="I33" s="79">
        <v>0</v>
      </c>
    </row>
    <row r="34" spans="1:17" x14ac:dyDescent="0.45">
      <c r="A34" s="75">
        <v>18</v>
      </c>
      <c r="B34" s="77">
        <v>548</v>
      </c>
      <c r="C34" s="77" t="s">
        <v>70</v>
      </c>
      <c r="D34" s="77" t="s">
        <v>71</v>
      </c>
      <c r="E34" s="77" t="s">
        <v>40</v>
      </c>
      <c r="F34" s="65"/>
      <c r="G34" s="78">
        <v>36836.999999999993</v>
      </c>
      <c r="H34" s="77"/>
      <c r="I34" s="79">
        <v>0</v>
      </c>
    </row>
    <row r="35" spans="1:17" x14ac:dyDescent="0.45">
      <c r="A35" s="75">
        <v>19</v>
      </c>
      <c r="B35" s="77">
        <v>549</v>
      </c>
      <c r="C35" s="77" t="s">
        <v>72</v>
      </c>
      <c r="D35" s="77" t="s">
        <v>73</v>
      </c>
      <c r="E35" s="77" t="s">
        <v>40</v>
      </c>
      <c r="F35" s="65"/>
      <c r="G35" s="78"/>
      <c r="H35" s="77"/>
      <c r="I35" s="79">
        <v>0</v>
      </c>
    </row>
    <row r="36" spans="1:17" x14ac:dyDescent="0.45">
      <c r="A36" s="75">
        <v>20</v>
      </c>
      <c r="B36" s="77">
        <v>550</v>
      </c>
      <c r="C36" s="77" t="s">
        <v>49</v>
      </c>
      <c r="D36" s="77" t="s">
        <v>74</v>
      </c>
      <c r="E36" s="77" t="s">
        <v>40</v>
      </c>
      <c r="F36" s="65"/>
      <c r="G36" s="78"/>
      <c r="H36" s="77"/>
      <c r="I36" s="79">
        <v>0</v>
      </c>
    </row>
    <row r="37" spans="1:17" x14ac:dyDescent="0.45">
      <c r="A37" s="75"/>
      <c r="B37" s="77"/>
      <c r="C37" s="77"/>
      <c r="D37" s="77"/>
      <c r="E37" s="77"/>
      <c r="F37" s="65"/>
      <c r="G37" s="78"/>
      <c r="H37" s="77"/>
      <c r="I37" s="79"/>
    </row>
    <row r="38" spans="1:17" x14ac:dyDescent="0.45">
      <c r="A38" s="75">
        <v>21</v>
      </c>
      <c r="B38" s="65"/>
      <c r="C38" s="65" t="s">
        <v>75</v>
      </c>
      <c r="D38" s="65"/>
      <c r="E38" s="65"/>
      <c r="F38" s="65"/>
      <c r="G38" s="81">
        <v>36836.999999999993</v>
      </c>
      <c r="H38" s="65"/>
      <c r="I38" s="81">
        <v>0</v>
      </c>
    </row>
    <row r="39" spans="1:17" x14ac:dyDescent="0.45">
      <c r="A39" s="75"/>
      <c r="B39" s="65"/>
      <c r="C39" s="65"/>
      <c r="D39" s="65"/>
      <c r="E39" s="65"/>
      <c r="F39" s="65"/>
      <c r="G39" s="65"/>
      <c r="H39" s="65"/>
      <c r="I39" s="65"/>
    </row>
    <row r="40" spans="1:17" x14ac:dyDescent="0.45">
      <c r="A40" s="75"/>
      <c r="B40" s="82" t="s">
        <v>76</v>
      </c>
      <c r="C40" s="65"/>
      <c r="D40" s="65"/>
      <c r="E40" s="65"/>
      <c r="F40" s="65"/>
      <c r="G40" s="65"/>
      <c r="H40" s="65"/>
      <c r="I40" s="65"/>
    </row>
    <row r="41" spans="1:17" x14ac:dyDescent="0.45">
      <c r="A41" s="75">
        <v>22</v>
      </c>
      <c r="B41" s="65">
        <v>551</v>
      </c>
      <c r="C41" s="65" t="s">
        <v>55</v>
      </c>
      <c r="D41" s="65" t="s">
        <v>77</v>
      </c>
      <c r="E41" s="65" t="s">
        <v>34</v>
      </c>
      <c r="F41" s="65"/>
      <c r="G41" s="65"/>
      <c r="H41" s="65"/>
      <c r="I41" s="79">
        <v>0</v>
      </c>
    </row>
    <row r="42" spans="1:17" x14ac:dyDescent="0.45">
      <c r="A42" s="75">
        <v>23</v>
      </c>
      <c r="B42" s="65">
        <v>552</v>
      </c>
      <c r="C42" s="65" t="s">
        <v>57</v>
      </c>
      <c r="D42" s="65" t="s">
        <v>78</v>
      </c>
      <c r="E42" s="65" t="s">
        <v>40</v>
      </c>
      <c r="F42" s="65"/>
      <c r="G42" s="65"/>
      <c r="H42" s="65"/>
      <c r="I42" s="79">
        <v>0</v>
      </c>
    </row>
    <row r="43" spans="1:17" x14ac:dyDescent="0.45">
      <c r="A43" s="75">
        <v>24</v>
      </c>
      <c r="B43" s="65">
        <v>553</v>
      </c>
      <c r="C43" s="65" t="s">
        <v>79</v>
      </c>
      <c r="D43" s="65" t="s">
        <v>80</v>
      </c>
      <c r="E43" s="65" t="s">
        <v>34</v>
      </c>
      <c r="F43" s="65"/>
      <c r="G43" s="65"/>
      <c r="H43" s="65"/>
      <c r="I43" s="79">
        <v>0</v>
      </c>
    </row>
    <row r="44" spans="1:17" x14ac:dyDescent="0.45">
      <c r="A44" s="75">
        <v>25</v>
      </c>
      <c r="B44" s="65">
        <v>554</v>
      </c>
      <c r="C44" s="65" t="s">
        <v>81</v>
      </c>
      <c r="D44" s="65" t="s">
        <v>82</v>
      </c>
      <c r="E44" s="65" t="s">
        <v>40</v>
      </c>
      <c r="F44" s="65"/>
      <c r="G44" s="65"/>
      <c r="H44" s="65"/>
      <c r="I44" s="79">
        <v>0</v>
      </c>
    </row>
    <row r="45" spans="1:17" x14ac:dyDescent="0.45">
      <c r="A45" s="75"/>
      <c r="B45" s="65"/>
      <c r="C45" s="65"/>
      <c r="D45" s="65"/>
      <c r="E45" s="65"/>
      <c r="F45" s="65"/>
      <c r="G45" s="65"/>
      <c r="H45" s="65"/>
      <c r="I45" s="65"/>
    </row>
    <row r="46" spans="1:17" x14ac:dyDescent="0.45">
      <c r="A46" s="75">
        <v>23</v>
      </c>
      <c r="B46" s="65"/>
      <c r="C46" s="65" t="s">
        <v>83</v>
      </c>
      <c r="D46" s="65"/>
      <c r="E46" s="65"/>
      <c r="F46" s="65"/>
      <c r="G46" s="81">
        <v>0</v>
      </c>
      <c r="H46" s="65"/>
      <c r="I46" s="81">
        <v>0</v>
      </c>
      <c r="Q46" t="s">
        <v>190</v>
      </c>
    </row>
    <row r="47" spans="1:17" x14ac:dyDescent="0.45">
      <c r="A47" s="75"/>
      <c r="B47" s="65"/>
      <c r="C47" s="65"/>
      <c r="D47" s="65"/>
      <c r="E47" s="65"/>
      <c r="F47" s="65"/>
      <c r="G47" s="81"/>
      <c r="H47" s="65"/>
      <c r="I47" s="81"/>
    </row>
    <row r="48" spans="1:17" x14ac:dyDescent="0.45">
      <c r="A48" s="75">
        <v>24</v>
      </c>
      <c r="B48" s="65"/>
      <c r="C48" s="65" t="s">
        <v>84</v>
      </c>
      <c r="D48" s="65"/>
      <c r="E48" s="65"/>
      <c r="F48" s="65"/>
      <c r="G48" s="81">
        <v>36836.999999999993</v>
      </c>
      <c r="H48" s="65"/>
      <c r="I48" s="81">
        <v>0</v>
      </c>
    </row>
    <row r="49" spans="1:9" x14ac:dyDescent="0.45">
      <c r="A49" s="75"/>
      <c r="B49" s="65"/>
      <c r="C49" s="65"/>
      <c r="D49" s="65"/>
      <c r="E49" s="65"/>
      <c r="F49" s="65"/>
      <c r="G49" s="65"/>
      <c r="H49" s="65"/>
      <c r="I49" s="65"/>
    </row>
    <row r="50" spans="1:9" x14ac:dyDescent="0.45">
      <c r="A50" s="75">
        <v>25</v>
      </c>
      <c r="B50" s="65"/>
      <c r="C50" s="65" t="s">
        <v>85</v>
      </c>
      <c r="D50" s="65"/>
      <c r="E50" s="65"/>
      <c r="F50" s="65"/>
      <c r="G50" s="81">
        <v>152836909.7138992</v>
      </c>
      <c r="H50" s="65"/>
      <c r="I50" s="81">
        <v>114945141.14584613</v>
      </c>
    </row>
    <row r="51" spans="1:9" x14ac:dyDescent="0.45">
      <c r="A51" s="75"/>
      <c r="B51" s="65"/>
      <c r="C51" s="65"/>
      <c r="D51" s="65"/>
      <c r="E51" s="65"/>
      <c r="F51" s="65"/>
      <c r="G51" s="65"/>
      <c r="H51" s="65"/>
      <c r="I51" s="65"/>
    </row>
    <row r="52" spans="1:9" x14ac:dyDescent="0.45">
      <c r="A52" s="75"/>
      <c r="B52" s="67" t="s">
        <v>86</v>
      </c>
      <c r="C52" s="77"/>
      <c r="D52" s="77"/>
      <c r="E52" s="77"/>
      <c r="F52" s="65"/>
      <c r="G52" s="65"/>
      <c r="H52" s="65"/>
      <c r="I52" s="65"/>
    </row>
    <row r="53" spans="1:9" x14ac:dyDescent="0.45">
      <c r="A53" s="75">
        <v>26</v>
      </c>
      <c r="B53" s="77">
        <v>555</v>
      </c>
      <c r="C53" s="77" t="s">
        <v>87</v>
      </c>
      <c r="D53" s="77" t="s">
        <v>88</v>
      </c>
      <c r="E53" s="77" t="s">
        <v>89</v>
      </c>
      <c r="F53" s="65"/>
      <c r="G53" s="78">
        <v>9476864.4899000004</v>
      </c>
      <c r="H53" s="78"/>
      <c r="I53" s="79">
        <v>9476864.4899000004</v>
      </c>
    </row>
    <row r="54" spans="1:9" x14ac:dyDescent="0.45">
      <c r="A54" s="75">
        <v>27</v>
      </c>
      <c r="B54" s="77">
        <v>555</v>
      </c>
      <c r="C54" s="77" t="s">
        <v>90</v>
      </c>
      <c r="D54" s="77" t="s">
        <v>91</v>
      </c>
      <c r="E54" s="77" t="s">
        <v>92</v>
      </c>
      <c r="F54" s="65"/>
      <c r="G54" s="78">
        <v>0</v>
      </c>
      <c r="H54" s="78"/>
      <c r="I54" s="79">
        <v>0</v>
      </c>
    </row>
    <row r="55" spans="1:9" x14ac:dyDescent="0.45">
      <c r="A55" s="75">
        <v>28</v>
      </c>
      <c r="B55" s="77">
        <v>555</v>
      </c>
      <c r="C55" s="77" t="s">
        <v>93</v>
      </c>
      <c r="D55" s="77" t="s">
        <v>94</v>
      </c>
      <c r="E55" s="77" t="s">
        <v>95</v>
      </c>
      <c r="F55" s="65"/>
      <c r="G55" s="78">
        <v>70610388.034210861</v>
      </c>
      <c r="H55" s="78"/>
      <c r="I55" s="79">
        <v>51247860.810314029</v>
      </c>
    </row>
    <row r="56" spans="1:9" x14ac:dyDescent="0.45">
      <c r="A56" s="75">
        <v>29</v>
      </c>
      <c r="B56" s="77">
        <v>555</v>
      </c>
      <c r="C56" s="77" t="s">
        <v>96</v>
      </c>
      <c r="D56" s="77" t="s">
        <v>97</v>
      </c>
      <c r="E56" s="77" t="s">
        <v>89</v>
      </c>
      <c r="F56" s="65"/>
      <c r="G56" s="78">
        <v>0</v>
      </c>
      <c r="H56" s="78"/>
      <c r="I56" s="79">
        <v>0</v>
      </c>
    </row>
    <row r="57" spans="1:9" x14ac:dyDescent="0.45">
      <c r="A57" s="75">
        <v>30</v>
      </c>
      <c r="B57" s="77">
        <v>555</v>
      </c>
      <c r="C57" s="77" t="s">
        <v>98</v>
      </c>
      <c r="D57" s="77" t="s">
        <v>99</v>
      </c>
      <c r="E57" s="77" t="s">
        <v>89</v>
      </c>
      <c r="F57" s="65"/>
      <c r="G57" s="78">
        <v>0</v>
      </c>
      <c r="H57" s="78"/>
      <c r="I57" s="79">
        <v>0</v>
      </c>
    </row>
    <row r="58" spans="1:9" x14ac:dyDescent="0.45">
      <c r="A58" s="75">
        <v>31</v>
      </c>
      <c r="B58" s="77">
        <v>555</v>
      </c>
      <c r="C58" s="77" t="s">
        <v>100</v>
      </c>
      <c r="D58" s="77" t="s">
        <v>101</v>
      </c>
      <c r="E58" s="77" t="s">
        <v>89</v>
      </c>
      <c r="F58" s="65"/>
      <c r="G58" s="78">
        <v>0</v>
      </c>
      <c r="H58" s="78"/>
      <c r="I58" s="79">
        <v>0</v>
      </c>
    </row>
    <row r="59" spans="1:9" x14ac:dyDescent="0.45">
      <c r="A59" s="75">
        <v>32</v>
      </c>
      <c r="B59" s="77">
        <v>556</v>
      </c>
      <c r="C59" s="77" t="s">
        <v>102</v>
      </c>
      <c r="D59" s="77" t="s">
        <v>103</v>
      </c>
      <c r="E59" s="77" t="s">
        <v>40</v>
      </c>
      <c r="F59" s="65"/>
      <c r="G59" s="78">
        <v>0</v>
      </c>
      <c r="H59" s="78"/>
      <c r="I59" s="79">
        <v>0</v>
      </c>
    </row>
    <row r="60" spans="1:9" x14ac:dyDescent="0.45">
      <c r="A60" s="75">
        <v>33</v>
      </c>
      <c r="B60" s="77">
        <v>557</v>
      </c>
      <c r="C60" s="77" t="s">
        <v>104</v>
      </c>
      <c r="D60" s="77" t="s">
        <v>105</v>
      </c>
      <c r="E60" s="77" t="s">
        <v>40</v>
      </c>
      <c r="F60" s="65"/>
      <c r="G60" s="78">
        <v>5163160.48707633</v>
      </c>
      <c r="H60" s="78"/>
      <c r="I60" s="79">
        <v>0</v>
      </c>
    </row>
    <row r="61" spans="1:9" x14ac:dyDescent="0.45">
      <c r="A61" s="75">
        <v>34</v>
      </c>
      <c r="B61" s="77">
        <v>558</v>
      </c>
      <c r="C61" s="77" t="s">
        <v>106</v>
      </c>
      <c r="D61" s="77" t="s">
        <v>107</v>
      </c>
      <c r="E61" s="77" t="s">
        <v>34</v>
      </c>
      <c r="F61" s="65"/>
      <c r="G61" s="78">
        <v>0</v>
      </c>
      <c r="H61" s="78"/>
      <c r="I61" s="79">
        <v>0</v>
      </c>
    </row>
    <row r="62" spans="1:9" x14ac:dyDescent="0.45">
      <c r="A62" s="75"/>
      <c r="B62" s="77"/>
      <c r="C62" s="77"/>
      <c r="D62" s="77"/>
      <c r="E62" s="77"/>
      <c r="F62" s="65"/>
      <c r="G62" s="65"/>
      <c r="H62" s="65"/>
      <c r="I62" s="65"/>
    </row>
    <row r="63" spans="1:9" x14ac:dyDescent="0.45">
      <c r="A63" s="75">
        <v>35</v>
      </c>
      <c r="B63" s="77"/>
      <c r="C63" s="77" t="s">
        <v>108</v>
      </c>
      <c r="D63" s="77" t="s">
        <v>109</v>
      </c>
      <c r="E63" s="77"/>
      <c r="F63" s="65"/>
      <c r="G63" s="78">
        <v>85250413.011187181</v>
      </c>
      <c r="H63" s="78"/>
      <c r="I63" s="78">
        <v>60724725.30021403</v>
      </c>
    </row>
    <row r="64" spans="1:9" x14ac:dyDescent="0.45">
      <c r="A64" s="75"/>
      <c r="B64" s="65"/>
      <c r="C64" s="65"/>
      <c r="D64" s="65"/>
      <c r="E64" s="65"/>
      <c r="F64" s="65"/>
      <c r="G64" s="65"/>
      <c r="H64" s="65"/>
      <c r="I64" s="65"/>
    </row>
    <row r="65" spans="1:9" x14ac:dyDescent="0.45">
      <c r="A65" s="75"/>
      <c r="B65" s="67" t="s">
        <v>110</v>
      </c>
      <c r="C65" s="77"/>
      <c r="D65" s="77"/>
      <c r="E65" s="77"/>
      <c r="F65" s="65"/>
      <c r="G65" s="65"/>
      <c r="H65" s="65"/>
      <c r="I65" s="65"/>
    </row>
    <row r="66" spans="1:9" x14ac:dyDescent="0.45">
      <c r="A66" s="75">
        <v>36</v>
      </c>
      <c r="B66" s="77">
        <v>908</v>
      </c>
      <c r="C66" s="77" t="s">
        <v>111</v>
      </c>
      <c r="D66" s="77" t="s">
        <v>112</v>
      </c>
      <c r="E66" s="77" t="s">
        <v>113</v>
      </c>
      <c r="F66" s="65"/>
      <c r="G66" s="78">
        <v>1293290.6201080948</v>
      </c>
      <c r="H66" s="77"/>
      <c r="I66" s="79">
        <v>0</v>
      </c>
    </row>
    <row r="67" spans="1:9" x14ac:dyDescent="0.45">
      <c r="A67" s="75">
        <v>37</v>
      </c>
      <c r="B67" s="77">
        <v>909</v>
      </c>
      <c r="C67" s="77" t="s">
        <v>114</v>
      </c>
      <c r="D67" s="77" t="s">
        <v>115</v>
      </c>
      <c r="E67" s="77" t="s">
        <v>113</v>
      </c>
      <c r="F67" s="65"/>
      <c r="G67" s="78">
        <v>31897.136675113998</v>
      </c>
      <c r="H67" s="77"/>
      <c r="I67" s="79">
        <v>0</v>
      </c>
    </row>
    <row r="68" spans="1:9" x14ac:dyDescent="0.45">
      <c r="A68" s="75">
        <v>38</v>
      </c>
      <c r="B68" s="77">
        <v>913</v>
      </c>
      <c r="C68" s="77" t="s">
        <v>116</v>
      </c>
      <c r="D68" s="77" t="s">
        <v>117</v>
      </c>
      <c r="E68" s="77" t="s">
        <v>113</v>
      </c>
      <c r="F68" s="65"/>
      <c r="G68" s="78">
        <v>143537.11503801297</v>
      </c>
      <c r="H68" s="77"/>
      <c r="I68" s="79">
        <v>0</v>
      </c>
    </row>
    <row r="69" spans="1:9" x14ac:dyDescent="0.45">
      <c r="A69" s="75"/>
      <c r="B69" s="77"/>
      <c r="C69" s="77"/>
      <c r="D69" s="77"/>
      <c r="E69" s="77"/>
      <c r="F69" s="65"/>
      <c r="G69" s="65"/>
      <c r="H69" s="65"/>
      <c r="I69" s="65"/>
    </row>
    <row r="70" spans="1:9" x14ac:dyDescent="0.45">
      <c r="A70" s="75">
        <v>38</v>
      </c>
      <c r="B70" s="77" t="s">
        <v>118</v>
      </c>
      <c r="C70" s="77"/>
      <c r="D70" s="77" t="s">
        <v>119</v>
      </c>
      <c r="E70" s="77"/>
      <c r="F70" s="65"/>
      <c r="G70" s="78">
        <v>1468724.8718212219</v>
      </c>
      <c r="H70" s="78"/>
      <c r="I70" s="78">
        <v>0</v>
      </c>
    </row>
    <row r="71" spans="1:9" x14ac:dyDescent="0.45">
      <c r="A71" s="75"/>
      <c r="B71" s="77"/>
      <c r="C71" s="77"/>
      <c r="D71" s="77"/>
      <c r="E71" s="77"/>
      <c r="F71" s="65"/>
      <c r="G71" s="65"/>
      <c r="H71" s="65"/>
      <c r="I71" s="65"/>
    </row>
    <row r="72" spans="1:9" x14ac:dyDescent="0.45">
      <c r="A72" s="75">
        <v>39</v>
      </c>
      <c r="B72" s="77" t="s">
        <v>120</v>
      </c>
      <c r="C72" s="77"/>
      <c r="D72" s="77"/>
      <c r="E72" s="77"/>
      <c r="F72" s="65"/>
      <c r="G72" s="78"/>
      <c r="H72" s="65"/>
      <c r="I72" s="78">
        <v>175669866.44606015</v>
      </c>
    </row>
    <row r="73" spans="1:9" x14ac:dyDescent="0.45">
      <c r="A73" s="75"/>
      <c r="B73" s="65"/>
      <c r="C73" s="65"/>
      <c r="D73" s="65"/>
      <c r="E73" s="65"/>
      <c r="F73" s="65"/>
      <c r="G73" s="65"/>
      <c r="H73" s="65"/>
      <c r="I73" s="65"/>
    </row>
    <row r="74" spans="1:9" x14ac:dyDescent="0.45">
      <c r="A74" s="75"/>
      <c r="B74" s="67" t="s">
        <v>121</v>
      </c>
      <c r="C74" s="77"/>
      <c r="D74" s="77"/>
      <c r="E74" s="77"/>
      <c r="F74" s="65"/>
      <c r="G74" s="65"/>
      <c r="H74" s="65"/>
      <c r="I74" s="65"/>
    </row>
    <row r="75" spans="1:9" x14ac:dyDescent="0.45">
      <c r="A75" s="75">
        <v>40</v>
      </c>
      <c r="B75" s="77">
        <v>920</v>
      </c>
      <c r="C75" s="77" t="s">
        <v>122</v>
      </c>
      <c r="D75" s="77" t="s">
        <v>123</v>
      </c>
      <c r="E75" s="77" t="s">
        <v>124</v>
      </c>
      <c r="F75" s="65"/>
      <c r="G75" s="78">
        <v>13444104.873171328</v>
      </c>
      <c r="H75" s="77"/>
      <c r="I75" s="79">
        <v>4626857.4683607537</v>
      </c>
    </row>
    <row r="76" spans="1:9" x14ac:dyDescent="0.45">
      <c r="A76" s="75">
        <v>41</v>
      </c>
      <c r="B76" s="77">
        <v>921</v>
      </c>
      <c r="C76" s="77" t="s">
        <v>125</v>
      </c>
      <c r="D76" s="77" t="s">
        <v>126</v>
      </c>
      <c r="E76" s="77" t="s">
        <v>124</v>
      </c>
      <c r="F76" s="65"/>
      <c r="G76" s="78">
        <v>8876102.7576276027</v>
      </c>
      <c r="H76" s="77"/>
      <c r="I76" s="79">
        <v>3054756.17168249</v>
      </c>
    </row>
    <row r="77" spans="1:9" x14ac:dyDescent="0.45">
      <c r="A77" s="75">
        <v>42</v>
      </c>
      <c r="B77" s="77">
        <v>923</v>
      </c>
      <c r="C77" s="77" t="s">
        <v>127</v>
      </c>
      <c r="D77" s="77" t="s">
        <v>128</v>
      </c>
      <c r="E77" s="77" t="s">
        <v>124</v>
      </c>
      <c r="F77" s="65"/>
      <c r="G77" s="78">
        <v>4081955.2077515991</v>
      </c>
      <c r="H77" s="77"/>
      <c r="I77" s="79">
        <v>1404825.7668823432</v>
      </c>
    </row>
    <row r="78" spans="1:9" x14ac:dyDescent="0.45">
      <c r="A78" s="75">
        <v>43</v>
      </c>
      <c r="B78" s="77">
        <v>926</v>
      </c>
      <c r="C78" s="77" t="s">
        <v>129</v>
      </c>
      <c r="D78" s="77" t="s">
        <v>130</v>
      </c>
      <c r="E78" s="77" t="s">
        <v>124</v>
      </c>
      <c r="F78" s="65"/>
      <c r="G78" s="78">
        <v>398480.9</v>
      </c>
      <c r="H78" s="77"/>
      <c r="I78" s="79">
        <v>137139.24025119579</v>
      </c>
    </row>
    <row r="79" spans="1:9" x14ac:dyDescent="0.45">
      <c r="A79" s="75">
        <v>44</v>
      </c>
      <c r="B79" s="77">
        <v>930</v>
      </c>
      <c r="C79" s="77" t="s">
        <v>131</v>
      </c>
      <c r="D79" s="77" t="s">
        <v>132</v>
      </c>
      <c r="E79" s="77" t="s">
        <v>124</v>
      </c>
      <c r="F79" s="65"/>
      <c r="G79" s="78">
        <v>1657245.9058404558</v>
      </c>
      <c r="H79" s="77"/>
      <c r="I79" s="79">
        <v>570349.65649888071</v>
      </c>
    </row>
    <row r="80" spans="1:9" x14ac:dyDescent="0.45">
      <c r="A80" s="75">
        <v>45</v>
      </c>
      <c r="B80" s="77">
        <v>931</v>
      </c>
      <c r="C80" s="77" t="s">
        <v>133</v>
      </c>
      <c r="D80" s="77" t="s">
        <v>134</v>
      </c>
      <c r="E80" s="77" t="s">
        <v>135</v>
      </c>
      <c r="F80" s="65"/>
      <c r="G80" s="78">
        <v>1933.08</v>
      </c>
      <c r="H80" s="77"/>
      <c r="I80" s="79">
        <v>0</v>
      </c>
    </row>
    <row r="81" spans="1:9" x14ac:dyDescent="0.45">
      <c r="A81" s="75">
        <v>46</v>
      </c>
      <c r="B81" s="77">
        <v>935</v>
      </c>
      <c r="C81" s="77" t="s">
        <v>136</v>
      </c>
      <c r="D81" s="77" t="s">
        <v>137</v>
      </c>
      <c r="E81" s="77" t="s">
        <v>135</v>
      </c>
      <c r="F81" s="65"/>
      <c r="G81" s="78">
        <v>217905.6812022985</v>
      </c>
      <c r="H81" s="77"/>
      <c r="I81" s="79">
        <v>0</v>
      </c>
    </row>
    <row r="82" spans="1:9" x14ac:dyDescent="0.45">
      <c r="A82" s="75"/>
      <c r="B82" s="77"/>
      <c r="C82" s="77"/>
      <c r="D82" s="77"/>
      <c r="E82" s="77"/>
      <c r="F82" s="65"/>
      <c r="G82" s="65"/>
      <c r="H82" s="65"/>
      <c r="I82" s="65"/>
    </row>
    <row r="83" spans="1:9" x14ac:dyDescent="0.45">
      <c r="A83" s="75">
        <v>47</v>
      </c>
      <c r="B83" s="77" t="s">
        <v>138</v>
      </c>
      <c r="C83" s="77"/>
      <c r="D83" s="77" t="s">
        <v>139</v>
      </c>
      <c r="E83" s="77"/>
      <c r="F83" s="65"/>
      <c r="G83" s="78">
        <v>28677728.40559328</v>
      </c>
      <c r="H83" s="78">
        <v>0</v>
      </c>
      <c r="I83" s="78">
        <v>9793928.3036756646</v>
      </c>
    </row>
    <row r="84" spans="1:9" x14ac:dyDescent="0.45">
      <c r="A84" s="75"/>
      <c r="B84" s="65"/>
      <c r="C84" s="65"/>
      <c r="D84" s="65"/>
      <c r="E84" s="65"/>
      <c r="F84" s="65"/>
      <c r="G84" s="65"/>
      <c r="H84" s="65"/>
      <c r="I84" s="65"/>
    </row>
    <row r="85" spans="1:9" x14ac:dyDescent="0.45">
      <c r="A85" s="75">
        <v>48</v>
      </c>
      <c r="B85" s="77" t="s">
        <v>140</v>
      </c>
      <c r="C85" s="77"/>
      <c r="D85" s="77" t="s">
        <v>141</v>
      </c>
      <c r="E85" s="65"/>
      <c r="F85" s="65"/>
      <c r="G85" s="65"/>
      <c r="H85" s="65"/>
      <c r="I85" s="78">
        <v>185463794.7497358</v>
      </c>
    </row>
    <row r="86" spans="1:9" x14ac:dyDescent="0.45">
      <c r="A86" s="75"/>
      <c r="B86" s="77"/>
      <c r="C86" s="77"/>
      <c r="D86" s="77"/>
      <c r="E86" s="65"/>
      <c r="F86" s="65"/>
      <c r="G86" s="65"/>
      <c r="H86" s="65"/>
      <c r="I86" s="78"/>
    </row>
    <row r="87" spans="1:9" x14ac:dyDescent="0.45">
      <c r="A87" s="75">
        <v>49</v>
      </c>
      <c r="B87" s="77" t="s">
        <v>142</v>
      </c>
      <c r="C87" s="77"/>
      <c r="D87" s="77" t="s">
        <v>143</v>
      </c>
      <c r="E87" s="65"/>
      <c r="F87" s="65"/>
      <c r="G87" s="65"/>
      <c r="H87" s="65"/>
      <c r="I87" s="78">
        <v>84498137.485633835</v>
      </c>
    </row>
    <row r="88" spans="1:9" x14ac:dyDescent="0.45">
      <c r="A88" s="75"/>
      <c r="B88" s="65"/>
      <c r="C88" s="65"/>
      <c r="D88" s="65"/>
      <c r="E88" s="65"/>
      <c r="F88" s="65"/>
      <c r="G88" s="65"/>
      <c r="H88" s="65"/>
      <c r="I88" s="65"/>
    </row>
    <row r="89" spans="1:9" x14ac:dyDescent="0.45">
      <c r="A89" s="75">
        <v>50</v>
      </c>
      <c r="B89" s="65" t="s">
        <v>144</v>
      </c>
      <c r="C89" s="65"/>
      <c r="D89" s="65"/>
      <c r="E89" s="65"/>
      <c r="F89" s="65"/>
      <c r="G89" s="65"/>
      <c r="H89" s="65"/>
      <c r="I89" s="83">
        <v>10562267.185704229</v>
      </c>
    </row>
    <row r="90" spans="1:9" x14ac:dyDescent="0.45">
      <c r="A90" s="75">
        <v>51</v>
      </c>
      <c r="B90" s="77" t="s">
        <v>145</v>
      </c>
      <c r="C90" s="65"/>
      <c r="D90" s="65"/>
      <c r="E90" s="65"/>
      <c r="F90" s="65"/>
      <c r="G90" s="65"/>
      <c r="H90" s="65"/>
      <c r="I90" s="84">
        <v>4.0267399045998853E-2</v>
      </c>
    </row>
    <row r="91" spans="1:9" x14ac:dyDescent="0.45">
      <c r="A91" s="75">
        <v>52</v>
      </c>
      <c r="B91" s="77" t="s">
        <v>146</v>
      </c>
      <c r="C91" s="65"/>
      <c r="D91" s="65"/>
      <c r="E91" s="65"/>
      <c r="F91" s="65"/>
      <c r="G91" s="65"/>
      <c r="H91" s="65"/>
      <c r="I91" s="83">
        <v>425315.02759721148</v>
      </c>
    </row>
    <row r="92" spans="1:9" x14ac:dyDescent="0.45">
      <c r="A92" s="75"/>
      <c r="B92" s="65"/>
      <c r="C92" s="65"/>
      <c r="D92" s="65"/>
      <c r="E92" s="65"/>
      <c r="F92" s="65"/>
      <c r="G92" s="65"/>
      <c r="H92" s="65"/>
      <c r="I92" s="65"/>
    </row>
    <row r="93" spans="1:9" ht="14.65" thickBot="1" x14ac:dyDescent="0.5">
      <c r="A93" s="75">
        <v>53</v>
      </c>
      <c r="B93" s="65" t="s">
        <v>147</v>
      </c>
      <c r="C93" s="65"/>
      <c r="D93" s="65"/>
      <c r="E93" s="65"/>
      <c r="F93" s="65"/>
      <c r="G93" s="65"/>
      <c r="H93" s="65"/>
      <c r="I93" s="85">
        <v>185889109.77733302</v>
      </c>
    </row>
    <row r="94" spans="1:9" ht="14.65" thickTop="1" x14ac:dyDescent="0.45">
      <c r="A94" s="75"/>
      <c r="B94" s="65"/>
      <c r="C94" s="65"/>
      <c r="D94" s="65"/>
      <c r="E94" s="65"/>
      <c r="F94" s="65"/>
      <c r="G94" s="65"/>
      <c r="H94" s="65"/>
      <c r="I94" s="65"/>
    </row>
    <row r="95" spans="1:9" x14ac:dyDescent="0.45">
      <c r="A95" s="75">
        <v>54</v>
      </c>
      <c r="B95" s="65" t="s">
        <v>148</v>
      </c>
      <c r="C95" s="65"/>
      <c r="D95" s="65"/>
      <c r="E95" s="65"/>
      <c r="F95" s="65"/>
      <c r="G95" s="65"/>
      <c r="H95" s="65"/>
      <c r="I95" s="83">
        <v>3291731000</v>
      </c>
    </row>
    <row r="96" spans="1:9" x14ac:dyDescent="0.45">
      <c r="A96" s="75"/>
      <c r="B96" s="65"/>
      <c r="C96" s="65"/>
      <c r="D96" s="65"/>
      <c r="E96" s="65"/>
      <c r="F96" s="65"/>
      <c r="G96" s="65"/>
      <c r="H96" s="65"/>
      <c r="I96" s="65"/>
    </row>
    <row r="97" spans="1:9" x14ac:dyDescent="0.45">
      <c r="A97" s="75"/>
      <c r="B97" s="82" t="s">
        <v>149</v>
      </c>
      <c r="C97" s="65"/>
      <c r="D97" s="65"/>
      <c r="E97" s="65"/>
      <c r="F97" s="65"/>
      <c r="G97" s="65"/>
      <c r="H97" s="65"/>
      <c r="I97" s="65"/>
    </row>
    <row r="98" spans="1:9" x14ac:dyDescent="0.45">
      <c r="A98" s="75">
        <v>55</v>
      </c>
      <c r="B98" s="65" t="s">
        <v>150</v>
      </c>
      <c r="C98" s="65"/>
      <c r="D98" s="65"/>
      <c r="E98" s="65"/>
      <c r="F98" s="65"/>
      <c r="G98" s="65"/>
      <c r="H98" s="65"/>
      <c r="I98" s="86">
        <v>34.91936040516255</v>
      </c>
    </row>
    <row r="99" spans="1:9" x14ac:dyDescent="0.45">
      <c r="A99" s="75">
        <v>56</v>
      </c>
      <c r="B99" s="65" t="s">
        <v>151</v>
      </c>
      <c r="C99" s="65"/>
      <c r="D99" s="65"/>
      <c r="E99" s="65"/>
      <c r="F99" s="65"/>
      <c r="G99" s="65"/>
      <c r="H99" s="65"/>
      <c r="I99" s="86">
        <v>56.471537248132677</v>
      </c>
    </row>
    <row r="100" spans="1:9" x14ac:dyDescent="0.45">
      <c r="A100" s="75"/>
      <c r="B100" s="65"/>
      <c r="C100" s="65"/>
      <c r="D100" s="65"/>
      <c r="E100" s="65"/>
      <c r="F100" s="65"/>
      <c r="G100" s="65"/>
      <c r="H100" s="65"/>
      <c r="I100" s="65"/>
    </row>
    <row r="101" spans="1:9" x14ac:dyDescent="0.45">
      <c r="A101" s="75"/>
      <c r="B101" s="87" t="s">
        <v>152</v>
      </c>
      <c r="C101" s="88"/>
      <c r="D101" s="65"/>
      <c r="E101" s="65"/>
      <c r="F101" s="65"/>
      <c r="G101" s="65"/>
      <c r="H101" s="65"/>
      <c r="I101" s="65"/>
    </row>
    <row r="102" spans="1:9" x14ac:dyDescent="0.45">
      <c r="A102" s="75">
        <v>57</v>
      </c>
      <c r="B102" s="65" t="s">
        <v>153</v>
      </c>
      <c r="C102" s="65"/>
      <c r="D102" s="65"/>
      <c r="E102" s="65"/>
      <c r="F102" s="65"/>
      <c r="G102" s="65"/>
      <c r="H102" s="65"/>
      <c r="I102" s="83">
        <v>-57983831.109999999</v>
      </c>
    </row>
    <row r="103" spans="1:9" x14ac:dyDescent="0.45">
      <c r="A103" s="75">
        <v>58</v>
      </c>
      <c r="B103" s="65" t="s">
        <v>154</v>
      </c>
      <c r="C103" s="65"/>
      <c r="D103" s="65"/>
      <c r="E103" s="65"/>
      <c r="F103" s="65"/>
      <c r="G103" s="65"/>
      <c r="H103" s="65"/>
      <c r="I103" s="89"/>
    </row>
    <row r="104" spans="1:9" x14ac:dyDescent="0.45">
      <c r="A104" s="75">
        <v>59</v>
      </c>
      <c r="B104" s="65" t="s">
        <v>155</v>
      </c>
      <c r="C104" s="65"/>
      <c r="D104" s="65"/>
      <c r="E104" s="65"/>
      <c r="F104" s="65"/>
      <c r="G104" s="65"/>
      <c r="H104" s="65"/>
      <c r="I104" s="83"/>
    </row>
    <row r="105" spans="1:9" x14ac:dyDescent="0.45">
      <c r="A105" s="75"/>
      <c r="B105" s="65"/>
      <c r="C105" s="65"/>
      <c r="D105" s="65"/>
      <c r="E105" s="65"/>
      <c r="F105" s="65"/>
      <c r="G105" s="65"/>
      <c r="H105" s="65"/>
      <c r="I105" s="83"/>
    </row>
    <row r="106" spans="1:9" x14ac:dyDescent="0.45">
      <c r="A106" s="75">
        <v>60</v>
      </c>
      <c r="B106" s="65" t="s">
        <v>156</v>
      </c>
      <c r="C106" s="65"/>
      <c r="D106" s="65"/>
      <c r="E106" s="65"/>
      <c r="F106" s="65"/>
      <c r="G106" s="65"/>
      <c r="H106" s="65"/>
      <c r="I106" s="83">
        <v>127905278.66733302</v>
      </c>
    </row>
    <row r="107" spans="1:9" x14ac:dyDescent="0.45">
      <c r="A107" s="75">
        <v>61</v>
      </c>
      <c r="B107" s="65" t="s">
        <v>157</v>
      </c>
      <c r="C107" s="65"/>
      <c r="D107" s="65"/>
      <c r="E107" s="65"/>
      <c r="F107" s="65"/>
      <c r="G107" s="65"/>
      <c r="H107" s="65"/>
      <c r="I107" s="86">
        <v>38.856540424273135</v>
      </c>
    </row>
    <row r="108" spans="1:9" x14ac:dyDescent="0.45">
      <c r="A108" s="75"/>
      <c r="B108" s="82"/>
      <c r="C108" s="65"/>
      <c r="D108" s="65"/>
      <c r="E108" s="65"/>
      <c r="F108" s="65"/>
      <c r="G108" s="65"/>
      <c r="H108" s="65"/>
      <c r="I108" s="86"/>
    </row>
    <row r="109" spans="1:9" x14ac:dyDescent="0.45">
      <c r="A109" s="75"/>
      <c r="B109" s="82" t="s">
        <v>158</v>
      </c>
      <c r="C109" s="65"/>
      <c r="D109" s="65"/>
      <c r="E109" s="65"/>
      <c r="F109" s="65"/>
      <c r="G109" s="65"/>
      <c r="H109" s="65"/>
      <c r="I109" s="86"/>
    </row>
    <row r="110" spans="1:9" x14ac:dyDescent="0.45">
      <c r="A110" s="75">
        <v>62</v>
      </c>
      <c r="B110" s="65" t="s">
        <v>159</v>
      </c>
      <c r="C110" s="65"/>
      <c r="D110" s="65"/>
      <c r="E110" s="65"/>
      <c r="F110" s="65"/>
      <c r="G110" s="65"/>
      <c r="H110" s="65"/>
      <c r="I110" s="83">
        <v>-19581659.370000001</v>
      </c>
    </row>
    <row r="111" spans="1:9" x14ac:dyDescent="0.45">
      <c r="A111" s="75">
        <v>63</v>
      </c>
      <c r="B111" s="65" t="s">
        <v>160</v>
      </c>
      <c r="C111" s="65"/>
      <c r="D111" s="65"/>
      <c r="E111" s="65"/>
      <c r="F111" s="65"/>
      <c r="G111" s="65"/>
      <c r="H111" s="65"/>
      <c r="I111" s="83">
        <v>0</v>
      </c>
    </row>
    <row r="112" spans="1:9" x14ac:dyDescent="0.45">
      <c r="A112" s="75">
        <v>64</v>
      </c>
      <c r="B112" s="65" t="s">
        <v>161</v>
      </c>
      <c r="C112" s="65"/>
      <c r="D112" s="65"/>
      <c r="E112" s="65"/>
      <c r="F112" s="65"/>
      <c r="G112" s="65"/>
      <c r="H112" s="65"/>
      <c r="I112" s="89">
        <v>1183383.9099999999</v>
      </c>
    </row>
    <row r="113" spans="1:9" ht="14.65" thickBot="1" x14ac:dyDescent="0.5">
      <c r="A113" s="75">
        <v>65</v>
      </c>
      <c r="B113" s="65" t="s">
        <v>162</v>
      </c>
      <c r="C113" s="65"/>
      <c r="D113" s="65"/>
      <c r="E113" s="65"/>
      <c r="F113" s="65"/>
      <c r="G113" s="65"/>
      <c r="H113" s="65"/>
      <c r="I113" s="81">
        <v>109507003.20733301</v>
      </c>
    </row>
    <row r="114" spans="1:9" ht="15" thickTop="1" thickBot="1" x14ac:dyDescent="0.5">
      <c r="A114" s="75">
        <v>66</v>
      </c>
      <c r="B114" s="90" t="s">
        <v>163</v>
      </c>
      <c r="C114" s="91"/>
      <c r="D114" s="91"/>
      <c r="E114" s="91"/>
      <c r="F114" s="91"/>
      <c r="G114" s="91"/>
      <c r="H114" s="91"/>
      <c r="I114" s="92">
        <v>33.267300155247504</v>
      </c>
    </row>
    <row r="115" spans="1:9" ht="14.65" thickTop="1" x14ac:dyDescent="0.45"/>
  </sheetData>
  <mergeCells count="1">
    <mergeCell ref="G3:I3"/>
  </mergeCells>
  <pageMargins left="0.7" right="0.7" top="0.75" bottom="0.75" header="0.3" footer="0.3"/>
  <pageSetup scale="7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S56"/>
  <sheetViews>
    <sheetView zoomScale="75" zoomScaleNormal="75" workbookViewId="0">
      <selection activeCell="H31" sqref="H31"/>
    </sheetView>
  </sheetViews>
  <sheetFormatPr defaultRowHeight="13.5" x14ac:dyDescent="0.35"/>
  <cols>
    <col min="1" max="2" width="3.6640625" style="3" customWidth="1"/>
    <col min="3" max="4" width="9.1328125" style="3"/>
    <col min="5" max="5" width="4.33203125" style="3" customWidth="1"/>
    <col min="6" max="6" width="4.1328125" style="3" customWidth="1"/>
    <col min="7" max="9" width="14.6640625" style="3" customWidth="1"/>
    <col min="10" max="11" width="13.6640625" style="3" customWidth="1"/>
    <col min="12" max="12" width="14.6640625" style="3" customWidth="1"/>
    <col min="13" max="13" width="21.46484375" style="3" customWidth="1"/>
    <col min="14" max="14" width="14.33203125" style="3" customWidth="1"/>
    <col min="15" max="15" width="12.6640625" style="3" customWidth="1"/>
    <col min="16" max="16" width="3.6640625" style="3" customWidth="1"/>
    <col min="17" max="17" width="14.86328125" style="3" customWidth="1"/>
    <col min="18" max="18" width="12.6640625" style="3" customWidth="1"/>
    <col min="19" max="19" width="14.86328125" style="3" customWidth="1"/>
    <col min="20" max="20" width="18.1328125" style="3" customWidth="1"/>
    <col min="21" max="246" width="9.1328125" style="3"/>
    <col min="247" max="248" width="3.6640625" style="3" customWidth="1"/>
    <col min="249" max="252" width="9.1328125" style="3"/>
    <col min="253" max="255" width="14.6640625" style="3" customWidth="1"/>
    <col min="256" max="257" width="13.6640625" style="3" customWidth="1"/>
    <col min="258" max="259" width="14.6640625" style="3" customWidth="1"/>
    <col min="260" max="260" width="14.33203125" style="3" bestFit="1" customWidth="1"/>
    <col min="261" max="261" width="12.6640625" style="3" customWidth="1"/>
    <col min="262" max="262" width="2.6640625" style="3" customWidth="1"/>
    <col min="263" max="264" width="14.6640625" style="3" customWidth="1"/>
    <col min="265" max="265" width="17.33203125" style="3" bestFit="1" customWidth="1"/>
    <col min="266" max="267" width="12.6640625" style="3" customWidth="1"/>
    <col min="268" max="268" width="14.6640625" style="3" customWidth="1"/>
    <col min="269" max="269" width="17.33203125" style="3" bestFit="1" customWidth="1"/>
    <col min="270" max="270" width="12.6640625" style="3" customWidth="1"/>
    <col min="271" max="271" width="14.6640625" style="3" customWidth="1"/>
    <col min="272" max="272" width="3.6640625" style="3" customWidth="1"/>
    <col min="273" max="273" width="14.86328125" style="3" bestFit="1" customWidth="1"/>
    <col min="274" max="274" width="12.6640625" style="3" bestFit="1" customWidth="1"/>
    <col min="275" max="275" width="14.86328125" style="3" bestFit="1" customWidth="1"/>
    <col min="276" max="276" width="18.1328125" style="3" customWidth="1"/>
    <col min="277" max="502" width="9.1328125" style="3"/>
    <col min="503" max="504" width="3.6640625" style="3" customWidth="1"/>
    <col min="505" max="508" width="9.1328125" style="3"/>
    <col min="509" max="511" width="14.6640625" style="3" customWidth="1"/>
    <col min="512" max="513" width="13.6640625" style="3" customWidth="1"/>
    <col min="514" max="515" width="14.6640625" style="3" customWidth="1"/>
    <col min="516" max="516" width="14.33203125" style="3" bestFit="1" customWidth="1"/>
    <col min="517" max="517" width="12.6640625" style="3" customWidth="1"/>
    <col min="518" max="518" width="2.6640625" style="3" customWidth="1"/>
    <col min="519" max="520" width="14.6640625" style="3" customWidth="1"/>
    <col min="521" max="521" width="17.33203125" style="3" bestFit="1" customWidth="1"/>
    <col min="522" max="523" width="12.6640625" style="3" customWidth="1"/>
    <col min="524" max="524" width="14.6640625" style="3" customWidth="1"/>
    <col min="525" max="525" width="17.33203125" style="3" bestFit="1" customWidth="1"/>
    <col min="526" max="526" width="12.6640625" style="3" customWidth="1"/>
    <col min="527" max="527" width="14.6640625" style="3" customWidth="1"/>
    <col min="528" max="528" width="3.6640625" style="3" customWidth="1"/>
    <col min="529" max="529" width="14.86328125" style="3" bestFit="1" customWidth="1"/>
    <col min="530" max="530" width="12.6640625" style="3" bestFit="1" customWidth="1"/>
    <col min="531" max="531" width="14.86328125" style="3" bestFit="1" customWidth="1"/>
    <col min="532" max="532" width="18.1328125" style="3" customWidth="1"/>
    <col min="533" max="758" width="9.1328125" style="3"/>
    <col min="759" max="760" width="3.6640625" style="3" customWidth="1"/>
    <col min="761" max="764" width="9.1328125" style="3"/>
    <col min="765" max="767" width="14.6640625" style="3" customWidth="1"/>
    <col min="768" max="769" width="13.6640625" style="3" customWidth="1"/>
    <col min="770" max="771" width="14.6640625" style="3" customWidth="1"/>
    <col min="772" max="772" width="14.33203125" style="3" bestFit="1" customWidth="1"/>
    <col min="773" max="773" width="12.6640625" style="3" customWidth="1"/>
    <col min="774" max="774" width="2.6640625" style="3" customWidth="1"/>
    <col min="775" max="776" width="14.6640625" style="3" customWidth="1"/>
    <col min="777" max="777" width="17.33203125" style="3" bestFit="1" customWidth="1"/>
    <col min="778" max="779" width="12.6640625" style="3" customWidth="1"/>
    <col min="780" max="780" width="14.6640625" style="3" customWidth="1"/>
    <col min="781" max="781" width="17.33203125" style="3" bestFit="1" customWidth="1"/>
    <col min="782" max="782" width="12.6640625" style="3" customWidth="1"/>
    <col min="783" max="783" width="14.6640625" style="3" customWidth="1"/>
    <col min="784" max="784" width="3.6640625" style="3" customWidth="1"/>
    <col min="785" max="785" width="14.86328125" style="3" bestFit="1" customWidth="1"/>
    <col min="786" max="786" width="12.6640625" style="3" bestFit="1" customWidth="1"/>
    <col min="787" max="787" width="14.86328125" style="3" bestFit="1" customWidth="1"/>
    <col min="788" max="788" width="18.1328125" style="3" customWidth="1"/>
    <col min="789" max="1014" width="9.1328125" style="3"/>
    <col min="1015" max="1016" width="3.6640625" style="3" customWidth="1"/>
    <col min="1017" max="1020" width="9.1328125" style="3"/>
    <col min="1021" max="1023" width="14.6640625" style="3" customWidth="1"/>
    <col min="1024" max="1025" width="13.6640625" style="3" customWidth="1"/>
    <col min="1026" max="1027" width="14.6640625" style="3" customWidth="1"/>
    <col min="1028" max="1028" width="14.33203125" style="3" bestFit="1" customWidth="1"/>
    <col min="1029" max="1029" width="12.6640625" style="3" customWidth="1"/>
    <col min="1030" max="1030" width="2.6640625" style="3" customWidth="1"/>
    <col min="1031" max="1032" width="14.6640625" style="3" customWidth="1"/>
    <col min="1033" max="1033" width="17.33203125" style="3" bestFit="1" customWidth="1"/>
    <col min="1034" max="1035" width="12.6640625" style="3" customWidth="1"/>
    <col min="1036" max="1036" width="14.6640625" style="3" customWidth="1"/>
    <col min="1037" max="1037" width="17.33203125" style="3" bestFit="1" customWidth="1"/>
    <col min="1038" max="1038" width="12.6640625" style="3" customWidth="1"/>
    <col min="1039" max="1039" width="14.6640625" style="3" customWidth="1"/>
    <col min="1040" max="1040" width="3.6640625" style="3" customWidth="1"/>
    <col min="1041" max="1041" width="14.86328125" style="3" bestFit="1" customWidth="1"/>
    <col min="1042" max="1042" width="12.6640625" style="3" bestFit="1" customWidth="1"/>
    <col min="1043" max="1043" width="14.86328125" style="3" bestFit="1" customWidth="1"/>
    <col min="1044" max="1044" width="18.1328125" style="3" customWidth="1"/>
    <col min="1045" max="1270" width="9.1328125" style="3"/>
    <col min="1271" max="1272" width="3.6640625" style="3" customWidth="1"/>
    <col min="1273" max="1276" width="9.1328125" style="3"/>
    <col min="1277" max="1279" width="14.6640625" style="3" customWidth="1"/>
    <col min="1280" max="1281" width="13.6640625" style="3" customWidth="1"/>
    <col min="1282" max="1283" width="14.6640625" style="3" customWidth="1"/>
    <col min="1284" max="1284" width="14.33203125" style="3" bestFit="1" customWidth="1"/>
    <col min="1285" max="1285" width="12.6640625" style="3" customWidth="1"/>
    <col min="1286" max="1286" width="2.6640625" style="3" customWidth="1"/>
    <col min="1287" max="1288" width="14.6640625" style="3" customWidth="1"/>
    <col min="1289" max="1289" width="17.33203125" style="3" bestFit="1" customWidth="1"/>
    <col min="1290" max="1291" width="12.6640625" style="3" customWidth="1"/>
    <col min="1292" max="1292" width="14.6640625" style="3" customWidth="1"/>
    <col min="1293" max="1293" width="17.33203125" style="3" bestFit="1" customWidth="1"/>
    <col min="1294" max="1294" width="12.6640625" style="3" customWidth="1"/>
    <col min="1295" max="1295" width="14.6640625" style="3" customWidth="1"/>
    <col min="1296" max="1296" width="3.6640625" style="3" customWidth="1"/>
    <col min="1297" max="1297" width="14.86328125" style="3" bestFit="1" customWidth="1"/>
    <col min="1298" max="1298" width="12.6640625" style="3" bestFit="1" customWidth="1"/>
    <col min="1299" max="1299" width="14.86328125" style="3" bestFit="1" customWidth="1"/>
    <col min="1300" max="1300" width="18.1328125" style="3" customWidth="1"/>
    <col min="1301" max="1526" width="9.1328125" style="3"/>
    <col min="1527" max="1528" width="3.6640625" style="3" customWidth="1"/>
    <col min="1529" max="1532" width="9.1328125" style="3"/>
    <col min="1533" max="1535" width="14.6640625" style="3" customWidth="1"/>
    <col min="1536" max="1537" width="13.6640625" style="3" customWidth="1"/>
    <col min="1538" max="1539" width="14.6640625" style="3" customWidth="1"/>
    <col min="1540" max="1540" width="14.33203125" style="3" bestFit="1" customWidth="1"/>
    <col min="1541" max="1541" width="12.6640625" style="3" customWidth="1"/>
    <col min="1542" max="1542" width="2.6640625" style="3" customWidth="1"/>
    <col min="1543" max="1544" width="14.6640625" style="3" customWidth="1"/>
    <col min="1545" max="1545" width="17.33203125" style="3" bestFit="1" customWidth="1"/>
    <col min="1546" max="1547" width="12.6640625" style="3" customWidth="1"/>
    <col min="1548" max="1548" width="14.6640625" style="3" customWidth="1"/>
    <col min="1549" max="1549" width="17.33203125" style="3" bestFit="1" customWidth="1"/>
    <col min="1550" max="1550" width="12.6640625" style="3" customWidth="1"/>
    <col min="1551" max="1551" width="14.6640625" style="3" customWidth="1"/>
    <col min="1552" max="1552" width="3.6640625" style="3" customWidth="1"/>
    <col min="1553" max="1553" width="14.86328125" style="3" bestFit="1" customWidth="1"/>
    <col min="1554" max="1554" width="12.6640625" style="3" bestFit="1" customWidth="1"/>
    <col min="1555" max="1555" width="14.86328125" style="3" bestFit="1" customWidth="1"/>
    <col min="1556" max="1556" width="18.1328125" style="3" customWidth="1"/>
    <col min="1557" max="1782" width="9.1328125" style="3"/>
    <col min="1783" max="1784" width="3.6640625" style="3" customWidth="1"/>
    <col min="1785" max="1788" width="9.1328125" style="3"/>
    <col min="1789" max="1791" width="14.6640625" style="3" customWidth="1"/>
    <col min="1792" max="1793" width="13.6640625" style="3" customWidth="1"/>
    <col min="1794" max="1795" width="14.6640625" style="3" customWidth="1"/>
    <col min="1796" max="1796" width="14.33203125" style="3" bestFit="1" customWidth="1"/>
    <col min="1797" max="1797" width="12.6640625" style="3" customWidth="1"/>
    <col min="1798" max="1798" width="2.6640625" style="3" customWidth="1"/>
    <col min="1799" max="1800" width="14.6640625" style="3" customWidth="1"/>
    <col min="1801" max="1801" width="17.33203125" style="3" bestFit="1" customWidth="1"/>
    <col min="1802" max="1803" width="12.6640625" style="3" customWidth="1"/>
    <col min="1804" max="1804" width="14.6640625" style="3" customWidth="1"/>
    <col min="1805" max="1805" width="17.33203125" style="3" bestFit="1" customWidth="1"/>
    <col min="1806" max="1806" width="12.6640625" style="3" customWidth="1"/>
    <col min="1807" max="1807" width="14.6640625" style="3" customWidth="1"/>
    <col min="1808" max="1808" width="3.6640625" style="3" customWidth="1"/>
    <col min="1809" max="1809" width="14.86328125" style="3" bestFit="1" customWidth="1"/>
    <col min="1810" max="1810" width="12.6640625" style="3" bestFit="1" customWidth="1"/>
    <col min="1811" max="1811" width="14.86328125" style="3" bestFit="1" customWidth="1"/>
    <col min="1812" max="1812" width="18.1328125" style="3" customWidth="1"/>
    <col min="1813" max="2038" width="9.1328125" style="3"/>
    <col min="2039" max="2040" width="3.6640625" style="3" customWidth="1"/>
    <col min="2041" max="2044" width="9.1328125" style="3"/>
    <col min="2045" max="2047" width="14.6640625" style="3" customWidth="1"/>
    <col min="2048" max="2049" width="13.6640625" style="3" customWidth="1"/>
    <col min="2050" max="2051" width="14.6640625" style="3" customWidth="1"/>
    <col min="2052" max="2052" width="14.33203125" style="3" bestFit="1" customWidth="1"/>
    <col min="2053" max="2053" width="12.6640625" style="3" customWidth="1"/>
    <col min="2054" max="2054" width="2.6640625" style="3" customWidth="1"/>
    <col min="2055" max="2056" width="14.6640625" style="3" customWidth="1"/>
    <col min="2057" max="2057" width="17.33203125" style="3" bestFit="1" customWidth="1"/>
    <col min="2058" max="2059" width="12.6640625" style="3" customWidth="1"/>
    <col min="2060" max="2060" width="14.6640625" style="3" customWidth="1"/>
    <col min="2061" max="2061" width="17.33203125" style="3" bestFit="1" customWidth="1"/>
    <col min="2062" max="2062" width="12.6640625" style="3" customWidth="1"/>
    <col min="2063" max="2063" width="14.6640625" style="3" customWidth="1"/>
    <col min="2064" max="2064" width="3.6640625" style="3" customWidth="1"/>
    <col min="2065" max="2065" width="14.86328125" style="3" bestFit="1" customWidth="1"/>
    <col min="2066" max="2066" width="12.6640625" style="3" bestFit="1" customWidth="1"/>
    <col min="2067" max="2067" width="14.86328125" style="3" bestFit="1" customWidth="1"/>
    <col min="2068" max="2068" width="18.1328125" style="3" customWidth="1"/>
    <col min="2069" max="2294" width="9.1328125" style="3"/>
    <col min="2295" max="2296" width="3.6640625" style="3" customWidth="1"/>
    <col min="2297" max="2300" width="9.1328125" style="3"/>
    <col min="2301" max="2303" width="14.6640625" style="3" customWidth="1"/>
    <col min="2304" max="2305" width="13.6640625" style="3" customWidth="1"/>
    <col min="2306" max="2307" width="14.6640625" style="3" customWidth="1"/>
    <col min="2308" max="2308" width="14.33203125" style="3" bestFit="1" customWidth="1"/>
    <col min="2309" max="2309" width="12.6640625" style="3" customWidth="1"/>
    <col min="2310" max="2310" width="2.6640625" style="3" customWidth="1"/>
    <col min="2311" max="2312" width="14.6640625" style="3" customWidth="1"/>
    <col min="2313" max="2313" width="17.33203125" style="3" bestFit="1" customWidth="1"/>
    <col min="2314" max="2315" width="12.6640625" style="3" customWidth="1"/>
    <col min="2316" max="2316" width="14.6640625" style="3" customWidth="1"/>
    <col min="2317" max="2317" width="17.33203125" style="3" bestFit="1" customWidth="1"/>
    <col min="2318" max="2318" width="12.6640625" style="3" customWidth="1"/>
    <col min="2319" max="2319" width="14.6640625" style="3" customWidth="1"/>
    <col min="2320" max="2320" width="3.6640625" style="3" customWidth="1"/>
    <col min="2321" max="2321" width="14.86328125" style="3" bestFit="1" customWidth="1"/>
    <col min="2322" max="2322" width="12.6640625" style="3" bestFit="1" customWidth="1"/>
    <col min="2323" max="2323" width="14.86328125" style="3" bestFit="1" customWidth="1"/>
    <col min="2324" max="2324" width="18.1328125" style="3" customWidth="1"/>
    <col min="2325" max="2550" width="9.1328125" style="3"/>
    <col min="2551" max="2552" width="3.6640625" style="3" customWidth="1"/>
    <col min="2553" max="2556" width="9.1328125" style="3"/>
    <col min="2557" max="2559" width="14.6640625" style="3" customWidth="1"/>
    <col min="2560" max="2561" width="13.6640625" style="3" customWidth="1"/>
    <col min="2562" max="2563" width="14.6640625" style="3" customWidth="1"/>
    <col min="2564" max="2564" width="14.33203125" style="3" bestFit="1" customWidth="1"/>
    <col min="2565" max="2565" width="12.6640625" style="3" customWidth="1"/>
    <col min="2566" max="2566" width="2.6640625" style="3" customWidth="1"/>
    <col min="2567" max="2568" width="14.6640625" style="3" customWidth="1"/>
    <col min="2569" max="2569" width="17.33203125" style="3" bestFit="1" customWidth="1"/>
    <col min="2570" max="2571" width="12.6640625" style="3" customWidth="1"/>
    <col min="2572" max="2572" width="14.6640625" style="3" customWidth="1"/>
    <col min="2573" max="2573" width="17.33203125" style="3" bestFit="1" customWidth="1"/>
    <col min="2574" max="2574" width="12.6640625" style="3" customWidth="1"/>
    <col min="2575" max="2575" width="14.6640625" style="3" customWidth="1"/>
    <col min="2576" max="2576" width="3.6640625" style="3" customWidth="1"/>
    <col min="2577" max="2577" width="14.86328125" style="3" bestFit="1" customWidth="1"/>
    <col min="2578" max="2578" width="12.6640625" style="3" bestFit="1" customWidth="1"/>
    <col min="2579" max="2579" width="14.86328125" style="3" bestFit="1" customWidth="1"/>
    <col min="2580" max="2580" width="18.1328125" style="3" customWidth="1"/>
    <col min="2581" max="2806" width="9.1328125" style="3"/>
    <col min="2807" max="2808" width="3.6640625" style="3" customWidth="1"/>
    <col min="2809" max="2812" width="9.1328125" style="3"/>
    <col min="2813" max="2815" width="14.6640625" style="3" customWidth="1"/>
    <col min="2816" max="2817" width="13.6640625" style="3" customWidth="1"/>
    <col min="2818" max="2819" width="14.6640625" style="3" customWidth="1"/>
    <col min="2820" max="2820" width="14.33203125" style="3" bestFit="1" customWidth="1"/>
    <col min="2821" max="2821" width="12.6640625" style="3" customWidth="1"/>
    <col min="2822" max="2822" width="2.6640625" style="3" customWidth="1"/>
    <col min="2823" max="2824" width="14.6640625" style="3" customWidth="1"/>
    <col min="2825" max="2825" width="17.33203125" style="3" bestFit="1" customWidth="1"/>
    <col min="2826" max="2827" width="12.6640625" style="3" customWidth="1"/>
    <col min="2828" max="2828" width="14.6640625" style="3" customWidth="1"/>
    <col min="2829" max="2829" width="17.33203125" style="3" bestFit="1" customWidth="1"/>
    <col min="2830" max="2830" width="12.6640625" style="3" customWidth="1"/>
    <col min="2831" max="2831" width="14.6640625" style="3" customWidth="1"/>
    <col min="2832" max="2832" width="3.6640625" style="3" customWidth="1"/>
    <col min="2833" max="2833" width="14.86328125" style="3" bestFit="1" customWidth="1"/>
    <col min="2834" max="2834" width="12.6640625" style="3" bestFit="1" customWidth="1"/>
    <col min="2835" max="2835" width="14.86328125" style="3" bestFit="1" customWidth="1"/>
    <col min="2836" max="2836" width="18.1328125" style="3" customWidth="1"/>
    <col min="2837" max="3062" width="9.1328125" style="3"/>
    <col min="3063" max="3064" width="3.6640625" style="3" customWidth="1"/>
    <col min="3065" max="3068" width="9.1328125" style="3"/>
    <col min="3069" max="3071" width="14.6640625" style="3" customWidth="1"/>
    <col min="3072" max="3073" width="13.6640625" style="3" customWidth="1"/>
    <col min="3074" max="3075" width="14.6640625" style="3" customWidth="1"/>
    <col min="3076" max="3076" width="14.33203125" style="3" bestFit="1" customWidth="1"/>
    <col min="3077" max="3077" width="12.6640625" style="3" customWidth="1"/>
    <col min="3078" max="3078" width="2.6640625" style="3" customWidth="1"/>
    <col min="3079" max="3080" width="14.6640625" style="3" customWidth="1"/>
    <col min="3081" max="3081" width="17.33203125" style="3" bestFit="1" customWidth="1"/>
    <col min="3082" max="3083" width="12.6640625" style="3" customWidth="1"/>
    <col min="3084" max="3084" width="14.6640625" style="3" customWidth="1"/>
    <col min="3085" max="3085" width="17.33203125" style="3" bestFit="1" customWidth="1"/>
    <col min="3086" max="3086" width="12.6640625" style="3" customWidth="1"/>
    <col min="3087" max="3087" width="14.6640625" style="3" customWidth="1"/>
    <col min="3088" max="3088" width="3.6640625" style="3" customWidth="1"/>
    <col min="3089" max="3089" width="14.86328125" style="3" bestFit="1" customWidth="1"/>
    <col min="3090" max="3090" width="12.6640625" style="3" bestFit="1" customWidth="1"/>
    <col min="3091" max="3091" width="14.86328125" style="3" bestFit="1" customWidth="1"/>
    <col min="3092" max="3092" width="18.1328125" style="3" customWidth="1"/>
    <col min="3093" max="3318" width="9.1328125" style="3"/>
    <col min="3319" max="3320" width="3.6640625" style="3" customWidth="1"/>
    <col min="3321" max="3324" width="9.1328125" style="3"/>
    <col min="3325" max="3327" width="14.6640625" style="3" customWidth="1"/>
    <col min="3328" max="3329" width="13.6640625" style="3" customWidth="1"/>
    <col min="3330" max="3331" width="14.6640625" style="3" customWidth="1"/>
    <col min="3332" max="3332" width="14.33203125" style="3" bestFit="1" customWidth="1"/>
    <col min="3333" max="3333" width="12.6640625" style="3" customWidth="1"/>
    <col min="3334" max="3334" width="2.6640625" style="3" customWidth="1"/>
    <col min="3335" max="3336" width="14.6640625" style="3" customWidth="1"/>
    <col min="3337" max="3337" width="17.33203125" style="3" bestFit="1" customWidth="1"/>
    <col min="3338" max="3339" width="12.6640625" style="3" customWidth="1"/>
    <col min="3340" max="3340" width="14.6640625" style="3" customWidth="1"/>
    <col min="3341" max="3341" width="17.33203125" style="3" bestFit="1" customWidth="1"/>
    <col min="3342" max="3342" width="12.6640625" style="3" customWidth="1"/>
    <col min="3343" max="3343" width="14.6640625" style="3" customWidth="1"/>
    <col min="3344" max="3344" width="3.6640625" style="3" customWidth="1"/>
    <col min="3345" max="3345" width="14.86328125" style="3" bestFit="1" customWidth="1"/>
    <col min="3346" max="3346" width="12.6640625" style="3" bestFit="1" customWidth="1"/>
    <col min="3347" max="3347" width="14.86328125" style="3" bestFit="1" customWidth="1"/>
    <col min="3348" max="3348" width="18.1328125" style="3" customWidth="1"/>
    <col min="3349" max="3574" width="9.1328125" style="3"/>
    <col min="3575" max="3576" width="3.6640625" style="3" customWidth="1"/>
    <col min="3577" max="3580" width="9.1328125" style="3"/>
    <col min="3581" max="3583" width="14.6640625" style="3" customWidth="1"/>
    <col min="3584" max="3585" width="13.6640625" style="3" customWidth="1"/>
    <col min="3586" max="3587" width="14.6640625" style="3" customWidth="1"/>
    <col min="3588" max="3588" width="14.33203125" style="3" bestFit="1" customWidth="1"/>
    <col min="3589" max="3589" width="12.6640625" style="3" customWidth="1"/>
    <col min="3590" max="3590" width="2.6640625" style="3" customWidth="1"/>
    <col min="3591" max="3592" width="14.6640625" style="3" customWidth="1"/>
    <col min="3593" max="3593" width="17.33203125" style="3" bestFit="1" customWidth="1"/>
    <col min="3594" max="3595" width="12.6640625" style="3" customWidth="1"/>
    <col min="3596" max="3596" width="14.6640625" style="3" customWidth="1"/>
    <col min="3597" max="3597" width="17.33203125" style="3" bestFit="1" customWidth="1"/>
    <col min="3598" max="3598" width="12.6640625" style="3" customWidth="1"/>
    <col min="3599" max="3599" width="14.6640625" style="3" customWidth="1"/>
    <col min="3600" max="3600" width="3.6640625" style="3" customWidth="1"/>
    <col min="3601" max="3601" width="14.86328125" style="3" bestFit="1" customWidth="1"/>
    <col min="3602" max="3602" width="12.6640625" style="3" bestFit="1" customWidth="1"/>
    <col min="3603" max="3603" width="14.86328125" style="3" bestFit="1" customWidth="1"/>
    <col min="3604" max="3604" width="18.1328125" style="3" customWidth="1"/>
    <col min="3605" max="3830" width="9.1328125" style="3"/>
    <col min="3831" max="3832" width="3.6640625" style="3" customWidth="1"/>
    <col min="3833" max="3836" width="9.1328125" style="3"/>
    <col min="3837" max="3839" width="14.6640625" style="3" customWidth="1"/>
    <col min="3840" max="3841" width="13.6640625" style="3" customWidth="1"/>
    <col min="3842" max="3843" width="14.6640625" style="3" customWidth="1"/>
    <col min="3844" max="3844" width="14.33203125" style="3" bestFit="1" customWidth="1"/>
    <col min="3845" max="3845" width="12.6640625" style="3" customWidth="1"/>
    <col min="3846" max="3846" width="2.6640625" style="3" customWidth="1"/>
    <col min="3847" max="3848" width="14.6640625" style="3" customWidth="1"/>
    <col min="3849" max="3849" width="17.33203125" style="3" bestFit="1" customWidth="1"/>
    <col min="3850" max="3851" width="12.6640625" style="3" customWidth="1"/>
    <col min="3852" max="3852" width="14.6640625" style="3" customWidth="1"/>
    <col min="3853" max="3853" width="17.33203125" style="3" bestFit="1" customWidth="1"/>
    <col min="3854" max="3854" width="12.6640625" style="3" customWidth="1"/>
    <col min="3855" max="3855" width="14.6640625" style="3" customWidth="1"/>
    <col min="3856" max="3856" width="3.6640625" style="3" customWidth="1"/>
    <col min="3857" max="3857" width="14.86328125" style="3" bestFit="1" customWidth="1"/>
    <col min="3858" max="3858" width="12.6640625" style="3" bestFit="1" customWidth="1"/>
    <col min="3859" max="3859" width="14.86328125" style="3" bestFit="1" customWidth="1"/>
    <col min="3860" max="3860" width="18.1328125" style="3" customWidth="1"/>
    <col min="3861" max="4086" width="9.1328125" style="3"/>
    <col min="4087" max="4088" width="3.6640625" style="3" customWidth="1"/>
    <col min="4089" max="4092" width="9.1328125" style="3"/>
    <col min="4093" max="4095" width="14.6640625" style="3" customWidth="1"/>
    <col min="4096" max="4097" width="13.6640625" style="3" customWidth="1"/>
    <col min="4098" max="4099" width="14.6640625" style="3" customWidth="1"/>
    <col min="4100" max="4100" width="14.33203125" style="3" bestFit="1" customWidth="1"/>
    <col min="4101" max="4101" width="12.6640625" style="3" customWidth="1"/>
    <col min="4102" max="4102" width="2.6640625" style="3" customWidth="1"/>
    <col min="4103" max="4104" width="14.6640625" style="3" customWidth="1"/>
    <col min="4105" max="4105" width="17.33203125" style="3" bestFit="1" customWidth="1"/>
    <col min="4106" max="4107" width="12.6640625" style="3" customWidth="1"/>
    <col min="4108" max="4108" width="14.6640625" style="3" customWidth="1"/>
    <col min="4109" max="4109" width="17.33203125" style="3" bestFit="1" customWidth="1"/>
    <col min="4110" max="4110" width="12.6640625" style="3" customWidth="1"/>
    <col min="4111" max="4111" width="14.6640625" style="3" customWidth="1"/>
    <col min="4112" max="4112" width="3.6640625" style="3" customWidth="1"/>
    <col min="4113" max="4113" width="14.86328125" style="3" bestFit="1" customWidth="1"/>
    <col min="4114" max="4114" width="12.6640625" style="3" bestFit="1" customWidth="1"/>
    <col min="4115" max="4115" width="14.86328125" style="3" bestFit="1" customWidth="1"/>
    <col min="4116" max="4116" width="18.1328125" style="3" customWidth="1"/>
    <col min="4117" max="4342" width="9.1328125" style="3"/>
    <col min="4343" max="4344" width="3.6640625" style="3" customWidth="1"/>
    <col min="4345" max="4348" width="9.1328125" style="3"/>
    <col min="4349" max="4351" width="14.6640625" style="3" customWidth="1"/>
    <col min="4352" max="4353" width="13.6640625" style="3" customWidth="1"/>
    <col min="4354" max="4355" width="14.6640625" style="3" customWidth="1"/>
    <col min="4356" max="4356" width="14.33203125" style="3" bestFit="1" customWidth="1"/>
    <col min="4357" max="4357" width="12.6640625" style="3" customWidth="1"/>
    <col min="4358" max="4358" width="2.6640625" style="3" customWidth="1"/>
    <col min="4359" max="4360" width="14.6640625" style="3" customWidth="1"/>
    <col min="4361" max="4361" width="17.33203125" style="3" bestFit="1" customWidth="1"/>
    <col min="4362" max="4363" width="12.6640625" style="3" customWidth="1"/>
    <col min="4364" max="4364" width="14.6640625" style="3" customWidth="1"/>
    <col min="4365" max="4365" width="17.33203125" style="3" bestFit="1" customWidth="1"/>
    <col min="4366" max="4366" width="12.6640625" style="3" customWidth="1"/>
    <col min="4367" max="4367" width="14.6640625" style="3" customWidth="1"/>
    <col min="4368" max="4368" width="3.6640625" style="3" customWidth="1"/>
    <col min="4369" max="4369" width="14.86328125" style="3" bestFit="1" customWidth="1"/>
    <col min="4370" max="4370" width="12.6640625" style="3" bestFit="1" customWidth="1"/>
    <col min="4371" max="4371" width="14.86328125" style="3" bestFit="1" customWidth="1"/>
    <col min="4372" max="4372" width="18.1328125" style="3" customWidth="1"/>
    <col min="4373" max="4598" width="9.1328125" style="3"/>
    <col min="4599" max="4600" width="3.6640625" style="3" customWidth="1"/>
    <col min="4601" max="4604" width="9.1328125" style="3"/>
    <col min="4605" max="4607" width="14.6640625" style="3" customWidth="1"/>
    <col min="4608" max="4609" width="13.6640625" style="3" customWidth="1"/>
    <col min="4610" max="4611" width="14.6640625" style="3" customWidth="1"/>
    <col min="4612" max="4612" width="14.33203125" style="3" bestFit="1" customWidth="1"/>
    <col min="4613" max="4613" width="12.6640625" style="3" customWidth="1"/>
    <col min="4614" max="4614" width="2.6640625" style="3" customWidth="1"/>
    <col min="4615" max="4616" width="14.6640625" style="3" customWidth="1"/>
    <col min="4617" max="4617" width="17.33203125" style="3" bestFit="1" customWidth="1"/>
    <col min="4618" max="4619" width="12.6640625" style="3" customWidth="1"/>
    <col min="4620" max="4620" width="14.6640625" style="3" customWidth="1"/>
    <col min="4621" max="4621" width="17.33203125" style="3" bestFit="1" customWidth="1"/>
    <col min="4622" max="4622" width="12.6640625" style="3" customWidth="1"/>
    <col min="4623" max="4623" width="14.6640625" style="3" customWidth="1"/>
    <col min="4624" max="4624" width="3.6640625" style="3" customWidth="1"/>
    <col min="4625" max="4625" width="14.86328125" style="3" bestFit="1" customWidth="1"/>
    <col min="4626" max="4626" width="12.6640625" style="3" bestFit="1" customWidth="1"/>
    <col min="4627" max="4627" width="14.86328125" style="3" bestFit="1" customWidth="1"/>
    <col min="4628" max="4628" width="18.1328125" style="3" customWidth="1"/>
    <col min="4629" max="4854" width="9.1328125" style="3"/>
    <col min="4855" max="4856" width="3.6640625" style="3" customWidth="1"/>
    <col min="4857" max="4860" width="9.1328125" style="3"/>
    <col min="4861" max="4863" width="14.6640625" style="3" customWidth="1"/>
    <col min="4864" max="4865" width="13.6640625" style="3" customWidth="1"/>
    <col min="4866" max="4867" width="14.6640625" style="3" customWidth="1"/>
    <col min="4868" max="4868" width="14.33203125" style="3" bestFit="1" customWidth="1"/>
    <col min="4869" max="4869" width="12.6640625" style="3" customWidth="1"/>
    <col min="4870" max="4870" width="2.6640625" style="3" customWidth="1"/>
    <col min="4871" max="4872" width="14.6640625" style="3" customWidth="1"/>
    <col min="4873" max="4873" width="17.33203125" style="3" bestFit="1" customWidth="1"/>
    <col min="4874" max="4875" width="12.6640625" style="3" customWidth="1"/>
    <col min="4876" max="4876" width="14.6640625" style="3" customWidth="1"/>
    <col min="4877" max="4877" width="17.33203125" style="3" bestFit="1" customWidth="1"/>
    <col min="4878" max="4878" width="12.6640625" style="3" customWidth="1"/>
    <col min="4879" max="4879" width="14.6640625" style="3" customWidth="1"/>
    <col min="4880" max="4880" width="3.6640625" style="3" customWidth="1"/>
    <col min="4881" max="4881" width="14.86328125" style="3" bestFit="1" customWidth="1"/>
    <col min="4882" max="4882" width="12.6640625" style="3" bestFit="1" customWidth="1"/>
    <col min="4883" max="4883" width="14.86328125" style="3" bestFit="1" customWidth="1"/>
    <col min="4884" max="4884" width="18.1328125" style="3" customWidth="1"/>
    <col min="4885" max="5110" width="9.1328125" style="3"/>
    <col min="5111" max="5112" width="3.6640625" style="3" customWidth="1"/>
    <col min="5113" max="5116" width="9.1328125" style="3"/>
    <col min="5117" max="5119" width="14.6640625" style="3" customWidth="1"/>
    <col min="5120" max="5121" width="13.6640625" style="3" customWidth="1"/>
    <col min="5122" max="5123" width="14.6640625" style="3" customWidth="1"/>
    <col min="5124" max="5124" width="14.33203125" style="3" bestFit="1" customWidth="1"/>
    <col min="5125" max="5125" width="12.6640625" style="3" customWidth="1"/>
    <col min="5126" max="5126" width="2.6640625" style="3" customWidth="1"/>
    <col min="5127" max="5128" width="14.6640625" style="3" customWidth="1"/>
    <col min="5129" max="5129" width="17.33203125" style="3" bestFit="1" customWidth="1"/>
    <col min="5130" max="5131" width="12.6640625" style="3" customWidth="1"/>
    <col min="5132" max="5132" width="14.6640625" style="3" customWidth="1"/>
    <col min="5133" max="5133" width="17.33203125" style="3" bestFit="1" customWidth="1"/>
    <col min="5134" max="5134" width="12.6640625" style="3" customWidth="1"/>
    <col min="5135" max="5135" width="14.6640625" style="3" customWidth="1"/>
    <col min="5136" max="5136" width="3.6640625" style="3" customWidth="1"/>
    <col min="5137" max="5137" width="14.86328125" style="3" bestFit="1" customWidth="1"/>
    <col min="5138" max="5138" width="12.6640625" style="3" bestFit="1" customWidth="1"/>
    <col min="5139" max="5139" width="14.86328125" style="3" bestFit="1" customWidth="1"/>
    <col min="5140" max="5140" width="18.1328125" style="3" customWidth="1"/>
    <col min="5141" max="5366" width="9.1328125" style="3"/>
    <col min="5367" max="5368" width="3.6640625" style="3" customWidth="1"/>
    <col min="5369" max="5372" width="9.1328125" style="3"/>
    <col min="5373" max="5375" width="14.6640625" style="3" customWidth="1"/>
    <col min="5376" max="5377" width="13.6640625" style="3" customWidth="1"/>
    <col min="5378" max="5379" width="14.6640625" style="3" customWidth="1"/>
    <col min="5380" max="5380" width="14.33203125" style="3" bestFit="1" customWidth="1"/>
    <col min="5381" max="5381" width="12.6640625" style="3" customWidth="1"/>
    <col min="5382" max="5382" width="2.6640625" style="3" customWidth="1"/>
    <col min="5383" max="5384" width="14.6640625" style="3" customWidth="1"/>
    <col min="5385" max="5385" width="17.33203125" style="3" bestFit="1" customWidth="1"/>
    <col min="5386" max="5387" width="12.6640625" style="3" customWidth="1"/>
    <col min="5388" max="5388" width="14.6640625" style="3" customWidth="1"/>
    <col min="5389" max="5389" width="17.33203125" style="3" bestFit="1" customWidth="1"/>
    <col min="5390" max="5390" width="12.6640625" style="3" customWidth="1"/>
    <col min="5391" max="5391" width="14.6640625" style="3" customWidth="1"/>
    <col min="5392" max="5392" width="3.6640625" style="3" customWidth="1"/>
    <col min="5393" max="5393" width="14.86328125" style="3" bestFit="1" customWidth="1"/>
    <col min="5394" max="5394" width="12.6640625" style="3" bestFit="1" customWidth="1"/>
    <col min="5395" max="5395" width="14.86328125" style="3" bestFit="1" customWidth="1"/>
    <col min="5396" max="5396" width="18.1328125" style="3" customWidth="1"/>
    <col min="5397" max="5622" width="9.1328125" style="3"/>
    <col min="5623" max="5624" width="3.6640625" style="3" customWidth="1"/>
    <col min="5625" max="5628" width="9.1328125" style="3"/>
    <col min="5629" max="5631" width="14.6640625" style="3" customWidth="1"/>
    <col min="5632" max="5633" width="13.6640625" style="3" customWidth="1"/>
    <col min="5634" max="5635" width="14.6640625" style="3" customWidth="1"/>
    <col min="5636" max="5636" width="14.33203125" style="3" bestFit="1" customWidth="1"/>
    <col min="5637" max="5637" width="12.6640625" style="3" customWidth="1"/>
    <col min="5638" max="5638" width="2.6640625" style="3" customWidth="1"/>
    <col min="5639" max="5640" width="14.6640625" style="3" customWidth="1"/>
    <col min="5641" max="5641" width="17.33203125" style="3" bestFit="1" customWidth="1"/>
    <col min="5642" max="5643" width="12.6640625" style="3" customWidth="1"/>
    <col min="5644" max="5644" width="14.6640625" style="3" customWidth="1"/>
    <col min="5645" max="5645" width="17.33203125" style="3" bestFit="1" customWidth="1"/>
    <col min="5646" max="5646" width="12.6640625" style="3" customWidth="1"/>
    <col min="5647" max="5647" width="14.6640625" style="3" customWidth="1"/>
    <col min="5648" max="5648" width="3.6640625" style="3" customWidth="1"/>
    <col min="5649" max="5649" width="14.86328125" style="3" bestFit="1" customWidth="1"/>
    <col min="5650" max="5650" width="12.6640625" style="3" bestFit="1" customWidth="1"/>
    <col min="5651" max="5651" width="14.86328125" style="3" bestFit="1" customWidth="1"/>
    <col min="5652" max="5652" width="18.1328125" style="3" customWidth="1"/>
    <col min="5653" max="5878" width="9.1328125" style="3"/>
    <col min="5879" max="5880" width="3.6640625" style="3" customWidth="1"/>
    <col min="5881" max="5884" width="9.1328125" style="3"/>
    <col min="5885" max="5887" width="14.6640625" style="3" customWidth="1"/>
    <col min="5888" max="5889" width="13.6640625" style="3" customWidth="1"/>
    <col min="5890" max="5891" width="14.6640625" style="3" customWidth="1"/>
    <col min="5892" max="5892" width="14.33203125" style="3" bestFit="1" customWidth="1"/>
    <col min="5893" max="5893" width="12.6640625" style="3" customWidth="1"/>
    <col min="5894" max="5894" width="2.6640625" style="3" customWidth="1"/>
    <col min="5895" max="5896" width="14.6640625" style="3" customWidth="1"/>
    <col min="5897" max="5897" width="17.33203125" style="3" bestFit="1" customWidth="1"/>
    <col min="5898" max="5899" width="12.6640625" style="3" customWidth="1"/>
    <col min="5900" max="5900" width="14.6640625" style="3" customWidth="1"/>
    <col min="5901" max="5901" width="17.33203125" style="3" bestFit="1" customWidth="1"/>
    <col min="5902" max="5902" width="12.6640625" style="3" customWidth="1"/>
    <col min="5903" max="5903" width="14.6640625" style="3" customWidth="1"/>
    <col min="5904" max="5904" width="3.6640625" style="3" customWidth="1"/>
    <col min="5905" max="5905" width="14.86328125" style="3" bestFit="1" customWidth="1"/>
    <col min="5906" max="5906" width="12.6640625" style="3" bestFit="1" customWidth="1"/>
    <col min="5907" max="5907" width="14.86328125" style="3" bestFit="1" customWidth="1"/>
    <col min="5908" max="5908" width="18.1328125" style="3" customWidth="1"/>
    <col min="5909" max="6134" width="9.1328125" style="3"/>
    <col min="6135" max="6136" width="3.6640625" style="3" customWidth="1"/>
    <col min="6137" max="6140" width="9.1328125" style="3"/>
    <col min="6141" max="6143" width="14.6640625" style="3" customWidth="1"/>
    <col min="6144" max="6145" width="13.6640625" style="3" customWidth="1"/>
    <col min="6146" max="6147" width="14.6640625" style="3" customWidth="1"/>
    <col min="6148" max="6148" width="14.33203125" style="3" bestFit="1" customWidth="1"/>
    <col min="6149" max="6149" width="12.6640625" style="3" customWidth="1"/>
    <col min="6150" max="6150" width="2.6640625" style="3" customWidth="1"/>
    <col min="6151" max="6152" width="14.6640625" style="3" customWidth="1"/>
    <col min="6153" max="6153" width="17.33203125" style="3" bestFit="1" customWidth="1"/>
    <col min="6154" max="6155" width="12.6640625" style="3" customWidth="1"/>
    <col min="6156" max="6156" width="14.6640625" style="3" customWidth="1"/>
    <col min="6157" max="6157" width="17.33203125" style="3" bestFit="1" customWidth="1"/>
    <col min="6158" max="6158" width="12.6640625" style="3" customWidth="1"/>
    <col min="6159" max="6159" width="14.6640625" style="3" customWidth="1"/>
    <col min="6160" max="6160" width="3.6640625" style="3" customWidth="1"/>
    <col min="6161" max="6161" width="14.86328125" style="3" bestFit="1" customWidth="1"/>
    <col min="6162" max="6162" width="12.6640625" style="3" bestFit="1" customWidth="1"/>
    <col min="6163" max="6163" width="14.86328125" style="3" bestFit="1" customWidth="1"/>
    <col min="6164" max="6164" width="18.1328125" style="3" customWidth="1"/>
    <col min="6165" max="6390" width="9.1328125" style="3"/>
    <col min="6391" max="6392" width="3.6640625" style="3" customWidth="1"/>
    <col min="6393" max="6396" width="9.1328125" style="3"/>
    <col min="6397" max="6399" width="14.6640625" style="3" customWidth="1"/>
    <col min="6400" max="6401" width="13.6640625" style="3" customWidth="1"/>
    <col min="6402" max="6403" width="14.6640625" style="3" customWidth="1"/>
    <col min="6404" max="6404" width="14.33203125" style="3" bestFit="1" customWidth="1"/>
    <col min="6405" max="6405" width="12.6640625" style="3" customWidth="1"/>
    <col min="6406" max="6406" width="2.6640625" style="3" customWidth="1"/>
    <col min="6407" max="6408" width="14.6640625" style="3" customWidth="1"/>
    <col min="6409" max="6409" width="17.33203125" style="3" bestFit="1" customWidth="1"/>
    <col min="6410" max="6411" width="12.6640625" style="3" customWidth="1"/>
    <col min="6412" max="6412" width="14.6640625" style="3" customWidth="1"/>
    <col min="6413" max="6413" width="17.33203125" style="3" bestFit="1" customWidth="1"/>
    <col min="6414" max="6414" width="12.6640625" style="3" customWidth="1"/>
    <col min="6415" max="6415" width="14.6640625" style="3" customWidth="1"/>
    <col min="6416" max="6416" width="3.6640625" style="3" customWidth="1"/>
    <col min="6417" max="6417" width="14.86328125" style="3" bestFit="1" customWidth="1"/>
    <col min="6418" max="6418" width="12.6640625" style="3" bestFit="1" customWidth="1"/>
    <col min="6419" max="6419" width="14.86328125" style="3" bestFit="1" customWidth="1"/>
    <col min="6420" max="6420" width="18.1328125" style="3" customWidth="1"/>
    <col min="6421" max="6646" width="9.1328125" style="3"/>
    <col min="6647" max="6648" width="3.6640625" style="3" customWidth="1"/>
    <col min="6649" max="6652" width="9.1328125" style="3"/>
    <col min="6653" max="6655" width="14.6640625" style="3" customWidth="1"/>
    <col min="6656" max="6657" width="13.6640625" style="3" customWidth="1"/>
    <col min="6658" max="6659" width="14.6640625" style="3" customWidth="1"/>
    <col min="6660" max="6660" width="14.33203125" style="3" bestFit="1" customWidth="1"/>
    <col min="6661" max="6661" width="12.6640625" style="3" customWidth="1"/>
    <col min="6662" max="6662" width="2.6640625" style="3" customWidth="1"/>
    <col min="6663" max="6664" width="14.6640625" style="3" customWidth="1"/>
    <col min="6665" max="6665" width="17.33203125" style="3" bestFit="1" customWidth="1"/>
    <col min="6666" max="6667" width="12.6640625" style="3" customWidth="1"/>
    <col min="6668" max="6668" width="14.6640625" style="3" customWidth="1"/>
    <col min="6669" max="6669" width="17.33203125" style="3" bestFit="1" customWidth="1"/>
    <col min="6670" max="6670" width="12.6640625" style="3" customWidth="1"/>
    <col min="6671" max="6671" width="14.6640625" style="3" customWidth="1"/>
    <col min="6672" max="6672" width="3.6640625" style="3" customWidth="1"/>
    <col min="6673" max="6673" width="14.86328125" style="3" bestFit="1" customWidth="1"/>
    <col min="6674" max="6674" width="12.6640625" style="3" bestFit="1" customWidth="1"/>
    <col min="6675" max="6675" width="14.86328125" style="3" bestFit="1" customWidth="1"/>
    <col min="6676" max="6676" width="18.1328125" style="3" customWidth="1"/>
    <col min="6677" max="6902" width="9.1328125" style="3"/>
    <col min="6903" max="6904" width="3.6640625" style="3" customWidth="1"/>
    <col min="6905" max="6908" width="9.1328125" style="3"/>
    <col min="6909" max="6911" width="14.6640625" style="3" customWidth="1"/>
    <col min="6912" max="6913" width="13.6640625" style="3" customWidth="1"/>
    <col min="6914" max="6915" width="14.6640625" style="3" customWidth="1"/>
    <col min="6916" max="6916" width="14.33203125" style="3" bestFit="1" customWidth="1"/>
    <col min="6917" max="6917" width="12.6640625" style="3" customWidth="1"/>
    <col min="6918" max="6918" width="2.6640625" style="3" customWidth="1"/>
    <col min="6919" max="6920" width="14.6640625" style="3" customWidth="1"/>
    <col min="6921" max="6921" width="17.33203125" style="3" bestFit="1" customWidth="1"/>
    <col min="6922" max="6923" width="12.6640625" style="3" customWidth="1"/>
    <col min="6924" max="6924" width="14.6640625" style="3" customWidth="1"/>
    <col min="6925" max="6925" width="17.33203125" style="3" bestFit="1" customWidth="1"/>
    <col min="6926" max="6926" width="12.6640625" style="3" customWidth="1"/>
    <col min="6927" max="6927" width="14.6640625" style="3" customWidth="1"/>
    <col min="6928" max="6928" width="3.6640625" style="3" customWidth="1"/>
    <col min="6929" max="6929" width="14.86328125" style="3" bestFit="1" customWidth="1"/>
    <col min="6930" max="6930" width="12.6640625" style="3" bestFit="1" customWidth="1"/>
    <col min="6931" max="6931" width="14.86328125" style="3" bestFit="1" customWidth="1"/>
    <col min="6932" max="6932" width="18.1328125" style="3" customWidth="1"/>
    <col min="6933" max="7158" width="9.1328125" style="3"/>
    <col min="7159" max="7160" width="3.6640625" style="3" customWidth="1"/>
    <col min="7161" max="7164" width="9.1328125" style="3"/>
    <col min="7165" max="7167" width="14.6640625" style="3" customWidth="1"/>
    <col min="7168" max="7169" width="13.6640625" style="3" customWidth="1"/>
    <col min="7170" max="7171" width="14.6640625" style="3" customWidth="1"/>
    <col min="7172" max="7172" width="14.33203125" style="3" bestFit="1" customWidth="1"/>
    <col min="7173" max="7173" width="12.6640625" style="3" customWidth="1"/>
    <col min="7174" max="7174" width="2.6640625" style="3" customWidth="1"/>
    <col min="7175" max="7176" width="14.6640625" style="3" customWidth="1"/>
    <col min="7177" max="7177" width="17.33203125" style="3" bestFit="1" customWidth="1"/>
    <col min="7178" max="7179" width="12.6640625" style="3" customWidth="1"/>
    <col min="7180" max="7180" width="14.6640625" style="3" customWidth="1"/>
    <col min="7181" max="7181" width="17.33203125" style="3" bestFit="1" customWidth="1"/>
    <col min="7182" max="7182" width="12.6640625" style="3" customWidth="1"/>
    <col min="7183" max="7183" width="14.6640625" style="3" customWidth="1"/>
    <col min="7184" max="7184" width="3.6640625" style="3" customWidth="1"/>
    <col min="7185" max="7185" width="14.86328125" style="3" bestFit="1" customWidth="1"/>
    <col min="7186" max="7186" width="12.6640625" style="3" bestFit="1" customWidth="1"/>
    <col min="7187" max="7187" width="14.86328125" style="3" bestFit="1" customWidth="1"/>
    <col min="7188" max="7188" width="18.1328125" style="3" customWidth="1"/>
    <col min="7189" max="7414" width="9.1328125" style="3"/>
    <col min="7415" max="7416" width="3.6640625" style="3" customWidth="1"/>
    <col min="7417" max="7420" width="9.1328125" style="3"/>
    <col min="7421" max="7423" width="14.6640625" style="3" customWidth="1"/>
    <col min="7424" max="7425" width="13.6640625" style="3" customWidth="1"/>
    <col min="7426" max="7427" width="14.6640625" style="3" customWidth="1"/>
    <col min="7428" max="7428" width="14.33203125" style="3" bestFit="1" customWidth="1"/>
    <col min="7429" max="7429" width="12.6640625" style="3" customWidth="1"/>
    <col min="7430" max="7430" width="2.6640625" style="3" customWidth="1"/>
    <col min="7431" max="7432" width="14.6640625" style="3" customWidth="1"/>
    <col min="7433" max="7433" width="17.33203125" style="3" bestFit="1" customWidth="1"/>
    <col min="7434" max="7435" width="12.6640625" style="3" customWidth="1"/>
    <col min="7436" max="7436" width="14.6640625" style="3" customWidth="1"/>
    <col min="7437" max="7437" width="17.33203125" style="3" bestFit="1" customWidth="1"/>
    <col min="7438" max="7438" width="12.6640625" style="3" customWidth="1"/>
    <col min="7439" max="7439" width="14.6640625" style="3" customWidth="1"/>
    <col min="7440" max="7440" width="3.6640625" style="3" customWidth="1"/>
    <col min="7441" max="7441" width="14.86328125" style="3" bestFit="1" customWidth="1"/>
    <col min="7442" max="7442" width="12.6640625" style="3" bestFit="1" customWidth="1"/>
    <col min="7443" max="7443" width="14.86328125" style="3" bestFit="1" customWidth="1"/>
    <col min="7444" max="7444" width="18.1328125" style="3" customWidth="1"/>
    <col min="7445" max="7670" width="9.1328125" style="3"/>
    <col min="7671" max="7672" width="3.6640625" style="3" customWidth="1"/>
    <col min="7673" max="7676" width="9.1328125" style="3"/>
    <col min="7677" max="7679" width="14.6640625" style="3" customWidth="1"/>
    <col min="7680" max="7681" width="13.6640625" style="3" customWidth="1"/>
    <col min="7682" max="7683" width="14.6640625" style="3" customWidth="1"/>
    <col min="7684" max="7684" width="14.33203125" style="3" bestFit="1" customWidth="1"/>
    <col min="7685" max="7685" width="12.6640625" style="3" customWidth="1"/>
    <col min="7686" max="7686" width="2.6640625" style="3" customWidth="1"/>
    <col min="7687" max="7688" width="14.6640625" style="3" customWidth="1"/>
    <col min="7689" max="7689" width="17.33203125" style="3" bestFit="1" customWidth="1"/>
    <col min="7690" max="7691" width="12.6640625" style="3" customWidth="1"/>
    <col min="7692" max="7692" width="14.6640625" style="3" customWidth="1"/>
    <col min="7693" max="7693" width="17.33203125" style="3" bestFit="1" customWidth="1"/>
    <col min="7694" max="7694" width="12.6640625" style="3" customWidth="1"/>
    <col min="7695" max="7695" width="14.6640625" style="3" customWidth="1"/>
    <col min="7696" max="7696" width="3.6640625" style="3" customWidth="1"/>
    <col min="7697" max="7697" width="14.86328125" style="3" bestFit="1" customWidth="1"/>
    <col min="7698" max="7698" width="12.6640625" style="3" bestFit="1" customWidth="1"/>
    <col min="7699" max="7699" width="14.86328125" style="3" bestFit="1" customWidth="1"/>
    <col min="7700" max="7700" width="18.1328125" style="3" customWidth="1"/>
    <col min="7701" max="7926" width="9.1328125" style="3"/>
    <col min="7927" max="7928" width="3.6640625" style="3" customWidth="1"/>
    <col min="7929" max="7932" width="9.1328125" style="3"/>
    <col min="7933" max="7935" width="14.6640625" style="3" customWidth="1"/>
    <col min="7936" max="7937" width="13.6640625" style="3" customWidth="1"/>
    <col min="7938" max="7939" width="14.6640625" style="3" customWidth="1"/>
    <col min="7940" max="7940" width="14.33203125" style="3" bestFit="1" customWidth="1"/>
    <col min="7941" max="7941" width="12.6640625" style="3" customWidth="1"/>
    <col min="7942" max="7942" width="2.6640625" style="3" customWidth="1"/>
    <col min="7943" max="7944" width="14.6640625" style="3" customWidth="1"/>
    <col min="7945" max="7945" width="17.33203125" style="3" bestFit="1" customWidth="1"/>
    <col min="7946" max="7947" width="12.6640625" style="3" customWidth="1"/>
    <col min="7948" max="7948" width="14.6640625" style="3" customWidth="1"/>
    <col min="7949" max="7949" width="17.33203125" style="3" bestFit="1" customWidth="1"/>
    <col min="7950" max="7950" width="12.6640625" style="3" customWidth="1"/>
    <col min="7951" max="7951" width="14.6640625" style="3" customWidth="1"/>
    <col min="7952" max="7952" width="3.6640625" style="3" customWidth="1"/>
    <col min="7953" max="7953" width="14.86328125" style="3" bestFit="1" customWidth="1"/>
    <col min="7954" max="7954" width="12.6640625" style="3" bestFit="1" customWidth="1"/>
    <col min="7955" max="7955" width="14.86328125" style="3" bestFit="1" customWidth="1"/>
    <col min="7956" max="7956" width="18.1328125" style="3" customWidth="1"/>
    <col min="7957" max="8182" width="9.1328125" style="3"/>
    <col min="8183" max="8184" width="3.6640625" style="3" customWidth="1"/>
    <col min="8185" max="8188" width="9.1328125" style="3"/>
    <col min="8189" max="8191" width="14.6640625" style="3" customWidth="1"/>
    <col min="8192" max="8193" width="13.6640625" style="3" customWidth="1"/>
    <col min="8194" max="8195" width="14.6640625" style="3" customWidth="1"/>
    <col min="8196" max="8196" width="14.33203125" style="3" bestFit="1" customWidth="1"/>
    <col min="8197" max="8197" width="12.6640625" style="3" customWidth="1"/>
    <col min="8198" max="8198" width="2.6640625" style="3" customWidth="1"/>
    <col min="8199" max="8200" width="14.6640625" style="3" customWidth="1"/>
    <col min="8201" max="8201" width="17.33203125" style="3" bestFit="1" customWidth="1"/>
    <col min="8202" max="8203" width="12.6640625" style="3" customWidth="1"/>
    <col min="8204" max="8204" width="14.6640625" style="3" customWidth="1"/>
    <col min="8205" max="8205" width="17.33203125" style="3" bestFit="1" customWidth="1"/>
    <col min="8206" max="8206" width="12.6640625" style="3" customWidth="1"/>
    <col min="8207" max="8207" width="14.6640625" style="3" customWidth="1"/>
    <col min="8208" max="8208" width="3.6640625" style="3" customWidth="1"/>
    <col min="8209" max="8209" width="14.86328125" style="3" bestFit="1" customWidth="1"/>
    <col min="8210" max="8210" width="12.6640625" style="3" bestFit="1" customWidth="1"/>
    <col min="8211" max="8211" width="14.86328125" style="3" bestFit="1" customWidth="1"/>
    <col min="8212" max="8212" width="18.1328125" style="3" customWidth="1"/>
    <col min="8213" max="8438" width="9.1328125" style="3"/>
    <col min="8439" max="8440" width="3.6640625" style="3" customWidth="1"/>
    <col min="8441" max="8444" width="9.1328125" style="3"/>
    <col min="8445" max="8447" width="14.6640625" style="3" customWidth="1"/>
    <col min="8448" max="8449" width="13.6640625" style="3" customWidth="1"/>
    <col min="8450" max="8451" width="14.6640625" style="3" customWidth="1"/>
    <col min="8452" max="8452" width="14.33203125" style="3" bestFit="1" customWidth="1"/>
    <col min="8453" max="8453" width="12.6640625" style="3" customWidth="1"/>
    <col min="8454" max="8454" width="2.6640625" style="3" customWidth="1"/>
    <col min="8455" max="8456" width="14.6640625" style="3" customWidth="1"/>
    <col min="8457" max="8457" width="17.33203125" style="3" bestFit="1" customWidth="1"/>
    <col min="8458" max="8459" width="12.6640625" style="3" customWidth="1"/>
    <col min="8460" max="8460" width="14.6640625" style="3" customWidth="1"/>
    <col min="8461" max="8461" width="17.33203125" style="3" bestFit="1" customWidth="1"/>
    <col min="8462" max="8462" width="12.6640625" style="3" customWidth="1"/>
    <col min="8463" max="8463" width="14.6640625" style="3" customWidth="1"/>
    <col min="8464" max="8464" width="3.6640625" style="3" customWidth="1"/>
    <col min="8465" max="8465" width="14.86328125" style="3" bestFit="1" customWidth="1"/>
    <col min="8466" max="8466" width="12.6640625" style="3" bestFit="1" customWidth="1"/>
    <col min="8467" max="8467" width="14.86328125" style="3" bestFit="1" customWidth="1"/>
    <col min="8468" max="8468" width="18.1328125" style="3" customWidth="1"/>
    <col min="8469" max="8694" width="9.1328125" style="3"/>
    <col min="8695" max="8696" width="3.6640625" style="3" customWidth="1"/>
    <col min="8697" max="8700" width="9.1328125" style="3"/>
    <col min="8701" max="8703" width="14.6640625" style="3" customWidth="1"/>
    <col min="8704" max="8705" width="13.6640625" style="3" customWidth="1"/>
    <col min="8706" max="8707" width="14.6640625" style="3" customWidth="1"/>
    <col min="8708" max="8708" width="14.33203125" style="3" bestFit="1" customWidth="1"/>
    <col min="8709" max="8709" width="12.6640625" style="3" customWidth="1"/>
    <col min="8710" max="8710" width="2.6640625" style="3" customWidth="1"/>
    <col min="8711" max="8712" width="14.6640625" style="3" customWidth="1"/>
    <col min="8713" max="8713" width="17.33203125" style="3" bestFit="1" customWidth="1"/>
    <col min="8714" max="8715" width="12.6640625" style="3" customWidth="1"/>
    <col min="8716" max="8716" width="14.6640625" style="3" customWidth="1"/>
    <col min="8717" max="8717" width="17.33203125" style="3" bestFit="1" customWidth="1"/>
    <col min="8718" max="8718" width="12.6640625" style="3" customWidth="1"/>
    <col min="8719" max="8719" width="14.6640625" style="3" customWidth="1"/>
    <col min="8720" max="8720" width="3.6640625" style="3" customWidth="1"/>
    <col min="8721" max="8721" width="14.86328125" style="3" bestFit="1" customWidth="1"/>
    <col min="8722" max="8722" width="12.6640625" style="3" bestFit="1" customWidth="1"/>
    <col min="8723" max="8723" width="14.86328125" style="3" bestFit="1" customWidth="1"/>
    <col min="8724" max="8724" width="18.1328125" style="3" customWidth="1"/>
    <col min="8725" max="8950" width="9.1328125" style="3"/>
    <col min="8951" max="8952" width="3.6640625" style="3" customWidth="1"/>
    <col min="8953" max="8956" width="9.1328125" style="3"/>
    <col min="8957" max="8959" width="14.6640625" style="3" customWidth="1"/>
    <col min="8960" max="8961" width="13.6640625" style="3" customWidth="1"/>
    <col min="8962" max="8963" width="14.6640625" style="3" customWidth="1"/>
    <col min="8964" max="8964" width="14.33203125" style="3" bestFit="1" customWidth="1"/>
    <col min="8965" max="8965" width="12.6640625" style="3" customWidth="1"/>
    <col min="8966" max="8966" width="2.6640625" style="3" customWidth="1"/>
    <col min="8967" max="8968" width="14.6640625" style="3" customWidth="1"/>
    <col min="8969" max="8969" width="17.33203125" style="3" bestFit="1" customWidth="1"/>
    <col min="8970" max="8971" width="12.6640625" style="3" customWidth="1"/>
    <col min="8972" max="8972" width="14.6640625" style="3" customWidth="1"/>
    <col min="8973" max="8973" width="17.33203125" style="3" bestFit="1" customWidth="1"/>
    <col min="8974" max="8974" width="12.6640625" style="3" customWidth="1"/>
    <col min="8975" max="8975" width="14.6640625" style="3" customWidth="1"/>
    <col min="8976" max="8976" width="3.6640625" style="3" customWidth="1"/>
    <col min="8977" max="8977" width="14.86328125" style="3" bestFit="1" customWidth="1"/>
    <col min="8978" max="8978" width="12.6640625" style="3" bestFit="1" customWidth="1"/>
    <col min="8979" max="8979" width="14.86328125" style="3" bestFit="1" customWidth="1"/>
    <col min="8980" max="8980" width="18.1328125" style="3" customWidth="1"/>
    <col min="8981" max="9206" width="9.1328125" style="3"/>
    <col min="9207" max="9208" width="3.6640625" style="3" customWidth="1"/>
    <col min="9209" max="9212" width="9.1328125" style="3"/>
    <col min="9213" max="9215" width="14.6640625" style="3" customWidth="1"/>
    <col min="9216" max="9217" width="13.6640625" style="3" customWidth="1"/>
    <col min="9218" max="9219" width="14.6640625" style="3" customWidth="1"/>
    <col min="9220" max="9220" width="14.33203125" style="3" bestFit="1" customWidth="1"/>
    <col min="9221" max="9221" width="12.6640625" style="3" customWidth="1"/>
    <col min="9222" max="9222" width="2.6640625" style="3" customWidth="1"/>
    <col min="9223" max="9224" width="14.6640625" style="3" customWidth="1"/>
    <col min="9225" max="9225" width="17.33203125" style="3" bestFit="1" customWidth="1"/>
    <col min="9226" max="9227" width="12.6640625" style="3" customWidth="1"/>
    <col min="9228" max="9228" width="14.6640625" style="3" customWidth="1"/>
    <col min="9229" max="9229" width="17.33203125" style="3" bestFit="1" customWidth="1"/>
    <col min="9230" max="9230" width="12.6640625" style="3" customWidth="1"/>
    <col min="9231" max="9231" width="14.6640625" style="3" customWidth="1"/>
    <col min="9232" max="9232" width="3.6640625" style="3" customWidth="1"/>
    <col min="9233" max="9233" width="14.86328125" style="3" bestFit="1" customWidth="1"/>
    <col min="9234" max="9234" width="12.6640625" style="3" bestFit="1" customWidth="1"/>
    <col min="9235" max="9235" width="14.86328125" style="3" bestFit="1" customWidth="1"/>
    <col min="9236" max="9236" width="18.1328125" style="3" customWidth="1"/>
    <col min="9237" max="9462" width="9.1328125" style="3"/>
    <col min="9463" max="9464" width="3.6640625" style="3" customWidth="1"/>
    <col min="9465" max="9468" width="9.1328125" style="3"/>
    <col min="9469" max="9471" width="14.6640625" style="3" customWidth="1"/>
    <col min="9472" max="9473" width="13.6640625" style="3" customWidth="1"/>
    <col min="9474" max="9475" width="14.6640625" style="3" customWidth="1"/>
    <col min="9476" max="9476" width="14.33203125" style="3" bestFit="1" customWidth="1"/>
    <col min="9477" max="9477" width="12.6640625" style="3" customWidth="1"/>
    <col min="9478" max="9478" width="2.6640625" style="3" customWidth="1"/>
    <col min="9479" max="9480" width="14.6640625" style="3" customWidth="1"/>
    <col min="9481" max="9481" width="17.33203125" style="3" bestFit="1" customWidth="1"/>
    <col min="9482" max="9483" width="12.6640625" style="3" customWidth="1"/>
    <col min="9484" max="9484" width="14.6640625" style="3" customWidth="1"/>
    <col min="9485" max="9485" width="17.33203125" style="3" bestFit="1" customWidth="1"/>
    <col min="9486" max="9486" width="12.6640625" style="3" customWidth="1"/>
    <col min="9487" max="9487" width="14.6640625" style="3" customWidth="1"/>
    <col min="9488" max="9488" width="3.6640625" style="3" customWidth="1"/>
    <col min="9489" max="9489" width="14.86328125" style="3" bestFit="1" customWidth="1"/>
    <col min="9490" max="9490" width="12.6640625" style="3" bestFit="1" customWidth="1"/>
    <col min="9491" max="9491" width="14.86328125" style="3" bestFit="1" customWidth="1"/>
    <col min="9492" max="9492" width="18.1328125" style="3" customWidth="1"/>
    <col min="9493" max="9718" width="9.1328125" style="3"/>
    <col min="9719" max="9720" width="3.6640625" style="3" customWidth="1"/>
    <col min="9721" max="9724" width="9.1328125" style="3"/>
    <col min="9725" max="9727" width="14.6640625" style="3" customWidth="1"/>
    <col min="9728" max="9729" width="13.6640625" style="3" customWidth="1"/>
    <col min="9730" max="9731" width="14.6640625" style="3" customWidth="1"/>
    <col min="9732" max="9732" width="14.33203125" style="3" bestFit="1" customWidth="1"/>
    <col min="9733" max="9733" width="12.6640625" style="3" customWidth="1"/>
    <col min="9734" max="9734" width="2.6640625" style="3" customWidth="1"/>
    <col min="9735" max="9736" width="14.6640625" style="3" customWidth="1"/>
    <col min="9737" max="9737" width="17.33203125" style="3" bestFit="1" customWidth="1"/>
    <col min="9738" max="9739" width="12.6640625" style="3" customWidth="1"/>
    <col min="9740" max="9740" width="14.6640625" style="3" customWidth="1"/>
    <col min="9741" max="9741" width="17.33203125" style="3" bestFit="1" customWidth="1"/>
    <col min="9742" max="9742" width="12.6640625" style="3" customWidth="1"/>
    <col min="9743" max="9743" width="14.6640625" style="3" customWidth="1"/>
    <col min="9744" max="9744" width="3.6640625" style="3" customWidth="1"/>
    <col min="9745" max="9745" width="14.86328125" style="3" bestFit="1" customWidth="1"/>
    <col min="9746" max="9746" width="12.6640625" style="3" bestFit="1" customWidth="1"/>
    <col min="9747" max="9747" width="14.86328125" style="3" bestFit="1" customWidth="1"/>
    <col min="9748" max="9748" width="18.1328125" style="3" customWidth="1"/>
    <col min="9749" max="9974" width="9.1328125" style="3"/>
    <col min="9975" max="9976" width="3.6640625" style="3" customWidth="1"/>
    <col min="9977" max="9980" width="9.1328125" style="3"/>
    <col min="9981" max="9983" width="14.6640625" style="3" customWidth="1"/>
    <col min="9984" max="9985" width="13.6640625" style="3" customWidth="1"/>
    <col min="9986" max="9987" width="14.6640625" style="3" customWidth="1"/>
    <col min="9988" max="9988" width="14.33203125" style="3" bestFit="1" customWidth="1"/>
    <col min="9989" max="9989" width="12.6640625" style="3" customWidth="1"/>
    <col min="9990" max="9990" width="2.6640625" style="3" customWidth="1"/>
    <col min="9991" max="9992" width="14.6640625" style="3" customWidth="1"/>
    <col min="9993" max="9993" width="17.33203125" style="3" bestFit="1" customWidth="1"/>
    <col min="9994" max="9995" width="12.6640625" style="3" customWidth="1"/>
    <col min="9996" max="9996" width="14.6640625" style="3" customWidth="1"/>
    <col min="9997" max="9997" width="17.33203125" style="3" bestFit="1" customWidth="1"/>
    <col min="9998" max="9998" width="12.6640625" style="3" customWidth="1"/>
    <col min="9999" max="9999" width="14.6640625" style="3" customWidth="1"/>
    <col min="10000" max="10000" width="3.6640625" style="3" customWidth="1"/>
    <col min="10001" max="10001" width="14.86328125" style="3" bestFit="1" customWidth="1"/>
    <col min="10002" max="10002" width="12.6640625" style="3" bestFit="1" customWidth="1"/>
    <col min="10003" max="10003" width="14.86328125" style="3" bestFit="1" customWidth="1"/>
    <col min="10004" max="10004" width="18.1328125" style="3" customWidth="1"/>
    <col min="10005" max="10230" width="9.1328125" style="3"/>
    <col min="10231" max="10232" width="3.6640625" style="3" customWidth="1"/>
    <col min="10233" max="10236" width="9.1328125" style="3"/>
    <col min="10237" max="10239" width="14.6640625" style="3" customWidth="1"/>
    <col min="10240" max="10241" width="13.6640625" style="3" customWidth="1"/>
    <col min="10242" max="10243" width="14.6640625" style="3" customWidth="1"/>
    <col min="10244" max="10244" width="14.33203125" style="3" bestFit="1" customWidth="1"/>
    <col min="10245" max="10245" width="12.6640625" style="3" customWidth="1"/>
    <col min="10246" max="10246" width="2.6640625" style="3" customWidth="1"/>
    <col min="10247" max="10248" width="14.6640625" style="3" customWidth="1"/>
    <col min="10249" max="10249" width="17.33203125" style="3" bestFit="1" customWidth="1"/>
    <col min="10250" max="10251" width="12.6640625" style="3" customWidth="1"/>
    <col min="10252" max="10252" width="14.6640625" style="3" customWidth="1"/>
    <col min="10253" max="10253" width="17.33203125" style="3" bestFit="1" customWidth="1"/>
    <col min="10254" max="10254" width="12.6640625" style="3" customWidth="1"/>
    <col min="10255" max="10255" width="14.6640625" style="3" customWidth="1"/>
    <col min="10256" max="10256" width="3.6640625" style="3" customWidth="1"/>
    <col min="10257" max="10257" width="14.86328125" style="3" bestFit="1" customWidth="1"/>
    <col min="10258" max="10258" width="12.6640625" style="3" bestFit="1" customWidth="1"/>
    <col min="10259" max="10259" width="14.86328125" style="3" bestFit="1" customWidth="1"/>
    <col min="10260" max="10260" width="18.1328125" style="3" customWidth="1"/>
    <col min="10261" max="10486" width="9.1328125" style="3"/>
    <col min="10487" max="10488" width="3.6640625" style="3" customWidth="1"/>
    <col min="10489" max="10492" width="9.1328125" style="3"/>
    <col min="10493" max="10495" width="14.6640625" style="3" customWidth="1"/>
    <col min="10496" max="10497" width="13.6640625" style="3" customWidth="1"/>
    <col min="10498" max="10499" width="14.6640625" style="3" customWidth="1"/>
    <col min="10500" max="10500" width="14.33203125" style="3" bestFit="1" customWidth="1"/>
    <col min="10501" max="10501" width="12.6640625" style="3" customWidth="1"/>
    <col min="10502" max="10502" width="2.6640625" style="3" customWidth="1"/>
    <col min="10503" max="10504" width="14.6640625" style="3" customWidth="1"/>
    <col min="10505" max="10505" width="17.33203125" style="3" bestFit="1" customWidth="1"/>
    <col min="10506" max="10507" width="12.6640625" style="3" customWidth="1"/>
    <col min="10508" max="10508" width="14.6640625" style="3" customWidth="1"/>
    <col min="10509" max="10509" width="17.33203125" style="3" bestFit="1" customWidth="1"/>
    <col min="10510" max="10510" width="12.6640625" style="3" customWidth="1"/>
    <col min="10511" max="10511" width="14.6640625" style="3" customWidth="1"/>
    <col min="10512" max="10512" width="3.6640625" style="3" customWidth="1"/>
    <col min="10513" max="10513" width="14.86328125" style="3" bestFit="1" customWidth="1"/>
    <col min="10514" max="10514" width="12.6640625" style="3" bestFit="1" customWidth="1"/>
    <col min="10515" max="10515" width="14.86328125" style="3" bestFit="1" customWidth="1"/>
    <col min="10516" max="10516" width="18.1328125" style="3" customWidth="1"/>
    <col min="10517" max="10742" width="9.1328125" style="3"/>
    <col min="10743" max="10744" width="3.6640625" style="3" customWidth="1"/>
    <col min="10745" max="10748" width="9.1328125" style="3"/>
    <col min="10749" max="10751" width="14.6640625" style="3" customWidth="1"/>
    <col min="10752" max="10753" width="13.6640625" style="3" customWidth="1"/>
    <col min="10754" max="10755" width="14.6640625" style="3" customWidth="1"/>
    <col min="10756" max="10756" width="14.33203125" style="3" bestFit="1" customWidth="1"/>
    <col min="10757" max="10757" width="12.6640625" style="3" customWidth="1"/>
    <col min="10758" max="10758" width="2.6640625" style="3" customWidth="1"/>
    <col min="10759" max="10760" width="14.6640625" style="3" customWidth="1"/>
    <col min="10761" max="10761" width="17.33203125" style="3" bestFit="1" customWidth="1"/>
    <col min="10762" max="10763" width="12.6640625" style="3" customWidth="1"/>
    <col min="10764" max="10764" width="14.6640625" style="3" customWidth="1"/>
    <col min="10765" max="10765" width="17.33203125" style="3" bestFit="1" customWidth="1"/>
    <col min="10766" max="10766" width="12.6640625" style="3" customWidth="1"/>
    <col min="10767" max="10767" width="14.6640625" style="3" customWidth="1"/>
    <col min="10768" max="10768" width="3.6640625" style="3" customWidth="1"/>
    <col min="10769" max="10769" width="14.86328125" style="3" bestFit="1" customWidth="1"/>
    <col min="10770" max="10770" width="12.6640625" style="3" bestFit="1" customWidth="1"/>
    <col min="10771" max="10771" width="14.86328125" style="3" bestFit="1" customWidth="1"/>
    <col min="10772" max="10772" width="18.1328125" style="3" customWidth="1"/>
    <col min="10773" max="10998" width="9.1328125" style="3"/>
    <col min="10999" max="11000" width="3.6640625" style="3" customWidth="1"/>
    <col min="11001" max="11004" width="9.1328125" style="3"/>
    <col min="11005" max="11007" width="14.6640625" style="3" customWidth="1"/>
    <col min="11008" max="11009" width="13.6640625" style="3" customWidth="1"/>
    <col min="11010" max="11011" width="14.6640625" style="3" customWidth="1"/>
    <col min="11012" max="11012" width="14.33203125" style="3" bestFit="1" customWidth="1"/>
    <col min="11013" max="11013" width="12.6640625" style="3" customWidth="1"/>
    <col min="11014" max="11014" width="2.6640625" style="3" customWidth="1"/>
    <col min="11015" max="11016" width="14.6640625" style="3" customWidth="1"/>
    <col min="11017" max="11017" width="17.33203125" style="3" bestFit="1" customWidth="1"/>
    <col min="11018" max="11019" width="12.6640625" style="3" customWidth="1"/>
    <col min="11020" max="11020" width="14.6640625" style="3" customWidth="1"/>
    <col min="11021" max="11021" width="17.33203125" style="3" bestFit="1" customWidth="1"/>
    <col min="11022" max="11022" width="12.6640625" style="3" customWidth="1"/>
    <col min="11023" max="11023" width="14.6640625" style="3" customWidth="1"/>
    <col min="11024" max="11024" width="3.6640625" style="3" customWidth="1"/>
    <col min="11025" max="11025" width="14.86328125" style="3" bestFit="1" customWidth="1"/>
    <col min="11026" max="11026" width="12.6640625" style="3" bestFit="1" customWidth="1"/>
    <col min="11027" max="11027" width="14.86328125" style="3" bestFit="1" customWidth="1"/>
    <col min="11028" max="11028" width="18.1328125" style="3" customWidth="1"/>
    <col min="11029" max="11254" width="9.1328125" style="3"/>
    <col min="11255" max="11256" width="3.6640625" style="3" customWidth="1"/>
    <col min="11257" max="11260" width="9.1328125" style="3"/>
    <col min="11261" max="11263" width="14.6640625" style="3" customWidth="1"/>
    <col min="11264" max="11265" width="13.6640625" style="3" customWidth="1"/>
    <col min="11266" max="11267" width="14.6640625" style="3" customWidth="1"/>
    <col min="11268" max="11268" width="14.33203125" style="3" bestFit="1" customWidth="1"/>
    <col min="11269" max="11269" width="12.6640625" style="3" customWidth="1"/>
    <col min="11270" max="11270" width="2.6640625" style="3" customWidth="1"/>
    <col min="11271" max="11272" width="14.6640625" style="3" customWidth="1"/>
    <col min="11273" max="11273" width="17.33203125" style="3" bestFit="1" customWidth="1"/>
    <col min="11274" max="11275" width="12.6640625" style="3" customWidth="1"/>
    <col min="11276" max="11276" width="14.6640625" style="3" customWidth="1"/>
    <col min="11277" max="11277" width="17.33203125" style="3" bestFit="1" customWidth="1"/>
    <col min="11278" max="11278" width="12.6640625" style="3" customWidth="1"/>
    <col min="11279" max="11279" width="14.6640625" style="3" customWidth="1"/>
    <col min="11280" max="11280" width="3.6640625" style="3" customWidth="1"/>
    <col min="11281" max="11281" width="14.86328125" style="3" bestFit="1" customWidth="1"/>
    <col min="11282" max="11282" width="12.6640625" style="3" bestFit="1" customWidth="1"/>
    <col min="11283" max="11283" width="14.86328125" style="3" bestFit="1" customWidth="1"/>
    <col min="11284" max="11284" width="18.1328125" style="3" customWidth="1"/>
    <col min="11285" max="11510" width="9.1328125" style="3"/>
    <col min="11511" max="11512" width="3.6640625" style="3" customWidth="1"/>
    <col min="11513" max="11516" width="9.1328125" style="3"/>
    <col min="11517" max="11519" width="14.6640625" style="3" customWidth="1"/>
    <col min="11520" max="11521" width="13.6640625" style="3" customWidth="1"/>
    <col min="11522" max="11523" width="14.6640625" style="3" customWidth="1"/>
    <col min="11524" max="11524" width="14.33203125" style="3" bestFit="1" customWidth="1"/>
    <col min="11525" max="11525" width="12.6640625" style="3" customWidth="1"/>
    <col min="11526" max="11526" width="2.6640625" style="3" customWidth="1"/>
    <col min="11527" max="11528" width="14.6640625" style="3" customWidth="1"/>
    <col min="11529" max="11529" width="17.33203125" style="3" bestFit="1" customWidth="1"/>
    <col min="11530" max="11531" width="12.6640625" style="3" customWidth="1"/>
    <col min="11532" max="11532" width="14.6640625" style="3" customWidth="1"/>
    <col min="11533" max="11533" width="17.33203125" style="3" bestFit="1" customWidth="1"/>
    <col min="11534" max="11534" width="12.6640625" style="3" customWidth="1"/>
    <col min="11535" max="11535" width="14.6640625" style="3" customWidth="1"/>
    <col min="11536" max="11536" width="3.6640625" style="3" customWidth="1"/>
    <col min="11537" max="11537" width="14.86328125" style="3" bestFit="1" customWidth="1"/>
    <col min="11538" max="11538" width="12.6640625" style="3" bestFit="1" customWidth="1"/>
    <col min="11539" max="11539" width="14.86328125" style="3" bestFit="1" customWidth="1"/>
    <col min="11540" max="11540" width="18.1328125" style="3" customWidth="1"/>
    <col min="11541" max="11766" width="9.1328125" style="3"/>
    <col min="11767" max="11768" width="3.6640625" style="3" customWidth="1"/>
    <col min="11769" max="11772" width="9.1328125" style="3"/>
    <col min="11773" max="11775" width="14.6640625" style="3" customWidth="1"/>
    <col min="11776" max="11777" width="13.6640625" style="3" customWidth="1"/>
    <col min="11778" max="11779" width="14.6640625" style="3" customWidth="1"/>
    <col min="11780" max="11780" width="14.33203125" style="3" bestFit="1" customWidth="1"/>
    <col min="11781" max="11781" width="12.6640625" style="3" customWidth="1"/>
    <col min="11782" max="11782" width="2.6640625" style="3" customWidth="1"/>
    <col min="11783" max="11784" width="14.6640625" style="3" customWidth="1"/>
    <col min="11785" max="11785" width="17.33203125" style="3" bestFit="1" customWidth="1"/>
    <col min="11786" max="11787" width="12.6640625" style="3" customWidth="1"/>
    <col min="11788" max="11788" width="14.6640625" style="3" customWidth="1"/>
    <col min="11789" max="11789" width="17.33203125" style="3" bestFit="1" customWidth="1"/>
    <col min="11790" max="11790" width="12.6640625" style="3" customWidth="1"/>
    <col min="11791" max="11791" width="14.6640625" style="3" customWidth="1"/>
    <col min="11792" max="11792" width="3.6640625" style="3" customWidth="1"/>
    <col min="11793" max="11793" width="14.86328125" style="3" bestFit="1" customWidth="1"/>
    <col min="11794" max="11794" width="12.6640625" style="3" bestFit="1" customWidth="1"/>
    <col min="11795" max="11795" width="14.86328125" style="3" bestFit="1" customWidth="1"/>
    <col min="11796" max="11796" width="18.1328125" style="3" customWidth="1"/>
    <col min="11797" max="12022" width="9.1328125" style="3"/>
    <col min="12023" max="12024" width="3.6640625" style="3" customWidth="1"/>
    <col min="12025" max="12028" width="9.1328125" style="3"/>
    <col min="12029" max="12031" width="14.6640625" style="3" customWidth="1"/>
    <col min="12032" max="12033" width="13.6640625" style="3" customWidth="1"/>
    <col min="12034" max="12035" width="14.6640625" style="3" customWidth="1"/>
    <col min="12036" max="12036" width="14.33203125" style="3" bestFit="1" customWidth="1"/>
    <col min="12037" max="12037" width="12.6640625" style="3" customWidth="1"/>
    <col min="12038" max="12038" width="2.6640625" style="3" customWidth="1"/>
    <col min="12039" max="12040" width="14.6640625" style="3" customWidth="1"/>
    <col min="12041" max="12041" width="17.33203125" style="3" bestFit="1" customWidth="1"/>
    <col min="12042" max="12043" width="12.6640625" style="3" customWidth="1"/>
    <col min="12044" max="12044" width="14.6640625" style="3" customWidth="1"/>
    <col min="12045" max="12045" width="17.33203125" style="3" bestFit="1" customWidth="1"/>
    <col min="12046" max="12046" width="12.6640625" style="3" customWidth="1"/>
    <col min="12047" max="12047" width="14.6640625" style="3" customWidth="1"/>
    <col min="12048" max="12048" width="3.6640625" style="3" customWidth="1"/>
    <col min="12049" max="12049" width="14.86328125" style="3" bestFit="1" customWidth="1"/>
    <col min="12050" max="12050" width="12.6640625" style="3" bestFit="1" customWidth="1"/>
    <col min="12051" max="12051" width="14.86328125" style="3" bestFit="1" customWidth="1"/>
    <col min="12052" max="12052" width="18.1328125" style="3" customWidth="1"/>
    <col min="12053" max="12278" width="9.1328125" style="3"/>
    <col min="12279" max="12280" width="3.6640625" style="3" customWidth="1"/>
    <col min="12281" max="12284" width="9.1328125" style="3"/>
    <col min="12285" max="12287" width="14.6640625" style="3" customWidth="1"/>
    <col min="12288" max="12289" width="13.6640625" style="3" customWidth="1"/>
    <col min="12290" max="12291" width="14.6640625" style="3" customWidth="1"/>
    <col min="12292" max="12292" width="14.33203125" style="3" bestFit="1" customWidth="1"/>
    <col min="12293" max="12293" width="12.6640625" style="3" customWidth="1"/>
    <col min="12294" max="12294" width="2.6640625" style="3" customWidth="1"/>
    <col min="12295" max="12296" width="14.6640625" style="3" customWidth="1"/>
    <col min="12297" max="12297" width="17.33203125" style="3" bestFit="1" customWidth="1"/>
    <col min="12298" max="12299" width="12.6640625" style="3" customWidth="1"/>
    <col min="12300" max="12300" width="14.6640625" style="3" customWidth="1"/>
    <col min="12301" max="12301" width="17.33203125" style="3" bestFit="1" customWidth="1"/>
    <col min="12302" max="12302" width="12.6640625" style="3" customWidth="1"/>
    <col min="12303" max="12303" width="14.6640625" style="3" customWidth="1"/>
    <col min="12304" max="12304" width="3.6640625" style="3" customWidth="1"/>
    <col min="12305" max="12305" width="14.86328125" style="3" bestFit="1" customWidth="1"/>
    <col min="12306" max="12306" width="12.6640625" style="3" bestFit="1" customWidth="1"/>
    <col min="12307" max="12307" width="14.86328125" style="3" bestFit="1" customWidth="1"/>
    <col min="12308" max="12308" width="18.1328125" style="3" customWidth="1"/>
    <col min="12309" max="12534" width="9.1328125" style="3"/>
    <col min="12535" max="12536" width="3.6640625" style="3" customWidth="1"/>
    <col min="12537" max="12540" width="9.1328125" style="3"/>
    <col min="12541" max="12543" width="14.6640625" style="3" customWidth="1"/>
    <col min="12544" max="12545" width="13.6640625" style="3" customWidth="1"/>
    <col min="12546" max="12547" width="14.6640625" style="3" customWidth="1"/>
    <col min="12548" max="12548" width="14.33203125" style="3" bestFit="1" customWidth="1"/>
    <col min="12549" max="12549" width="12.6640625" style="3" customWidth="1"/>
    <col min="12550" max="12550" width="2.6640625" style="3" customWidth="1"/>
    <col min="12551" max="12552" width="14.6640625" style="3" customWidth="1"/>
    <col min="12553" max="12553" width="17.33203125" style="3" bestFit="1" customWidth="1"/>
    <col min="12554" max="12555" width="12.6640625" style="3" customWidth="1"/>
    <col min="12556" max="12556" width="14.6640625" style="3" customWidth="1"/>
    <col min="12557" max="12557" width="17.33203125" style="3" bestFit="1" customWidth="1"/>
    <col min="12558" max="12558" width="12.6640625" style="3" customWidth="1"/>
    <col min="12559" max="12559" width="14.6640625" style="3" customWidth="1"/>
    <col min="12560" max="12560" width="3.6640625" style="3" customWidth="1"/>
    <col min="12561" max="12561" width="14.86328125" style="3" bestFit="1" customWidth="1"/>
    <col min="12562" max="12562" width="12.6640625" style="3" bestFit="1" customWidth="1"/>
    <col min="12563" max="12563" width="14.86328125" style="3" bestFit="1" customWidth="1"/>
    <col min="12564" max="12564" width="18.1328125" style="3" customWidth="1"/>
    <col min="12565" max="12790" width="9.1328125" style="3"/>
    <col min="12791" max="12792" width="3.6640625" style="3" customWidth="1"/>
    <col min="12793" max="12796" width="9.1328125" style="3"/>
    <col min="12797" max="12799" width="14.6640625" style="3" customWidth="1"/>
    <col min="12800" max="12801" width="13.6640625" style="3" customWidth="1"/>
    <col min="12802" max="12803" width="14.6640625" style="3" customWidth="1"/>
    <col min="12804" max="12804" width="14.33203125" style="3" bestFit="1" customWidth="1"/>
    <col min="12805" max="12805" width="12.6640625" style="3" customWidth="1"/>
    <col min="12806" max="12806" width="2.6640625" style="3" customWidth="1"/>
    <col min="12807" max="12808" width="14.6640625" style="3" customWidth="1"/>
    <col min="12809" max="12809" width="17.33203125" style="3" bestFit="1" customWidth="1"/>
    <col min="12810" max="12811" width="12.6640625" style="3" customWidth="1"/>
    <col min="12812" max="12812" width="14.6640625" style="3" customWidth="1"/>
    <col min="12813" max="12813" width="17.33203125" style="3" bestFit="1" customWidth="1"/>
    <col min="12814" max="12814" width="12.6640625" style="3" customWidth="1"/>
    <col min="12815" max="12815" width="14.6640625" style="3" customWidth="1"/>
    <col min="12816" max="12816" width="3.6640625" style="3" customWidth="1"/>
    <col min="12817" max="12817" width="14.86328125" style="3" bestFit="1" customWidth="1"/>
    <col min="12818" max="12818" width="12.6640625" style="3" bestFit="1" customWidth="1"/>
    <col min="12819" max="12819" width="14.86328125" style="3" bestFit="1" customWidth="1"/>
    <col min="12820" max="12820" width="18.1328125" style="3" customWidth="1"/>
    <col min="12821" max="13046" width="9.1328125" style="3"/>
    <col min="13047" max="13048" width="3.6640625" style="3" customWidth="1"/>
    <col min="13049" max="13052" width="9.1328125" style="3"/>
    <col min="13053" max="13055" width="14.6640625" style="3" customWidth="1"/>
    <col min="13056" max="13057" width="13.6640625" style="3" customWidth="1"/>
    <col min="13058" max="13059" width="14.6640625" style="3" customWidth="1"/>
    <col min="13060" max="13060" width="14.33203125" style="3" bestFit="1" customWidth="1"/>
    <col min="13061" max="13061" width="12.6640625" style="3" customWidth="1"/>
    <col min="13062" max="13062" width="2.6640625" style="3" customWidth="1"/>
    <col min="13063" max="13064" width="14.6640625" style="3" customWidth="1"/>
    <col min="13065" max="13065" width="17.33203125" style="3" bestFit="1" customWidth="1"/>
    <col min="13066" max="13067" width="12.6640625" style="3" customWidth="1"/>
    <col min="13068" max="13068" width="14.6640625" style="3" customWidth="1"/>
    <col min="13069" max="13069" width="17.33203125" style="3" bestFit="1" customWidth="1"/>
    <col min="13070" max="13070" width="12.6640625" style="3" customWidth="1"/>
    <col min="13071" max="13071" width="14.6640625" style="3" customWidth="1"/>
    <col min="13072" max="13072" width="3.6640625" style="3" customWidth="1"/>
    <col min="13073" max="13073" width="14.86328125" style="3" bestFit="1" customWidth="1"/>
    <col min="13074" max="13074" width="12.6640625" style="3" bestFit="1" customWidth="1"/>
    <col min="13075" max="13075" width="14.86328125" style="3" bestFit="1" customWidth="1"/>
    <col min="13076" max="13076" width="18.1328125" style="3" customWidth="1"/>
    <col min="13077" max="13302" width="9.1328125" style="3"/>
    <col min="13303" max="13304" width="3.6640625" style="3" customWidth="1"/>
    <col min="13305" max="13308" width="9.1328125" style="3"/>
    <col min="13309" max="13311" width="14.6640625" style="3" customWidth="1"/>
    <col min="13312" max="13313" width="13.6640625" style="3" customWidth="1"/>
    <col min="13314" max="13315" width="14.6640625" style="3" customWidth="1"/>
    <col min="13316" max="13316" width="14.33203125" style="3" bestFit="1" customWidth="1"/>
    <col min="13317" max="13317" width="12.6640625" style="3" customWidth="1"/>
    <col min="13318" max="13318" width="2.6640625" style="3" customWidth="1"/>
    <col min="13319" max="13320" width="14.6640625" style="3" customWidth="1"/>
    <col min="13321" max="13321" width="17.33203125" style="3" bestFit="1" customWidth="1"/>
    <col min="13322" max="13323" width="12.6640625" style="3" customWidth="1"/>
    <col min="13324" max="13324" width="14.6640625" style="3" customWidth="1"/>
    <col min="13325" max="13325" width="17.33203125" style="3" bestFit="1" customWidth="1"/>
    <col min="13326" max="13326" width="12.6640625" style="3" customWidth="1"/>
    <col min="13327" max="13327" width="14.6640625" style="3" customWidth="1"/>
    <col min="13328" max="13328" width="3.6640625" style="3" customWidth="1"/>
    <col min="13329" max="13329" width="14.86328125" style="3" bestFit="1" customWidth="1"/>
    <col min="13330" max="13330" width="12.6640625" style="3" bestFit="1" customWidth="1"/>
    <col min="13331" max="13331" width="14.86328125" style="3" bestFit="1" customWidth="1"/>
    <col min="13332" max="13332" width="18.1328125" style="3" customWidth="1"/>
    <col min="13333" max="13558" width="9.1328125" style="3"/>
    <col min="13559" max="13560" width="3.6640625" style="3" customWidth="1"/>
    <col min="13561" max="13564" width="9.1328125" style="3"/>
    <col min="13565" max="13567" width="14.6640625" style="3" customWidth="1"/>
    <col min="13568" max="13569" width="13.6640625" style="3" customWidth="1"/>
    <col min="13570" max="13571" width="14.6640625" style="3" customWidth="1"/>
    <col min="13572" max="13572" width="14.33203125" style="3" bestFit="1" customWidth="1"/>
    <col min="13573" max="13573" width="12.6640625" style="3" customWidth="1"/>
    <col min="13574" max="13574" width="2.6640625" style="3" customWidth="1"/>
    <col min="13575" max="13576" width="14.6640625" style="3" customWidth="1"/>
    <col min="13577" max="13577" width="17.33203125" style="3" bestFit="1" customWidth="1"/>
    <col min="13578" max="13579" width="12.6640625" style="3" customWidth="1"/>
    <col min="13580" max="13580" width="14.6640625" style="3" customWidth="1"/>
    <col min="13581" max="13581" width="17.33203125" style="3" bestFit="1" customWidth="1"/>
    <col min="13582" max="13582" width="12.6640625" style="3" customWidth="1"/>
    <col min="13583" max="13583" width="14.6640625" style="3" customWidth="1"/>
    <col min="13584" max="13584" width="3.6640625" style="3" customWidth="1"/>
    <col min="13585" max="13585" width="14.86328125" style="3" bestFit="1" customWidth="1"/>
    <col min="13586" max="13586" width="12.6640625" style="3" bestFit="1" customWidth="1"/>
    <col min="13587" max="13587" width="14.86328125" style="3" bestFit="1" customWidth="1"/>
    <col min="13588" max="13588" width="18.1328125" style="3" customWidth="1"/>
    <col min="13589" max="13814" width="9.1328125" style="3"/>
    <col min="13815" max="13816" width="3.6640625" style="3" customWidth="1"/>
    <col min="13817" max="13820" width="9.1328125" style="3"/>
    <col min="13821" max="13823" width="14.6640625" style="3" customWidth="1"/>
    <col min="13824" max="13825" width="13.6640625" style="3" customWidth="1"/>
    <col min="13826" max="13827" width="14.6640625" style="3" customWidth="1"/>
    <col min="13828" max="13828" width="14.33203125" style="3" bestFit="1" customWidth="1"/>
    <col min="13829" max="13829" width="12.6640625" style="3" customWidth="1"/>
    <col min="13830" max="13830" width="2.6640625" style="3" customWidth="1"/>
    <col min="13831" max="13832" width="14.6640625" style="3" customWidth="1"/>
    <col min="13833" max="13833" width="17.33203125" style="3" bestFit="1" customWidth="1"/>
    <col min="13834" max="13835" width="12.6640625" style="3" customWidth="1"/>
    <col min="13836" max="13836" width="14.6640625" style="3" customWidth="1"/>
    <col min="13837" max="13837" width="17.33203125" style="3" bestFit="1" customWidth="1"/>
    <col min="13838" max="13838" width="12.6640625" style="3" customWidth="1"/>
    <col min="13839" max="13839" width="14.6640625" style="3" customWidth="1"/>
    <col min="13840" max="13840" width="3.6640625" style="3" customWidth="1"/>
    <col min="13841" max="13841" width="14.86328125" style="3" bestFit="1" customWidth="1"/>
    <col min="13842" max="13842" width="12.6640625" style="3" bestFit="1" customWidth="1"/>
    <col min="13843" max="13843" width="14.86328125" style="3" bestFit="1" customWidth="1"/>
    <col min="13844" max="13844" width="18.1328125" style="3" customWidth="1"/>
    <col min="13845" max="14070" width="9.1328125" style="3"/>
    <col min="14071" max="14072" width="3.6640625" style="3" customWidth="1"/>
    <col min="14073" max="14076" width="9.1328125" style="3"/>
    <col min="14077" max="14079" width="14.6640625" style="3" customWidth="1"/>
    <col min="14080" max="14081" width="13.6640625" style="3" customWidth="1"/>
    <col min="14082" max="14083" width="14.6640625" style="3" customWidth="1"/>
    <col min="14084" max="14084" width="14.33203125" style="3" bestFit="1" customWidth="1"/>
    <col min="14085" max="14085" width="12.6640625" style="3" customWidth="1"/>
    <col min="14086" max="14086" width="2.6640625" style="3" customWidth="1"/>
    <col min="14087" max="14088" width="14.6640625" style="3" customWidth="1"/>
    <col min="14089" max="14089" width="17.33203125" style="3" bestFit="1" customWidth="1"/>
    <col min="14090" max="14091" width="12.6640625" style="3" customWidth="1"/>
    <col min="14092" max="14092" width="14.6640625" style="3" customWidth="1"/>
    <col min="14093" max="14093" width="17.33203125" style="3" bestFit="1" customWidth="1"/>
    <col min="14094" max="14094" width="12.6640625" style="3" customWidth="1"/>
    <col min="14095" max="14095" width="14.6640625" style="3" customWidth="1"/>
    <col min="14096" max="14096" width="3.6640625" style="3" customWidth="1"/>
    <col min="14097" max="14097" width="14.86328125" style="3" bestFit="1" customWidth="1"/>
    <col min="14098" max="14098" width="12.6640625" style="3" bestFit="1" customWidth="1"/>
    <col min="14099" max="14099" width="14.86328125" style="3" bestFit="1" customWidth="1"/>
    <col min="14100" max="14100" width="18.1328125" style="3" customWidth="1"/>
    <col min="14101" max="14326" width="9.1328125" style="3"/>
    <col min="14327" max="14328" width="3.6640625" style="3" customWidth="1"/>
    <col min="14329" max="14332" width="9.1328125" style="3"/>
    <col min="14333" max="14335" width="14.6640625" style="3" customWidth="1"/>
    <col min="14336" max="14337" width="13.6640625" style="3" customWidth="1"/>
    <col min="14338" max="14339" width="14.6640625" style="3" customWidth="1"/>
    <col min="14340" max="14340" width="14.33203125" style="3" bestFit="1" customWidth="1"/>
    <col min="14341" max="14341" width="12.6640625" style="3" customWidth="1"/>
    <col min="14342" max="14342" width="2.6640625" style="3" customWidth="1"/>
    <col min="14343" max="14344" width="14.6640625" style="3" customWidth="1"/>
    <col min="14345" max="14345" width="17.33203125" style="3" bestFit="1" customWidth="1"/>
    <col min="14346" max="14347" width="12.6640625" style="3" customWidth="1"/>
    <col min="14348" max="14348" width="14.6640625" style="3" customWidth="1"/>
    <col min="14349" max="14349" width="17.33203125" style="3" bestFit="1" customWidth="1"/>
    <col min="14350" max="14350" width="12.6640625" style="3" customWidth="1"/>
    <col min="14351" max="14351" width="14.6640625" style="3" customWidth="1"/>
    <col min="14352" max="14352" width="3.6640625" style="3" customWidth="1"/>
    <col min="14353" max="14353" width="14.86328125" style="3" bestFit="1" customWidth="1"/>
    <col min="14354" max="14354" width="12.6640625" style="3" bestFit="1" customWidth="1"/>
    <col min="14355" max="14355" width="14.86328125" style="3" bestFit="1" customWidth="1"/>
    <col min="14356" max="14356" width="18.1328125" style="3" customWidth="1"/>
    <col min="14357" max="14582" width="9.1328125" style="3"/>
    <col min="14583" max="14584" width="3.6640625" style="3" customWidth="1"/>
    <col min="14585" max="14588" width="9.1328125" style="3"/>
    <col min="14589" max="14591" width="14.6640625" style="3" customWidth="1"/>
    <col min="14592" max="14593" width="13.6640625" style="3" customWidth="1"/>
    <col min="14594" max="14595" width="14.6640625" style="3" customWidth="1"/>
    <col min="14596" max="14596" width="14.33203125" style="3" bestFit="1" customWidth="1"/>
    <col min="14597" max="14597" width="12.6640625" style="3" customWidth="1"/>
    <col min="14598" max="14598" width="2.6640625" style="3" customWidth="1"/>
    <col min="14599" max="14600" width="14.6640625" style="3" customWidth="1"/>
    <col min="14601" max="14601" width="17.33203125" style="3" bestFit="1" customWidth="1"/>
    <col min="14602" max="14603" width="12.6640625" style="3" customWidth="1"/>
    <col min="14604" max="14604" width="14.6640625" style="3" customWidth="1"/>
    <col min="14605" max="14605" width="17.33203125" style="3" bestFit="1" customWidth="1"/>
    <col min="14606" max="14606" width="12.6640625" style="3" customWidth="1"/>
    <col min="14607" max="14607" width="14.6640625" style="3" customWidth="1"/>
    <col min="14608" max="14608" width="3.6640625" style="3" customWidth="1"/>
    <col min="14609" max="14609" width="14.86328125" style="3" bestFit="1" customWidth="1"/>
    <col min="14610" max="14610" width="12.6640625" style="3" bestFit="1" customWidth="1"/>
    <col min="14611" max="14611" width="14.86328125" style="3" bestFit="1" customWidth="1"/>
    <col min="14612" max="14612" width="18.1328125" style="3" customWidth="1"/>
    <col min="14613" max="14838" width="9.1328125" style="3"/>
    <col min="14839" max="14840" width="3.6640625" style="3" customWidth="1"/>
    <col min="14841" max="14844" width="9.1328125" style="3"/>
    <col min="14845" max="14847" width="14.6640625" style="3" customWidth="1"/>
    <col min="14848" max="14849" width="13.6640625" style="3" customWidth="1"/>
    <col min="14850" max="14851" width="14.6640625" style="3" customWidth="1"/>
    <col min="14852" max="14852" width="14.33203125" style="3" bestFit="1" customWidth="1"/>
    <col min="14853" max="14853" width="12.6640625" style="3" customWidth="1"/>
    <col min="14854" max="14854" width="2.6640625" style="3" customWidth="1"/>
    <col min="14855" max="14856" width="14.6640625" style="3" customWidth="1"/>
    <col min="14857" max="14857" width="17.33203125" style="3" bestFit="1" customWidth="1"/>
    <col min="14858" max="14859" width="12.6640625" style="3" customWidth="1"/>
    <col min="14860" max="14860" width="14.6640625" style="3" customWidth="1"/>
    <col min="14861" max="14861" width="17.33203125" style="3" bestFit="1" customWidth="1"/>
    <col min="14862" max="14862" width="12.6640625" style="3" customWidth="1"/>
    <col min="14863" max="14863" width="14.6640625" style="3" customWidth="1"/>
    <col min="14864" max="14864" width="3.6640625" style="3" customWidth="1"/>
    <col min="14865" max="14865" width="14.86328125" style="3" bestFit="1" customWidth="1"/>
    <col min="14866" max="14866" width="12.6640625" style="3" bestFit="1" customWidth="1"/>
    <col min="14867" max="14867" width="14.86328125" style="3" bestFit="1" customWidth="1"/>
    <col min="14868" max="14868" width="18.1328125" style="3" customWidth="1"/>
    <col min="14869" max="15094" width="9.1328125" style="3"/>
    <col min="15095" max="15096" width="3.6640625" style="3" customWidth="1"/>
    <col min="15097" max="15100" width="9.1328125" style="3"/>
    <col min="15101" max="15103" width="14.6640625" style="3" customWidth="1"/>
    <col min="15104" max="15105" width="13.6640625" style="3" customWidth="1"/>
    <col min="15106" max="15107" width="14.6640625" style="3" customWidth="1"/>
    <col min="15108" max="15108" width="14.33203125" style="3" bestFit="1" customWidth="1"/>
    <col min="15109" max="15109" width="12.6640625" style="3" customWidth="1"/>
    <col min="15110" max="15110" width="2.6640625" style="3" customWidth="1"/>
    <col min="15111" max="15112" width="14.6640625" style="3" customWidth="1"/>
    <col min="15113" max="15113" width="17.33203125" style="3" bestFit="1" customWidth="1"/>
    <col min="15114" max="15115" width="12.6640625" style="3" customWidth="1"/>
    <col min="15116" max="15116" width="14.6640625" style="3" customWidth="1"/>
    <col min="15117" max="15117" width="17.33203125" style="3" bestFit="1" customWidth="1"/>
    <col min="15118" max="15118" width="12.6640625" style="3" customWidth="1"/>
    <col min="15119" max="15119" width="14.6640625" style="3" customWidth="1"/>
    <col min="15120" max="15120" width="3.6640625" style="3" customWidth="1"/>
    <col min="15121" max="15121" width="14.86328125" style="3" bestFit="1" customWidth="1"/>
    <col min="15122" max="15122" width="12.6640625" style="3" bestFit="1" customWidth="1"/>
    <col min="15123" max="15123" width="14.86328125" style="3" bestFit="1" customWidth="1"/>
    <col min="15124" max="15124" width="18.1328125" style="3" customWidth="1"/>
    <col min="15125" max="15350" width="9.1328125" style="3"/>
    <col min="15351" max="15352" width="3.6640625" style="3" customWidth="1"/>
    <col min="15353" max="15356" width="9.1328125" style="3"/>
    <col min="15357" max="15359" width="14.6640625" style="3" customWidth="1"/>
    <col min="15360" max="15361" width="13.6640625" style="3" customWidth="1"/>
    <col min="15362" max="15363" width="14.6640625" style="3" customWidth="1"/>
    <col min="15364" max="15364" width="14.33203125" style="3" bestFit="1" customWidth="1"/>
    <col min="15365" max="15365" width="12.6640625" style="3" customWidth="1"/>
    <col min="15366" max="15366" width="2.6640625" style="3" customWidth="1"/>
    <col min="15367" max="15368" width="14.6640625" style="3" customWidth="1"/>
    <col min="15369" max="15369" width="17.33203125" style="3" bestFit="1" customWidth="1"/>
    <col min="15370" max="15371" width="12.6640625" style="3" customWidth="1"/>
    <col min="15372" max="15372" width="14.6640625" style="3" customWidth="1"/>
    <col min="15373" max="15373" width="17.33203125" style="3" bestFit="1" customWidth="1"/>
    <col min="15374" max="15374" width="12.6640625" style="3" customWidth="1"/>
    <col min="15375" max="15375" width="14.6640625" style="3" customWidth="1"/>
    <col min="15376" max="15376" width="3.6640625" style="3" customWidth="1"/>
    <col min="15377" max="15377" width="14.86328125" style="3" bestFit="1" customWidth="1"/>
    <col min="15378" max="15378" width="12.6640625" style="3" bestFit="1" customWidth="1"/>
    <col min="15379" max="15379" width="14.86328125" style="3" bestFit="1" customWidth="1"/>
    <col min="15380" max="15380" width="18.1328125" style="3" customWidth="1"/>
    <col min="15381" max="15606" width="9.1328125" style="3"/>
    <col min="15607" max="15608" width="3.6640625" style="3" customWidth="1"/>
    <col min="15609" max="15612" width="9.1328125" style="3"/>
    <col min="15613" max="15615" width="14.6640625" style="3" customWidth="1"/>
    <col min="15616" max="15617" width="13.6640625" style="3" customWidth="1"/>
    <col min="15618" max="15619" width="14.6640625" style="3" customWidth="1"/>
    <col min="15620" max="15620" width="14.33203125" style="3" bestFit="1" customWidth="1"/>
    <col min="15621" max="15621" width="12.6640625" style="3" customWidth="1"/>
    <col min="15622" max="15622" width="2.6640625" style="3" customWidth="1"/>
    <col min="15623" max="15624" width="14.6640625" style="3" customWidth="1"/>
    <col min="15625" max="15625" width="17.33203125" style="3" bestFit="1" customWidth="1"/>
    <col min="15626" max="15627" width="12.6640625" style="3" customWidth="1"/>
    <col min="15628" max="15628" width="14.6640625" style="3" customWidth="1"/>
    <col min="15629" max="15629" width="17.33203125" style="3" bestFit="1" customWidth="1"/>
    <col min="15630" max="15630" width="12.6640625" style="3" customWidth="1"/>
    <col min="15631" max="15631" width="14.6640625" style="3" customWidth="1"/>
    <col min="15632" max="15632" width="3.6640625" style="3" customWidth="1"/>
    <col min="15633" max="15633" width="14.86328125" style="3" bestFit="1" customWidth="1"/>
    <col min="15634" max="15634" width="12.6640625" style="3" bestFit="1" customWidth="1"/>
    <col min="15635" max="15635" width="14.86328125" style="3" bestFit="1" customWidth="1"/>
    <col min="15636" max="15636" width="18.1328125" style="3" customWidth="1"/>
    <col min="15637" max="15862" width="9.1328125" style="3"/>
    <col min="15863" max="15864" width="3.6640625" style="3" customWidth="1"/>
    <col min="15865" max="15868" width="9.1328125" style="3"/>
    <col min="15869" max="15871" width="14.6640625" style="3" customWidth="1"/>
    <col min="15872" max="15873" width="13.6640625" style="3" customWidth="1"/>
    <col min="15874" max="15875" width="14.6640625" style="3" customWidth="1"/>
    <col min="15876" max="15876" width="14.33203125" style="3" bestFit="1" customWidth="1"/>
    <col min="15877" max="15877" width="12.6640625" style="3" customWidth="1"/>
    <col min="15878" max="15878" width="2.6640625" style="3" customWidth="1"/>
    <col min="15879" max="15880" width="14.6640625" style="3" customWidth="1"/>
    <col min="15881" max="15881" width="17.33203125" style="3" bestFit="1" customWidth="1"/>
    <col min="15882" max="15883" width="12.6640625" style="3" customWidth="1"/>
    <col min="15884" max="15884" width="14.6640625" style="3" customWidth="1"/>
    <col min="15885" max="15885" width="17.33203125" style="3" bestFit="1" customWidth="1"/>
    <col min="15886" max="15886" width="12.6640625" style="3" customWidth="1"/>
    <col min="15887" max="15887" width="14.6640625" style="3" customWidth="1"/>
    <col min="15888" max="15888" width="3.6640625" style="3" customWidth="1"/>
    <col min="15889" max="15889" width="14.86328125" style="3" bestFit="1" customWidth="1"/>
    <col min="15890" max="15890" width="12.6640625" style="3" bestFit="1" customWidth="1"/>
    <col min="15891" max="15891" width="14.86328125" style="3" bestFit="1" customWidth="1"/>
    <col min="15892" max="15892" width="18.1328125" style="3" customWidth="1"/>
    <col min="15893" max="16118" width="9.1328125" style="3"/>
    <col min="16119" max="16120" width="3.6640625" style="3" customWidth="1"/>
    <col min="16121" max="16124" width="9.1328125" style="3"/>
    <col min="16125" max="16127" width="14.6640625" style="3" customWidth="1"/>
    <col min="16128" max="16129" width="13.6640625" style="3" customWidth="1"/>
    <col min="16130" max="16131" width="14.6640625" style="3" customWidth="1"/>
    <col min="16132" max="16132" width="14.33203125" style="3" bestFit="1" customWidth="1"/>
    <col min="16133" max="16133" width="12.6640625" style="3" customWidth="1"/>
    <col min="16134" max="16134" width="2.6640625" style="3" customWidth="1"/>
    <col min="16135" max="16136" width="14.6640625" style="3" customWidth="1"/>
    <col min="16137" max="16137" width="17.33203125" style="3" bestFit="1" customWidth="1"/>
    <col min="16138" max="16139" width="12.6640625" style="3" customWidth="1"/>
    <col min="16140" max="16140" width="14.6640625" style="3" customWidth="1"/>
    <col min="16141" max="16141" width="17.33203125" style="3" bestFit="1" customWidth="1"/>
    <col min="16142" max="16142" width="12.6640625" style="3" customWidth="1"/>
    <col min="16143" max="16143" width="14.6640625" style="3" customWidth="1"/>
    <col min="16144" max="16144" width="3.6640625" style="3" customWidth="1"/>
    <col min="16145" max="16145" width="14.86328125" style="3" bestFit="1" customWidth="1"/>
    <col min="16146" max="16146" width="12.6640625" style="3" bestFit="1" customWidth="1"/>
    <col min="16147" max="16147" width="14.86328125" style="3" bestFit="1" customWidth="1"/>
    <col min="16148" max="16148" width="18.1328125" style="3" customWidth="1"/>
    <col min="16149" max="16384" width="9.1328125" style="3"/>
  </cols>
  <sheetData>
    <row r="1" spans="1:18" ht="17.649999999999999" x14ac:dyDescent="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Q1" s="4"/>
    </row>
    <row r="2" spans="1:18" x14ac:dyDescent="0.3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4"/>
    </row>
    <row r="3" spans="1:18" ht="12.95" customHeight="1" thickBot="1" x14ac:dyDescent="0.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4"/>
    </row>
    <row r="4" spans="1:18" ht="14.25" thickBot="1" x14ac:dyDescent="0.45">
      <c r="A4" s="5"/>
      <c r="B4" s="5"/>
      <c r="C4" s="5"/>
      <c r="D4" s="5"/>
      <c r="E4" s="5"/>
      <c r="F4" s="5"/>
      <c r="G4" s="137" t="s">
        <v>1</v>
      </c>
      <c r="H4" s="138"/>
      <c r="I4" s="138"/>
      <c r="J4" s="138"/>
      <c r="K4" s="138"/>
      <c r="L4" s="138"/>
      <c r="M4" s="138"/>
      <c r="N4" s="138"/>
      <c r="O4" s="139"/>
    </row>
    <row r="5" spans="1:18" ht="13.9" x14ac:dyDescent="0.4">
      <c r="A5" s="5"/>
      <c r="B5" s="5"/>
      <c r="C5" s="5"/>
      <c r="D5" s="5"/>
      <c r="E5" s="5"/>
      <c r="F5" s="5"/>
      <c r="G5" s="6"/>
      <c r="H5" s="7"/>
      <c r="I5" s="7"/>
      <c r="J5" s="7"/>
      <c r="K5" s="7"/>
      <c r="L5" s="8"/>
      <c r="M5" s="9"/>
      <c r="N5" s="9"/>
      <c r="O5" s="10"/>
    </row>
    <row r="6" spans="1:18" ht="13.9" x14ac:dyDescent="0.4">
      <c r="A6" s="5"/>
      <c r="B6" s="5"/>
      <c r="C6" s="5"/>
      <c r="D6" s="5"/>
      <c r="E6" s="5"/>
      <c r="F6" s="5"/>
      <c r="G6" s="140" t="s">
        <v>2</v>
      </c>
      <c r="H6" s="141"/>
      <c r="I6" s="141"/>
      <c r="J6" s="141"/>
      <c r="K6" s="141"/>
      <c r="L6" s="140" t="s">
        <v>189</v>
      </c>
      <c r="M6" s="141"/>
      <c r="N6" s="141"/>
      <c r="O6" s="142"/>
    </row>
    <row r="7" spans="1:18" s="13" customFormat="1" ht="13.9" x14ac:dyDescent="0.4">
      <c r="A7" s="12"/>
      <c r="B7" s="12"/>
      <c r="C7" s="12"/>
      <c r="D7" s="12"/>
      <c r="E7" s="12"/>
      <c r="F7" s="12"/>
      <c r="G7" s="6" t="s">
        <v>3</v>
      </c>
      <c r="H7" s="7"/>
      <c r="I7" s="7"/>
      <c r="J7" s="7" t="s">
        <v>4</v>
      </c>
      <c r="K7" s="7" t="s">
        <v>5</v>
      </c>
      <c r="L7" s="6"/>
      <c r="M7" s="7"/>
      <c r="N7" s="7" t="s">
        <v>4</v>
      </c>
      <c r="O7" s="11" t="s">
        <v>5</v>
      </c>
    </row>
    <row r="8" spans="1:18" s="13" customFormat="1" ht="14.25" thickBot="1" x14ac:dyDescent="0.45">
      <c r="A8" s="14"/>
      <c r="B8" s="15"/>
      <c r="C8" s="15"/>
      <c r="D8" s="15"/>
      <c r="E8" s="15"/>
      <c r="F8" s="15"/>
      <c r="G8" s="16" t="s">
        <v>6</v>
      </c>
      <c r="H8" s="14" t="s">
        <v>7</v>
      </c>
      <c r="I8" s="14" t="s">
        <v>8</v>
      </c>
      <c r="J8" s="14" t="s">
        <v>9</v>
      </c>
      <c r="K8" s="14" t="s">
        <v>10</v>
      </c>
      <c r="L8" s="16" t="s">
        <v>7</v>
      </c>
      <c r="M8" s="14" t="s">
        <v>8</v>
      </c>
      <c r="N8" s="14" t="s">
        <v>9</v>
      </c>
      <c r="O8" s="17" t="s">
        <v>10</v>
      </c>
    </row>
    <row r="9" spans="1:18" x14ac:dyDescent="0.35">
      <c r="A9" s="5"/>
      <c r="B9" s="5"/>
      <c r="C9" s="5"/>
      <c r="D9" s="5"/>
      <c r="E9" s="5"/>
      <c r="F9" s="5"/>
      <c r="G9" s="18"/>
      <c r="H9" s="19"/>
      <c r="I9" s="5"/>
      <c r="J9" s="5"/>
      <c r="K9" s="5"/>
      <c r="L9" s="18"/>
      <c r="M9" s="5"/>
      <c r="N9" s="5"/>
      <c r="O9" s="20"/>
    </row>
    <row r="10" spans="1:18" x14ac:dyDescent="0.35">
      <c r="G10" s="21"/>
      <c r="H10" s="22"/>
      <c r="L10" s="21"/>
      <c r="O10" s="23"/>
    </row>
    <row r="11" spans="1:18" ht="13.9" x14ac:dyDescent="0.4">
      <c r="A11" s="24" t="s">
        <v>11</v>
      </c>
      <c r="B11" s="5"/>
      <c r="C11" s="5"/>
      <c r="D11" s="5"/>
      <c r="E11" s="5"/>
      <c r="F11" s="5"/>
      <c r="G11" s="18"/>
      <c r="H11" s="19"/>
      <c r="I11" s="5"/>
      <c r="J11" s="5"/>
      <c r="K11" s="5"/>
      <c r="L11" s="18"/>
      <c r="M11" s="5"/>
      <c r="N11" s="5"/>
      <c r="O11" s="20"/>
      <c r="P11" s="5"/>
    </row>
    <row r="12" spans="1:18" x14ac:dyDescent="0.35">
      <c r="A12" s="5"/>
      <c r="B12" s="5"/>
      <c r="C12" s="5"/>
      <c r="D12" s="5"/>
      <c r="E12" s="5"/>
      <c r="F12" s="5"/>
      <c r="G12" s="18"/>
      <c r="H12" s="19"/>
      <c r="I12" s="5"/>
      <c r="J12" s="5"/>
      <c r="K12" s="5"/>
      <c r="L12" s="18"/>
      <c r="M12" s="5"/>
      <c r="N12" s="5"/>
      <c r="O12" s="20"/>
    </row>
    <row r="13" spans="1:18" x14ac:dyDescent="0.35">
      <c r="A13" s="25" t="s">
        <v>12</v>
      </c>
      <c r="B13" s="5"/>
      <c r="C13" s="5"/>
      <c r="D13" s="5" t="s">
        <v>13</v>
      </c>
      <c r="E13" s="5"/>
      <c r="G13" s="26">
        <v>1746400</v>
      </c>
      <c r="H13" s="27">
        <v>10.715</v>
      </c>
      <c r="I13" s="28">
        <f>G13*H13</f>
        <v>18712676</v>
      </c>
      <c r="J13" s="29">
        <f>I13/I$17</f>
        <v>0.33342474653625481</v>
      </c>
      <c r="K13" s="29">
        <f>I13/I$24</f>
        <v>0.28316185594708659</v>
      </c>
      <c r="L13" s="30">
        <f>ROUND((I17-M15)/G13,3)</f>
        <v>13.406000000000001</v>
      </c>
      <c r="M13" s="28">
        <f>G13*L13</f>
        <v>23412238.400000002</v>
      </c>
      <c r="N13" s="31">
        <f>M13/M$17</f>
        <v>0.41716237031043391</v>
      </c>
      <c r="O13" s="32">
        <f>M13/M$24</f>
        <v>0.35427622483109539</v>
      </c>
      <c r="Q13" s="33"/>
    </row>
    <row r="14" spans="1:18" x14ac:dyDescent="0.35">
      <c r="A14" s="25"/>
      <c r="B14" s="5"/>
      <c r="C14" s="5"/>
      <c r="D14" s="5"/>
      <c r="E14" s="5"/>
      <c r="F14" s="5"/>
      <c r="G14" s="18"/>
      <c r="H14" s="19"/>
      <c r="I14" s="34"/>
      <c r="J14" s="35"/>
      <c r="K14" s="35"/>
      <c r="L14" s="36"/>
      <c r="M14" s="34"/>
      <c r="N14" s="34"/>
      <c r="O14" s="37"/>
    </row>
    <row r="15" spans="1:18" x14ac:dyDescent="0.35">
      <c r="A15" s="25" t="s">
        <v>14</v>
      </c>
      <c r="B15" s="5"/>
      <c r="C15" s="5"/>
      <c r="D15" s="5" t="s">
        <v>15</v>
      </c>
      <c r="E15" s="5"/>
      <c r="G15" s="38">
        <v>983179000</v>
      </c>
      <c r="H15" s="39">
        <v>3.805E-2</v>
      </c>
      <c r="I15" s="34">
        <f>G15*H15</f>
        <v>37409960.950000003</v>
      </c>
      <c r="J15" s="29">
        <f>I15/I$17</f>
        <v>0.66657525346374513</v>
      </c>
      <c r="K15" s="29">
        <f>I15/I$24</f>
        <v>0.5660908131744512</v>
      </c>
      <c r="L15" s="40">
        <f>ROUND('SJB-2'!$I114/10^3,5)</f>
        <v>3.3270000000000001E-2</v>
      </c>
      <c r="M15" s="34">
        <f>G15*L15</f>
        <v>32710365.330000002</v>
      </c>
      <c r="N15" s="31">
        <f>M15/M$17</f>
        <v>0.58283762968956609</v>
      </c>
      <c r="O15" s="32">
        <f>M15/M$24</f>
        <v>0.49497636851153659</v>
      </c>
      <c r="Q15" s="33"/>
      <c r="R15" s="42" t="s">
        <v>35</v>
      </c>
    </row>
    <row r="16" spans="1:18" x14ac:dyDescent="0.35">
      <c r="A16" s="25"/>
      <c r="B16" s="5"/>
      <c r="C16" s="5"/>
      <c r="D16" s="5"/>
      <c r="E16" s="5"/>
      <c r="F16" s="5"/>
      <c r="G16" s="18"/>
      <c r="H16" s="43"/>
      <c r="I16" s="34"/>
      <c r="J16" s="34"/>
      <c r="K16" s="34"/>
      <c r="L16" s="44"/>
      <c r="M16" s="34"/>
      <c r="N16" s="34"/>
      <c r="O16" s="37"/>
    </row>
    <row r="17" spans="1:19" x14ac:dyDescent="0.35">
      <c r="A17" s="25" t="s">
        <v>16</v>
      </c>
      <c r="B17" s="5"/>
      <c r="C17" s="5"/>
      <c r="D17" s="5"/>
      <c r="E17" s="5"/>
      <c r="F17" s="5"/>
      <c r="G17" s="18"/>
      <c r="H17" s="45">
        <f>I17/$G$15</f>
        <v>5.7082827186097349E-2</v>
      </c>
      <c r="I17" s="46">
        <f>SUM(I13:I16)</f>
        <v>56122636.950000003</v>
      </c>
      <c r="J17" s="47">
        <f>SUM(J13:J16)</f>
        <v>1</v>
      </c>
      <c r="K17" s="28"/>
      <c r="L17" s="48">
        <f>M17/$G$15</f>
        <v>5.7082793397743449E-2</v>
      </c>
      <c r="M17" s="46">
        <f>SUM(M13:M16)</f>
        <v>56122603.730000004</v>
      </c>
      <c r="N17" s="47">
        <f>SUM(N13:N16)</f>
        <v>1</v>
      </c>
      <c r="O17" s="49"/>
    </row>
    <row r="18" spans="1:19" x14ac:dyDescent="0.35">
      <c r="A18" s="25"/>
      <c r="B18" s="5"/>
      <c r="C18" s="5"/>
      <c r="D18" s="5"/>
      <c r="E18" s="5"/>
      <c r="F18" s="5"/>
      <c r="G18" s="18"/>
      <c r="H18" s="43"/>
      <c r="I18" s="34"/>
      <c r="J18" s="34"/>
      <c r="K18" s="34"/>
      <c r="L18" s="44"/>
      <c r="M18" s="34"/>
      <c r="N18" s="34"/>
      <c r="O18" s="37"/>
      <c r="S18" s="50"/>
    </row>
    <row r="19" spans="1:19" x14ac:dyDescent="0.35">
      <c r="A19" s="25" t="s">
        <v>17</v>
      </c>
      <c r="B19" s="5"/>
      <c r="C19" s="5"/>
      <c r="D19" s="5"/>
      <c r="E19" s="5"/>
      <c r="F19" s="5"/>
      <c r="G19" s="18"/>
      <c r="H19" s="45">
        <f>I19/$G$15</f>
        <v>-3.6260757196807499E-4</v>
      </c>
      <c r="I19" s="51">
        <v>-356508.15</v>
      </c>
      <c r="J19" s="52"/>
      <c r="K19" s="31">
        <f>I19/I$24</f>
        <v>-5.3947126223027825E-3</v>
      </c>
      <c r="L19" s="48">
        <f>H19</f>
        <v>-3.6260757196807499E-4</v>
      </c>
      <c r="M19" s="41">
        <f>I19</f>
        <v>-356508.15</v>
      </c>
      <c r="N19" s="52"/>
      <c r="O19" s="32">
        <f>M19/M$24</f>
        <v>-5.3947153341612087E-3</v>
      </c>
    </row>
    <row r="20" spans="1:19" x14ac:dyDescent="0.35">
      <c r="A20" s="25" t="s">
        <v>18</v>
      </c>
      <c r="B20" s="5"/>
      <c r="C20" s="5"/>
      <c r="D20" s="5"/>
      <c r="E20" s="5"/>
      <c r="F20" s="5"/>
      <c r="G20" s="18"/>
      <c r="H20" s="45">
        <f>I20/$G$15</f>
        <v>5.9438586869735828E-3</v>
      </c>
      <c r="I20" s="51">
        <v>5843877.04</v>
      </c>
      <c r="J20" s="52"/>
      <c r="K20" s="31">
        <f>I20/I$24</f>
        <v>8.8430060381153766E-2</v>
      </c>
      <c r="L20" s="48">
        <f>H20</f>
        <v>5.9438586869735828E-3</v>
      </c>
      <c r="M20" s="41">
        <f>I20</f>
        <v>5843877.04</v>
      </c>
      <c r="N20" s="52"/>
      <c r="O20" s="32">
        <f>M20/M$24</f>
        <v>8.8430104833902429E-2</v>
      </c>
      <c r="S20" s="50"/>
    </row>
    <row r="21" spans="1:19" x14ac:dyDescent="0.35">
      <c r="A21" s="25" t="s">
        <v>19</v>
      </c>
      <c r="B21" s="5"/>
      <c r="C21" s="5"/>
      <c r="D21" s="5"/>
      <c r="E21" s="5"/>
      <c r="F21" s="5"/>
      <c r="G21" s="18"/>
      <c r="H21" s="45">
        <f>I21/$G$15</f>
        <v>4.6875828307968333E-3</v>
      </c>
      <c r="I21" s="51">
        <v>4608733</v>
      </c>
      <c r="J21" s="52"/>
      <c r="K21" s="31">
        <f>I21/I$24</f>
        <v>6.9739752339247701E-2</v>
      </c>
      <c r="L21" s="48">
        <f>M21/G15</f>
        <v>4.6875828307968333E-3</v>
      </c>
      <c r="M21" s="41">
        <f>I21</f>
        <v>4608733</v>
      </c>
      <c r="N21" s="52"/>
      <c r="O21" s="32">
        <f>M21/M$24</f>
        <v>6.973978739659889E-2</v>
      </c>
    </row>
    <row r="22" spans="1:19" x14ac:dyDescent="0.35">
      <c r="A22" s="25" t="s">
        <v>20</v>
      </c>
      <c r="B22" s="5"/>
      <c r="C22" s="5"/>
      <c r="D22" s="5"/>
      <c r="E22" s="5"/>
      <c r="F22" s="5"/>
      <c r="G22" s="18"/>
      <c r="H22" s="45">
        <f>I22/$G$15</f>
        <v>-1.3629724597453771E-4</v>
      </c>
      <c r="I22" s="51">
        <v>-134004.59</v>
      </c>
      <c r="J22" s="52"/>
      <c r="K22" s="31">
        <f>I22/I$24</f>
        <v>-2.027769219636379E-3</v>
      </c>
      <c r="L22" s="48">
        <f>H22</f>
        <v>-1.3629724597453771E-4</v>
      </c>
      <c r="M22" s="41">
        <f>I22</f>
        <v>-134004.59</v>
      </c>
      <c r="N22" s="52"/>
      <c r="O22" s="32">
        <f>M22/M$24</f>
        <v>-2.0277702389720565E-3</v>
      </c>
    </row>
    <row r="23" spans="1:19" x14ac:dyDescent="0.35">
      <c r="A23" s="25"/>
      <c r="B23" s="5"/>
      <c r="C23" s="5"/>
      <c r="D23" s="5"/>
      <c r="E23" s="5"/>
      <c r="F23" s="5"/>
      <c r="G23" s="18"/>
      <c r="H23" s="43"/>
      <c r="I23" s="34"/>
      <c r="J23" s="34"/>
      <c r="K23" s="34"/>
      <c r="L23" s="44"/>
      <c r="M23" s="34"/>
      <c r="N23" s="34"/>
      <c r="O23" s="37"/>
    </row>
    <row r="24" spans="1:19" ht="13.9" thickBot="1" x14ac:dyDescent="0.4">
      <c r="A24" s="25" t="s">
        <v>21</v>
      </c>
      <c r="B24" s="5"/>
      <c r="C24" s="5"/>
      <c r="D24" s="5"/>
      <c r="E24" s="5"/>
      <c r="F24" s="5"/>
      <c r="G24" s="53">
        <f>G15</f>
        <v>983179000</v>
      </c>
      <c r="H24" s="54">
        <f>I24/$G$15</f>
        <v>6.7215363885925153E-2</v>
      </c>
      <c r="I24" s="55">
        <f>SUM(I17:I23)</f>
        <v>66084734.25</v>
      </c>
      <c r="J24" s="34"/>
      <c r="K24" s="56">
        <f>SUM(K13:K23)</f>
        <v>1.0000000000000002</v>
      </c>
      <c r="L24" s="57">
        <f>M24/$G$15</f>
        <v>6.7215330097571246E-2</v>
      </c>
      <c r="M24" s="55">
        <f>SUM(M17:M23)</f>
        <v>66084701.030000001</v>
      </c>
      <c r="N24" s="34"/>
      <c r="O24" s="58">
        <f>SUM(O13:O23)</f>
        <v>1</v>
      </c>
      <c r="Q24" s="59"/>
    </row>
    <row r="25" spans="1:19" ht="13.9" thickTop="1" x14ac:dyDescent="0.35">
      <c r="A25" s="25"/>
      <c r="B25" s="5" t="s">
        <v>22</v>
      </c>
      <c r="C25" s="5"/>
      <c r="D25" s="5"/>
      <c r="E25" s="5"/>
      <c r="F25" s="5"/>
      <c r="G25" s="18"/>
      <c r="H25" s="5"/>
      <c r="I25" s="34"/>
      <c r="J25" s="34"/>
      <c r="K25" s="34"/>
      <c r="L25" s="18"/>
      <c r="M25" s="34"/>
      <c r="N25" s="34"/>
      <c r="O25" s="37"/>
    </row>
    <row r="26" spans="1:19" ht="13.9" x14ac:dyDescent="0.4">
      <c r="A26" s="60" t="s">
        <v>23</v>
      </c>
      <c r="B26" s="60"/>
      <c r="C26" s="60"/>
      <c r="D26" s="60"/>
      <c r="E26" s="60"/>
      <c r="F26" s="60"/>
      <c r="G26" s="61"/>
      <c r="H26" s="60"/>
      <c r="I26" s="60"/>
      <c r="J26" s="60"/>
      <c r="K26" s="60"/>
      <c r="L26" s="18"/>
      <c r="M26" s="34"/>
      <c r="N26" s="60"/>
      <c r="O26" s="62"/>
    </row>
    <row r="27" spans="1:19" ht="13.9" x14ac:dyDescent="0.4">
      <c r="A27" s="60" t="s">
        <v>24</v>
      </c>
      <c r="G27" s="21"/>
      <c r="L27" s="18"/>
      <c r="M27" s="34">
        <f>M24-I24</f>
        <v>-33.219999998807907</v>
      </c>
      <c r="N27" s="123"/>
      <c r="O27" s="62"/>
    </row>
    <row r="28" spans="1:19" ht="13.9" x14ac:dyDescent="0.4">
      <c r="G28" s="21"/>
      <c r="L28" s="18"/>
      <c r="M28" s="126"/>
      <c r="N28" s="123"/>
      <c r="O28" s="62"/>
    </row>
    <row r="29" spans="1:19" x14ac:dyDescent="0.35">
      <c r="G29" s="123"/>
      <c r="L29" s="124"/>
      <c r="M29" s="126"/>
      <c r="N29" s="123"/>
      <c r="O29" s="123"/>
    </row>
    <row r="30" spans="1:19" ht="13.9" x14ac:dyDescent="0.4">
      <c r="G30" s="123"/>
      <c r="L30" s="127"/>
      <c r="M30" s="127"/>
      <c r="N30" s="123"/>
      <c r="O30" s="123"/>
    </row>
    <row r="31" spans="1:19" ht="13.9" x14ac:dyDescent="0.4">
      <c r="G31" s="123"/>
      <c r="L31" s="125"/>
      <c r="M31" s="128"/>
      <c r="O31" s="123"/>
    </row>
    <row r="32" spans="1:19" ht="13.9" x14ac:dyDescent="0.4">
      <c r="G32" s="123"/>
      <c r="L32" s="125"/>
      <c r="M32" s="125"/>
      <c r="O32" s="123"/>
    </row>
    <row r="33" spans="7:15" ht="13.9" x14ac:dyDescent="0.4">
      <c r="G33" s="123"/>
      <c r="L33" s="125"/>
      <c r="M33" s="125"/>
      <c r="O33" s="123"/>
    </row>
    <row r="34" spans="7:15" ht="13.9" x14ac:dyDescent="0.4">
      <c r="G34" s="123"/>
      <c r="L34" s="125"/>
      <c r="M34" s="125"/>
      <c r="O34" s="123"/>
    </row>
    <row r="35" spans="7:15" ht="13.9" x14ac:dyDescent="0.4">
      <c r="G35" s="123"/>
      <c r="L35" s="125"/>
      <c r="M35" s="125"/>
      <c r="O35" s="123"/>
    </row>
    <row r="36" spans="7:15" ht="13.9" x14ac:dyDescent="0.4">
      <c r="G36" s="123"/>
      <c r="L36" s="125"/>
      <c r="M36" s="125"/>
      <c r="O36" s="123"/>
    </row>
    <row r="37" spans="7:15" ht="13.9" x14ac:dyDescent="0.4">
      <c r="G37" s="123"/>
      <c r="L37" s="125"/>
      <c r="M37" s="125"/>
      <c r="O37" s="123"/>
    </row>
    <row r="38" spans="7:15" ht="13.9" x14ac:dyDescent="0.4">
      <c r="G38" s="123"/>
      <c r="L38" s="125"/>
      <c r="M38" s="125"/>
      <c r="O38" s="123"/>
    </row>
    <row r="39" spans="7:15" ht="13.9" x14ac:dyDescent="0.4">
      <c r="G39" s="123"/>
      <c r="L39" s="125"/>
      <c r="M39" s="125"/>
      <c r="O39" s="123"/>
    </row>
    <row r="40" spans="7:15" ht="13.9" x14ac:dyDescent="0.4">
      <c r="G40" s="123"/>
      <c r="L40" s="125"/>
      <c r="M40" s="125"/>
      <c r="O40" s="123"/>
    </row>
    <row r="41" spans="7:15" ht="13.9" x14ac:dyDescent="0.4">
      <c r="G41" s="123"/>
      <c r="L41" s="125"/>
      <c r="M41" s="125"/>
      <c r="O41" s="123"/>
    </row>
    <row r="42" spans="7:15" ht="13.9" x14ac:dyDescent="0.4">
      <c r="G42" s="123"/>
      <c r="L42" s="125"/>
      <c r="M42" s="125"/>
      <c r="O42" s="123"/>
    </row>
    <row r="43" spans="7:15" ht="13.9" x14ac:dyDescent="0.4">
      <c r="G43" s="123"/>
      <c r="L43" s="125"/>
      <c r="M43" s="125"/>
      <c r="O43" s="123"/>
    </row>
    <row r="44" spans="7:15" ht="13.9" x14ac:dyDescent="0.4">
      <c r="G44" s="123"/>
      <c r="L44" s="125"/>
      <c r="M44" s="125"/>
      <c r="O44" s="123"/>
    </row>
    <row r="45" spans="7:15" ht="13.9" x14ac:dyDescent="0.4">
      <c r="G45" s="123"/>
      <c r="L45" s="125"/>
      <c r="M45" s="125"/>
      <c r="O45" s="123"/>
    </row>
    <row r="46" spans="7:15" ht="13.9" x14ac:dyDescent="0.4">
      <c r="G46" s="123"/>
      <c r="L46" s="125"/>
      <c r="M46" s="125"/>
      <c r="O46" s="123"/>
    </row>
    <row r="47" spans="7:15" ht="13.9" x14ac:dyDescent="0.4">
      <c r="G47" s="123"/>
      <c r="L47" s="125"/>
      <c r="M47" s="125"/>
      <c r="O47" s="123"/>
    </row>
    <row r="48" spans="7:15" ht="13.9" x14ac:dyDescent="0.4">
      <c r="L48" s="125"/>
      <c r="M48" s="125"/>
    </row>
    <row r="49" spans="12:13" ht="13.9" x14ac:dyDescent="0.4">
      <c r="L49" s="125"/>
      <c r="M49" s="125"/>
    </row>
    <row r="50" spans="12:13" ht="13.9" x14ac:dyDescent="0.4">
      <c r="L50" s="125"/>
      <c r="M50" s="125"/>
    </row>
    <row r="51" spans="12:13" ht="13.9" x14ac:dyDescent="0.4">
      <c r="L51" s="125"/>
      <c r="M51" s="125"/>
    </row>
    <row r="54" spans="12:13" ht="14.25" customHeight="1" x14ac:dyDescent="0.35"/>
    <row r="56" spans="12:13" ht="14.25" customHeight="1" x14ac:dyDescent="0.35"/>
  </sheetData>
  <mergeCells count="3">
    <mergeCell ref="G4:O4"/>
    <mergeCell ref="G6:K6"/>
    <mergeCell ref="L6:O6"/>
  </mergeCells>
  <pageMargins left="0.2" right="0.2" top="0.5" bottom="0.25" header="0.3" footer="0.3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2060"/>
    <pageSetUpPr fitToPage="1"/>
  </sheetPr>
  <dimension ref="A1:N37"/>
  <sheetViews>
    <sheetView tabSelected="1" zoomScaleNormal="100" workbookViewId="0">
      <pane ySplit="6" topLeftCell="A7" activePane="bottomLeft" state="frozen"/>
      <selection activeCell="Q46" sqref="Q46"/>
      <selection pane="bottomLeft" activeCell="C11" sqref="C11"/>
    </sheetView>
  </sheetViews>
  <sheetFormatPr defaultColWidth="9.1328125" defaultRowHeight="12.75" x14ac:dyDescent="0.35"/>
  <cols>
    <col min="1" max="1" width="3.33203125" style="64" customWidth="1"/>
    <col min="2" max="2" width="10" style="93" customWidth="1"/>
    <col min="3" max="3" width="52.53125" style="94" customWidth="1"/>
    <col min="4" max="4" width="10.46484375" style="63" bestFit="1" customWidth="1"/>
    <col min="5" max="5" width="15" style="64" bestFit="1" customWidth="1"/>
    <col min="6" max="7" width="8.33203125" style="64" customWidth="1"/>
    <col min="8" max="8" width="13.33203125" style="64" customWidth="1"/>
    <col min="9" max="9" width="12.86328125" style="64" customWidth="1"/>
    <col min="10" max="10" width="10.33203125" style="64" customWidth="1"/>
    <col min="11" max="11" width="9.1328125" style="64"/>
    <col min="12" max="12" width="3.6640625" style="64" customWidth="1"/>
    <col min="13" max="13" width="9.1328125" style="64"/>
    <col min="14" max="14" width="11.46484375" style="64" bestFit="1" customWidth="1"/>
    <col min="15" max="16384" width="9.1328125" style="64"/>
  </cols>
  <sheetData>
    <row r="1" spans="1:14" x14ac:dyDescent="0.35">
      <c r="G1" s="93" t="s">
        <v>164</v>
      </c>
      <c r="H1" s="95">
        <f>'Revenue Neutral Redesign'!H13</f>
        <v>10.715</v>
      </c>
      <c r="I1" s="95">
        <f>'Revenue Neutral Redesign'!L13</f>
        <v>13.406000000000001</v>
      </c>
    </row>
    <row r="2" spans="1:14" x14ac:dyDescent="0.35">
      <c r="G2" s="93" t="s">
        <v>34</v>
      </c>
      <c r="H2" s="96">
        <f>'Revenue Neutral Redesign'!H15</f>
        <v>3.805E-2</v>
      </c>
      <c r="I2" s="96">
        <f>'Revenue Neutral Redesign'!L15</f>
        <v>3.3270000000000001E-2</v>
      </c>
    </row>
    <row r="3" spans="1:14" x14ac:dyDescent="0.35">
      <c r="A3" s="97"/>
      <c r="B3" s="98"/>
      <c r="C3" s="99"/>
      <c r="D3" s="100"/>
      <c r="E3" s="97"/>
      <c r="F3" s="97"/>
      <c r="G3" s="97"/>
      <c r="H3" s="97"/>
      <c r="I3" s="97"/>
      <c r="J3" s="97"/>
      <c r="K3" s="97"/>
      <c r="L3" s="97"/>
    </row>
    <row r="4" spans="1:14" x14ac:dyDescent="0.35">
      <c r="A4" s="97"/>
      <c r="B4" s="143" t="s">
        <v>165</v>
      </c>
      <c r="C4" s="143"/>
      <c r="D4" s="143"/>
      <c r="E4" s="143"/>
      <c r="F4" s="97"/>
      <c r="G4" s="97"/>
      <c r="H4" s="97"/>
      <c r="I4" s="97"/>
      <c r="J4" s="97"/>
      <c r="K4" s="97"/>
      <c r="L4" s="97"/>
    </row>
    <row r="5" spans="1:14" x14ac:dyDescent="0.35">
      <c r="A5" s="97"/>
      <c r="B5" s="143" t="s">
        <v>166</v>
      </c>
      <c r="C5" s="143"/>
      <c r="D5" s="143"/>
      <c r="E5" s="143"/>
      <c r="F5" s="97"/>
      <c r="G5" s="97"/>
      <c r="H5" s="97"/>
      <c r="I5" s="97"/>
      <c r="J5" s="97"/>
      <c r="K5" s="97"/>
      <c r="L5" s="97"/>
    </row>
    <row r="6" spans="1:14" x14ac:dyDescent="0.35">
      <c r="A6" s="97"/>
      <c r="B6" s="143" t="s">
        <v>167</v>
      </c>
      <c r="C6" s="143"/>
      <c r="D6" s="143"/>
      <c r="E6" s="143"/>
      <c r="F6" s="97"/>
      <c r="G6" s="97"/>
      <c r="H6" s="97"/>
      <c r="I6" s="97"/>
      <c r="J6" s="97"/>
      <c r="K6" s="97"/>
      <c r="L6" s="97"/>
    </row>
    <row r="7" spans="1:14" ht="6" customHeight="1" x14ac:dyDescent="0.35">
      <c r="A7" s="97"/>
      <c r="B7" s="98"/>
      <c r="C7" s="99"/>
      <c r="D7" s="100"/>
      <c r="E7" s="97"/>
      <c r="F7" s="97"/>
      <c r="G7" s="97"/>
      <c r="H7" s="97"/>
      <c r="I7" s="97"/>
      <c r="J7" s="97"/>
      <c r="K7" s="97"/>
      <c r="L7" s="97"/>
    </row>
    <row r="8" spans="1:14" x14ac:dyDescent="0.35">
      <c r="A8" s="97"/>
      <c r="B8" s="98"/>
      <c r="C8" s="101"/>
      <c r="D8" s="100" t="s">
        <v>168</v>
      </c>
      <c r="E8" s="100"/>
      <c r="F8" s="100"/>
      <c r="G8" s="100"/>
      <c r="H8" s="100" t="s">
        <v>169</v>
      </c>
      <c r="I8" s="100" t="s">
        <v>170</v>
      </c>
      <c r="J8" s="100"/>
      <c r="K8" s="100" t="s">
        <v>171</v>
      </c>
      <c r="L8" s="97"/>
    </row>
    <row r="9" spans="1:14" x14ac:dyDescent="0.35">
      <c r="A9" s="99" t="s">
        <v>172</v>
      </c>
      <c r="B9" s="99"/>
      <c r="C9" s="99"/>
      <c r="D9" s="100" t="s">
        <v>173</v>
      </c>
      <c r="E9" s="97"/>
      <c r="F9" s="100" t="s">
        <v>174</v>
      </c>
      <c r="G9" s="100"/>
      <c r="H9" s="100" t="s">
        <v>171</v>
      </c>
      <c r="I9" s="100" t="s">
        <v>171</v>
      </c>
      <c r="J9" s="100" t="s">
        <v>175</v>
      </c>
      <c r="K9" s="100" t="s">
        <v>176</v>
      </c>
      <c r="L9" s="97"/>
    </row>
    <row r="10" spans="1:14" ht="15" x14ac:dyDescent="0.65">
      <c r="A10" s="97"/>
      <c r="B10" s="99"/>
      <c r="C10" s="102"/>
      <c r="D10" s="103" t="s">
        <v>177</v>
      </c>
      <c r="E10" s="103" t="s">
        <v>178</v>
      </c>
      <c r="F10" s="103" t="s">
        <v>179</v>
      </c>
      <c r="G10" s="103" t="s">
        <v>180</v>
      </c>
      <c r="H10" s="103" t="s">
        <v>181</v>
      </c>
      <c r="I10" s="103" t="s">
        <v>181</v>
      </c>
      <c r="J10" s="103" t="s">
        <v>182</v>
      </c>
      <c r="K10" s="103" t="s">
        <v>183</v>
      </c>
      <c r="L10" s="97"/>
    </row>
    <row r="11" spans="1:14" x14ac:dyDescent="0.35">
      <c r="A11" s="97"/>
      <c r="B11" s="102" t="s">
        <v>184</v>
      </c>
      <c r="C11" s="135"/>
      <c r="D11" s="104">
        <v>61237</v>
      </c>
      <c r="E11" s="105">
        <v>25662.423999999999</v>
      </c>
      <c r="F11" s="106">
        <f t="shared" ref="F11:F33" si="0">E11*10^3/(D11/12*8760)</f>
        <v>0.57406478892584634</v>
      </c>
      <c r="G11" s="107" t="s">
        <v>187</v>
      </c>
      <c r="H11" s="108">
        <f>$D11*H$1+$E11*10^3*H$2</f>
        <v>1632609.6882</v>
      </c>
      <c r="I11" s="108">
        <f>IF($G11="L",$D11*H$1+$E11*10^3*H$2,$D11*I$1+$E11*10^3*I$2)</f>
        <v>1674732.0684800001</v>
      </c>
      <c r="J11" s="108">
        <f>I11-H11</f>
        <v>42122.380280000158</v>
      </c>
      <c r="K11" s="106">
        <f>J11/H11</f>
        <v>2.5800643340810576E-2</v>
      </c>
      <c r="L11" s="97"/>
    </row>
    <row r="12" spans="1:14" x14ac:dyDescent="0.35">
      <c r="A12" s="97"/>
      <c r="B12" s="102" t="s">
        <v>184</v>
      </c>
      <c r="C12" s="135"/>
      <c r="D12" s="104">
        <v>697</v>
      </c>
      <c r="E12" s="105">
        <v>405.827</v>
      </c>
      <c r="F12" s="106">
        <f t="shared" si="0"/>
        <v>0.79760028301330554</v>
      </c>
      <c r="G12" s="107" t="s">
        <v>187</v>
      </c>
      <c r="H12" s="108">
        <f t="shared" ref="H12:H33" si="1">$D12*H$1+$E12*10^3*H$2</f>
        <v>22910.072350000002</v>
      </c>
      <c r="I12" s="109">
        <f t="shared" ref="I12:I33" si="2">IF($G12="L",$D12*H$1+$E12*10^3*H$2,$D12*I$1+$E12*10^3*I$2)</f>
        <v>22845.846290000001</v>
      </c>
      <c r="J12" s="108">
        <f t="shared" ref="J12:J33" si="3">I12-H12</f>
        <v>-64.226060000000871</v>
      </c>
      <c r="K12" s="106">
        <f t="shared" ref="K12:K35" si="4">J12/H12</f>
        <v>-2.8033983925852099E-3</v>
      </c>
      <c r="L12" s="97"/>
    </row>
    <row r="13" spans="1:14" x14ac:dyDescent="0.35">
      <c r="A13" s="97"/>
      <c r="B13" s="102"/>
      <c r="C13" s="135"/>
      <c r="D13" s="110">
        <v>149842.19999999998</v>
      </c>
      <c r="E13" s="111">
        <v>62504.534</v>
      </c>
      <c r="F13" s="112">
        <f t="shared" si="0"/>
        <v>0.57141879467245216</v>
      </c>
      <c r="G13" s="107" t="s">
        <v>188</v>
      </c>
      <c r="H13" s="113">
        <f t="shared" si="1"/>
        <v>3983856.6916999994</v>
      </c>
      <c r="I13" s="114">
        <f t="shared" si="2"/>
        <v>3983856.6916999994</v>
      </c>
      <c r="J13" s="113">
        <f t="shared" si="3"/>
        <v>0</v>
      </c>
      <c r="K13" s="112">
        <f t="shared" si="4"/>
        <v>0</v>
      </c>
      <c r="L13" s="97"/>
      <c r="N13" s="121"/>
    </row>
    <row r="14" spans="1:14" x14ac:dyDescent="0.35">
      <c r="A14" s="97"/>
      <c r="B14" s="102"/>
      <c r="C14" s="135"/>
      <c r="D14" s="104">
        <f>D15-D13</f>
        <v>322388.80000000005</v>
      </c>
      <c r="E14" s="105">
        <f>E15-E13</f>
        <v>177071.89899999998</v>
      </c>
      <c r="F14" s="106">
        <f t="shared" si="0"/>
        <v>0.75239662545807851</v>
      </c>
      <c r="G14" s="107"/>
      <c r="H14" s="108">
        <f t="shared" si="1"/>
        <v>10191981.748950001</v>
      </c>
      <c r="I14" s="109">
        <f t="shared" si="2"/>
        <v>10213126.332529999</v>
      </c>
      <c r="J14" s="108">
        <f t="shared" si="3"/>
        <v>21144.583579998463</v>
      </c>
      <c r="K14" s="106">
        <f t="shared" si="4"/>
        <v>2.0746292625746531E-3</v>
      </c>
      <c r="L14" s="97"/>
    </row>
    <row r="15" spans="1:14" x14ac:dyDescent="0.35">
      <c r="A15" s="97"/>
      <c r="B15" s="102" t="s">
        <v>184</v>
      </c>
      <c r="C15" s="135"/>
      <c r="D15" s="104">
        <v>472231</v>
      </c>
      <c r="E15" s="105">
        <v>239576.43299999999</v>
      </c>
      <c r="F15" s="106">
        <f t="shared" si="0"/>
        <v>0.69497109363965504</v>
      </c>
      <c r="G15" s="107"/>
      <c r="H15" s="108">
        <f>H13+H14</f>
        <v>14175838.440650001</v>
      </c>
      <c r="I15" s="108">
        <f>I13+I14</f>
        <v>14196983.02423</v>
      </c>
      <c r="J15" s="108">
        <f t="shared" si="3"/>
        <v>21144.583579998463</v>
      </c>
      <c r="K15" s="106">
        <f t="shared" si="4"/>
        <v>1.491593154685313E-3</v>
      </c>
      <c r="L15" s="97"/>
      <c r="N15" s="122"/>
    </row>
    <row r="16" spans="1:14" x14ac:dyDescent="0.35">
      <c r="A16" s="97"/>
      <c r="B16" s="102" t="s">
        <v>184</v>
      </c>
      <c r="C16" s="135"/>
      <c r="D16" s="104">
        <v>19811</v>
      </c>
      <c r="E16" s="105">
        <v>5641.1170000000002</v>
      </c>
      <c r="F16" s="106">
        <f t="shared" si="0"/>
        <v>0.39006398133595355</v>
      </c>
      <c r="G16" s="107"/>
      <c r="H16" s="108">
        <f t="shared" si="1"/>
        <v>426919.36684999999</v>
      </c>
      <c r="I16" s="109">
        <f t="shared" si="2"/>
        <v>453266.22859000001</v>
      </c>
      <c r="J16" s="108">
        <f t="shared" si="3"/>
        <v>26346.861740000022</v>
      </c>
      <c r="K16" s="106">
        <f t="shared" si="4"/>
        <v>6.1713906151409405E-2</v>
      </c>
      <c r="L16" s="97"/>
    </row>
    <row r="17" spans="1:14" x14ac:dyDescent="0.35">
      <c r="A17" s="97"/>
      <c r="B17" s="102" t="s">
        <v>184</v>
      </c>
      <c r="C17" s="135"/>
      <c r="D17" s="110">
        <v>117281</v>
      </c>
      <c r="E17" s="111">
        <v>45304.752</v>
      </c>
      <c r="F17" s="112">
        <f t="shared" si="0"/>
        <v>0.52916758988744161</v>
      </c>
      <c r="G17" s="107"/>
      <c r="H17" s="113">
        <f t="shared" si="1"/>
        <v>2980511.7286</v>
      </c>
      <c r="I17" s="114">
        <f t="shared" si="2"/>
        <v>3079558.1850399999</v>
      </c>
      <c r="J17" s="113">
        <f t="shared" si="3"/>
        <v>99046.456439999864</v>
      </c>
      <c r="K17" s="112">
        <f t="shared" si="4"/>
        <v>3.3231359396973005E-2</v>
      </c>
      <c r="L17" s="97"/>
      <c r="N17" s="122"/>
    </row>
    <row r="18" spans="1:14" x14ac:dyDescent="0.35">
      <c r="A18" s="97"/>
      <c r="B18" s="102" t="s">
        <v>184</v>
      </c>
      <c r="C18" s="135"/>
      <c r="D18" s="110">
        <v>33120</v>
      </c>
      <c r="E18" s="111">
        <v>267.47899999999998</v>
      </c>
      <c r="F18" s="112">
        <f t="shared" si="0"/>
        <v>1.1063091456554828E-2</v>
      </c>
      <c r="G18" s="107"/>
      <c r="H18" s="113">
        <f t="shared" si="1"/>
        <v>365058.37595000002</v>
      </c>
      <c r="I18" s="114">
        <f t="shared" si="2"/>
        <v>452905.74633000005</v>
      </c>
      <c r="J18" s="113">
        <f t="shared" si="3"/>
        <v>87847.370380000037</v>
      </c>
      <c r="K18" s="112">
        <f t="shared" si="4"/>
        <v>0.24063924064580838</v>
      </c>
      <c r="L18" s="97"/>
    </row>
    <row r="19" spans="1:14" x14ac:dyDescent="0.35">
      <c r="A19" s="97"/>
      <c r="B19" s="102" t="s">
        <v>184</v>
      </c>
      <c r="C19" s="135"/>
      <c r="D19" s="110">
        <v>9600</v>
      </c>
      <c r="E19" s="111">
        <v>487.45600000000002</v>
      </c>
      <c r="F19" s="112">
        <f t="shared" si="0"/>
        <v>6.9557077625570771E-2</v>
      </c>
      <c r="G19" s="107"/>
      <c r="H19" s="113">
        <f t="shared" si="1"/>
        <v>121411.70079999999</v>
      </c>
      <c r="I19" s="114">
        <f t="shared" si="2"/>
        <v>144915.26112000001</v>
      </c>
      <c r="J19" s="113">
        <f t="shared" si="3"/>
        <v>23503.560320000019</v>
      </c>
      <c r="K19" s="112">
        <f t="shared" si="4"/>
        <v>0.19358562778654378</v>
      </c>
      <c r="L19" s="97"/>
    </row>
    <row r="20" spans="1:14" x14ac:dyDescent="0.35">
      <c r="A20" s="97"/>
      <c r="B20" s="102" t="s">
        <v>184</v>
      </c>
      <c r="C20" s="135"/>
      <c r="D20" s="110">
        <v>40150</v>
      </c>
      <c r="E20" s="111">
        <v>4592.4120000000003</v>
      </c>
      <c r="F20" s="112">
        <f t="shared" si="0"/>
        <v>0.15668680803152563</v>
      </c>
      <c r="G20" s="107"/>
      <c r="H20" s="113">
        <f t="shared" si="1"/>
        <v>604948.52659999998</v>
      </c>
      <c r="I20" s="114">
        <f t="shared" si="2"/>
        <v>691040.44724000001</v>
      </c>
      <c r="J20" s="113">
        <f t="shared" si="3"/>
        <v>86091.920640000026</v>
      </c>
      <c r="K20" s="112">
        <f t="shared" si="4"/>
        <v>0.14231280324602749</v>
      </c>
      <c r="L20" s="97"/>
    </row>
    <row r="21" spans="1:14" x14ac:dyDescent="0.35">
      <c r="A21" s="97"/>
      <c r="B21" s="102" t="s">
        <v>184</v>
      </c>
      <c r="C21" s="135"/>
      <c r="D21" s="104">
        <v>180000</v>
      </c>
      <c r="E21" s="105">
        <v>130748.355</v>
      </c>
      <c r="F21" s="106">
        <f t="shared" si="0"/>
        <v>0.99504075342465759</v>
      </c>
      <c r="G21" s="107"/>
      <c r="H21" s="108">
        <f t="shared" si="1"/>
        <v>6903674.9077500002</v>
      </c>
      <c r="I21" s="109">
        <f t="shared" si="2"/>
        <v>6763077.77085</v>
      </c>
      <c r="J21" s="108">
        <f t="shared" si="3"/>
        <v>-140597.13690000027</v>
      </c>
      <c r="K21" s="106">
        <f t="shared" si="4"/>
        <v>-2.0365550055401256E-2</v>
      </c>
      <c r="L21" s="97"/>
    </row>
    <row r="22" spans="1:14" x14ac:dyDescent="0.35">
      <c r="A22" s="97"/>
      <c r="B22" s="102" t="s">
        <v>184</v>
      </c>
      <c r="C22" s="135"/>
      <c r="D22" s="110">
        <v>790</v>
      </c>
      <c r="E22" s="111">
        <v>300.27699999999999</v>
      </c>
      <c r="F22" s="112">
        <f t="shared" si="0"/>
        <v>0.52068146349921973</v>
      </c>
      <c r="G22" s="107"/>
      <c r="H22" s="113">
        <f t="shared" si="1"/>
        <v>19890.38985</v>
      </c>
      <c r="I22" s="114">
        <f t="shared" si="2"/>
        <v>20580.95579</v>
      </c>
      <c r="J22" s="113">
        <f t="shared" si="3"/>
        <v>690.56594000000041</v>
      </c>
      <c r="K22" s="112">
        <f t="shared" si="4"/>
        <v>3.4718572396407826E-2</v>
      </c>
      <c r="L22" s="97"/>
    </row>
    <row r="23" spans="1:14" x14ac:dyDescent="0.35">
      <c r="A23" s="97"/>
      <c r="B23" s="102" t="s">
        <v>184</v>
      </c>
      <c r="C23" s="135"/>
      <c r="D23" s="110">
        <v>28370</v>
      </c>
      <c r="E23" s="111">
        <v>10199.087</v>
      </c>
      <c r="F23" s="112">
        <f t="shared" si="0"/>
        <v>0.49246922998923232</v>
      </c>
      <c r="G23" s="107"/>
      <c r="H23" s="113">
        <f t="shared" si="1"/>
        <v>692059.81034999993</v>
      </c>
      <c r="I23" s="114">
        <f t="shared" si="2"/>
        <v>719651.84449000005</v>
      </c>
      <c r="J23" s="113">
        <f t="shared" si="3"/>
        <v>27592.03414000012</v>
      </c>
      <c r="K23" s="112">
        <f t="shared" si="4"/>
        <v>3.9869435744355419E-2</v>
      </c>
      <c r="L23" s="97"/>
    </row>
    <row r="24" spans="1:14" x14ac:dyDescent="0.35">
      <c r="A24" s="97"/>
      <c r="B24" s="102" t="s">
        <v>184</v>
      </c>
      <c r="C24" s="135"/>
      <c r="D24" s="110">
        <v>1216</v>
      </c>
      <c r="E24" s="111">
        <v>341.37</v>
      </c>
      <c r="F24" s="112">
        <f t="shared" si="0"/>
        <v>0.38456425739005046</v>
      </c>
      <c r="G24" s="107"/>
      <c r="H24" s="113">
        <f t="shared" si="1"/>
        <v>26018.568500000001</v>
      </c>
      <c r="I24" s="114">
        <f t="shared" si="2"/>
        <v>27659.0759</v>
      </c>
      <c r="J24" s="113">
        <f t="shared" si="3"/>
        <v>1640.5073999999986</v>
      </c>
      <c r="K24" s="112">
        <f t="shared" si="4"/>
        <v>6.3051408842880755E-2</v>
      </c>
      <c r="L24" s="97"/>
    </row>
    <row r="25" spans="1:14" x14ac:dyDescent="0.35">
      <c r="A25" s="97"/>
      <c r="B25" s="102" t="s">
        <v>184</v>
      </c>
      <c r="C25" s="135"/>
      <c r="D25" s="104">
        <v>438178</v>
      </c>
      <c r="E25" s="105">
        <v>294419.63099999999</v>
      </c>
      <c r="F25" s="106">
        <f t="shared" si="0"/>
        <v>0.92043544635672858</v>
      </c>
      <c r="G25" s="107"/>
      <c r="H25" s="108">
        <f t="shared" si="1"/>
        <v>15897744.22955</v>
      </c>
      <c r="I25" s="109">
        <f t="shared" si="2"/>
        <v>15669555.391370002</v>
      </c>
      <c r="J25" s="108">
        <f t="shared" si="3"/>
        <v>-228188.8381799981</v>
      </c>
      <c r="K25" s="106">
        <f t="shared" si="4"/>
        <v>-1.4353535626510528E-2</v>
      </c>
      <c r="L25" s="97"/>
    </row>
    <row r="26" spans="1:14" x14ac:dyDescent="0.35">
      <c r="A26" s="97"/>
      <c r="B26" s="102" t="s">
        <v>184</v>
      </c>
      <c r="C26" s="135"/>
      <c r="D26" s="110">
        <v>53307</v>
      </c>
      <c r="E26" s="111">
        <v>18907.254000000001</v>
      </c>
      <c r="F26" s="112">
        <f t="shared" si="0"/>
        <v>0.48587142298770292</v>
      </c>
      <c r="G26" s="107"/>
      <c r="H26" s="113">
        <f t="shared" si="1"/>
        <v>1290605.5197000001</v>
      </c>
      <c r="I26" s="114">
        <f t="shared" si="2"/>
        <v>1343677.9825800001</v>
      </c>
      <c r="J26" s="113">
        <f t="shared" si="3"/>
        <v>53072.462880000006</v>
      </c>
      <c r="K26" s="112">
        <f t="shared" si="4"/>
        <v>4.1122141560603773E-2</v>
      </c>
      <c r="L26" s="97"/>
    </row>
    <row r="27" spans="1:14" x14ac:dyDescent="0.35">
      <c r="A27" s="97"/>
      <c r="B27" s="102" t="s">
        <v>184</v>
      </c>
      <c r="C27" s="135"/>
      <c r="D27" s="104">
        <v>41657</v>
      </c>
      <c r="E27" s="105">
        <v>20007.182000000001</v>
      </c>
      <c r="F27" s="106">
        <f t="shared" si="0"/>
        <v>0.65792300526050806</v>
      </c>
      <c r="G27" s="107"/>
      <c r="H27" s="108">
        <f t="shared" si="1"/>
        <v>1207628.0301000001</v>
      </c>
      <c r="I27" s="109">
        <f t="shared" si="2"/>
        <v>1224092.6871400001</v>
      </c>
      <c r="J27" s="108">
        <f t="shared" si="3"/>
        <v>16464.657039999962</v>
      </c>
      <c r="K27" s="106">
        <f t="shared" si="4"/>
        <v>1.3633881153484465E-2</v>
      </c>
      <c r="L27" s="97"/>
    </row>
    <row r="28" spans="1:14" x14ac:dyDescent="0.35">
      <c r="A28" s="97"/>
      <c r="B28" s="102" t="s">
        <v>184</v>
      </c>
      <c r="C28" s="135"/>
      <c r="D28" s="110">
        <v>1200</v>
      </c>
      <c r="E28" s="111">
        <v>0</v>
      </c>
      <c r="F28" s="112">
        <f t="shared" si="0"/>
        <v>0</v>
      </c>
      <c r="G28" s="107"/>
      <c r="H28" s="113">
        <f t="shared" si="1"/>
        <v>12858</v>
      </c>
      <c r="I28" s="114">
        <f t="shared" si="2"/>
        <v>16087.2</v>
      </c>
      <c r="J28" s="113">
        <f t="shared" si="3"/>
        <v>3229.2000000000007</v>
      </c>
      <c r="K28" s="112">
        <f t="shared" si="4"/>
        <v>0.25114325711619229</v>
      </c>
      <c r="L28" s="97"/>
    </row>
    <row r="29" spans="1:14" x14ac:dyDescent="0.35">
      <c r="A29" s="97"/>
      <c r="B29" s="102" t="s">
        <v>184</v>
      </c>
      <c r="C29" s="135"/>
      <c r="D29" s="110">
        <v>3000</v>
      </c>
      <c r="E29" s="111">
        <v>374.495</v>
      </c>
      <c r="F29" s="112">
        <f t="shared" si="0"/>
        <v>0.17100228310502283</v>
      </c>
      <c r="G29" s="107"/>
      <c r="H29" s="113">
        <f t="shared" si="1"/>
        <v>46394.534749999999</v>
      </c>
      <c r="I29" s="114">
        <f t="shared" si="2"/>
        <v>52677.448649999998</v>
      </c>
      <c r="J29" s="113">
        <f t="shared" si="3"/>
        <v>6282.9138999999996</v>
      </c>
      <c r="K29" s="112">
        <f t="shared" si="4"/>
        <v>0.13542357809720248</v>
      </c>
      <c r="L29" s="97"/>
    </row>
    <row r="30" spans="1:14" x14ac:dyDescent="0.35">
      <c r="A30" s="97"/>
      <c r="B30" s="102" t="s">
        <v>184</v>
      </c>
      <c r="C30" s="135"/>
      <c r="D30" s="104">
        <v>85850</v>
      </c>
      <c r="E30" s="105">
        <v>51964.339</v>
      </c>
      <c r="F30" s="106">
        <f t="shared" si="0"/>
        <v>0.82916745518226276</v>
      </c>
      <c r="G30" s="107"/>
      <c r="H30" s="108">
        <f t="shared" si="1"/>
        <v>2897125.84895</v>
      </c>
      <c r="I30" s="109">
        <f t="shared" si="2"/>
        <v>2879758.6585300001</v>
      </c>
      <c r="J30" s="108">
        <f t="shared" si="3"/>
        <v>-17367.190419999883</v>
      </c>
      <c r="K30" s="106">
        <f t="shared" si="4"/>
        <v>-5.9946275465714554E-3</v>
      </c>
      <c r="L30" s="97"/>
    </row>
    <row r="31" spans="1:14" x14ac:dyDescent="0.35">
      <c r="A31" s="97"/>
      <c r="B31" s="102" t="s">
        <v>184</v>
      </c>
      <c r="C31" s="135"/>
      <c r="D31" s="104">
        <v>154658</v>
      </c>
      <c r="E31" s="105">
        <v>84755.269</v>
      </c>
      <c r="F31" s="106">
        <f t="shared" si="0"/>
        <v>0.75070871354328961</v>
      </c>
      <c r="G31" s="107"/>
      <c r="H31" s="108">
        <f t="shared" si="1"/>
        <v>4882098.4554500002</v>
      </c>
      <c r="I31" s="109">
        <f t="shared" si="2"/>
        <v>4893152.9476300003</v>
      </c>
      <c r="J31" s="108">
        <f t="shared" si="3"/>
        <v>11054.492180000059</v>
      </c>
      <c r="K31" s="106">
        <f t="shared" si="4"/>
        <v>2.2642911200735152E-3</v>
      </c>
      <c r="L31" s="97"/>
    </row>
    <row r="32" spans="1:14" x14ac:dyDescent="0.35">
      <c r="A32" s="97"/>
      <c r="B32" s="102" t="s">
        <v>184</v>
      </c>
      <c r="C32" s="135"/>
      <c r="D32" s="104">
        <v>23023</v>
      </c>
      <c r="E32" s="105">
        <v>11724.996999999999</v>
      </c>
      <c r="F32" s="106">
        <f t="shared" si="0"/>
        <v>0.69763452747371746</v>
      </c>
      <c r="G32" s="107"/>
      <c r="H32" s="108">
        <f t="shared" si="1"/>
        <v>692827.58085000003</v>
      </c>
      <c r="I32" s="109">
        <f t="shared" si="2"/>
        <v>698736.98818999995</v>
      </c>
      <c r="J32" s="108">
        <f t="shared" si="3"/>
        <v>5909.4073399999179</v>
      </c>
      <c r="K32" s="106">
        <f t="shared" si="4"/>
        <v>8.5294054442086771E-3</v>
      </c>
      <c r="L32" s="97"/>
    </row>
    <row r="33" spans="1:12" x14ac:dyDescent="0.35">
      <c r="A33" s="97"/>
      <c r="B33" s="102" t="s">
        <v>185</v>
      </c>
      <c r="C33" s="135"/>
      <c r="D33" s="129">
        <v>4456</v>
      </c>
      <c r="E33" s="130">
        <v>390.24599999999998</v>
      </c>
      <c r="F33" s="131">
        <f t="shared" si="0"/>
        <v>0.11996938097931679</v>
      </c>
      <c r="G33" s="132" t="s">
        <v>187</v>
      </c>
      <c r="H33" s="133">
        <f t="shared" si="1"/>
        <v>62594.900300000001</v>
      </c>
      <c r="I33" s="134">
        <f t="shared" si="2"/>
        <v>72720.620420000007</v>
      </c>
      <c r="J33" s="133">
        <f t="shared" si="3"/>
        <v>10125.720120000005</v>
      </c>
      <c r="K33" s="131">
        <f t="shared" si="4"/>
        <v>0.16176589580732995</v>
      </c>
      <c r="L33" s="97"/>
    </row>
    <row r="34" spans="1:12" ht="6" customHeight="1" x14ac:dyDescent="0.35">
      <c r="A34" s="97"/>
      <c r="B34" s="115"/>
      <c r="C34" s="102"/>
      <c r="D34" s="116"/>
      <c r="E34" s="97"/>
      <c r="F34" s="97"/>
      <c r="G34" s="97"/>
      <c r="H34" s="97"/>
      <c r="I34" s="97"/>
      <c r="J34" s="97"/>
      <c r="K34" s="117"/>
      <c r="L34" s="97"/>
    </row>
    <row r="35" spans="1:12" ht="13.15" x14ac:dyDescent="0.4">
      <c r="A35" s="97"/>
      <c r="B35" s="115"/>
      <c r="C35" s="118" t="s">
        <v>186</v>
      </c>
      <c r="D35" s="119">
        <f>SUM(D11:D12,D15:D33)</f>
        <v>1769832</v>
      </c>
      <c r="E35" s="120">
        <f>SUM(E11:E12,E15:E33)</f>
        <v>946070.402</v>
      </c>
      <c r="F35" s="97"/>
      <c r="G35" s="97"/>
      <c r="H35" s="108">
        <f>SUM(H11:H12,H15:H33)</f>
        <v>54961728.676100008</v>
      </c>
      <c r="I35" s="108">
        <f>SUM(I11:I12,I15:I33)</f>
        <v>55097676.378860004</v>
      </c>
      <c r="J35" s="108">
        <f>SUM(J11:J12,J15:J33)</f>
        <v>135947.70276000042</v>
      </c>
      <c r="K35" s="106">
        <f t="shared" si="4"/>
        <v>2.4734975779449418E-3</v>
      </c>
      <c r="L35" s="97"/>
    </row>
    <row r="36" spans="1:12" ht="6" customHeight="1" x14ac:dyDescent="0.35">
      <c r="A36" s="97"/>
      <c r="B36" s="115"/>
      <c r="C36" s="99"/>
      <c r="D36" s="100"/>
      <c r="E36" s="97"/>
      <c r="F36" s="97"/>
      <c r="G36" s="97"/>
      <c r="H36" s="97"/>
      <c r="I36" s="97"/>
      <c r="J36" s="97"/>
      <c r="K36" s="97"/>
      <c r="L36" s="97"/>
    </row>
    <row r="37" spans="1:12" x14ac:dyDescent="0.35">
      <c r="A37" s="97"/>
      <c r="B37" s="98"/>
      <c r="C37" s="99"/>
      <c r="D37" s="100"/>
      <c r="E37" s="97"/>
      <c r="F37" s="97"/>
      <c r="G37" s="97"/>
      <c r="H37" s="97"/>
      <c r="I37" s="97"/>
      <c r="J37" s="97"/>
      <c r="K37" s="97"/>
      <c r="L37" s="97"/>
    </row>
  </sheetData>
  <mergeCells count="3">
    <mergeCell ref="B4:E4"/>
    <mergeCell ref="B5:E5"/>
    <mergeCell ref="B6:E6"/>
  </mergeCells>
  <conditionalFormatting sqref="B6:E6">
    <cfRule type="cellIs" dxfId="0" priority="1" operator="equal">
      <formula>"INPUT DATE"</formula>
    </cfRule>
  </conditionalFormatting>
  <pageMargins left="0.5" right="0.5" top="1" bottom="1" header="0.5" footer="0.5"/>
  <pageSetup scale="81" orientation="landscape" r:id="rId1"/>
  <headerFooter alignWithMargins="0">
    <oddFooter>&amp;C&amp;12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SJB-2</vt:lpstr>
      <vt:lpstr>Revenue Neutral Redesign</vt:lpstr>
      <vt:lpstr>Large Industrial Impact</vt:lpstr>
      <vt:lpstr>'Large Industrial Impact'!Print_Area</vt:lpstr>
      <vt:lpstr>'Revenue Neutral Redesign'!Print_Area</vt:lpstr>
      <vt:lpstr>'SJB-2'!Print_Area</vt:lpstr>
      <vt:lpstr>'SJB-2'!Print_Titles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Barber</dc:creator>
  <cp:lastModifiedBy>Kim Walton</cp:lastModifiedBy>
  <cp:lastPrinted>2020-05-18T15:47:40Z</cp:lastPrinted>
  <dcterms:created xsi:type="dcterms:W3CDTF">2020-05-14T20:16:21Z</dcterms:created>
  <dcterms:modified xsi:type="dcterms:W3CDTF">2020-05-18T16:14:37Z</dcterms:modified>
</cp:coreProperties>
</file>