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Infrastructure Mechanisms/Case No. 2020-00027/"/>
    </mc:Choice>
  </mc:AlternateContent>
  <xr:revisionPtr revIDLastSave="4" documentId="8_{7D41564D-A47D-4EA6-AB5E-77B2B4D6D7DC}" xr6:coauthVersionLast="44" xr6:coauthVersionMax="44" xr10:uidLastSave="{E13FC64E-615D-4654-AF3B-94ECA5E57B1D}"/>
  <bookViews>
    <workbookView xWindow="-120" yWindow="-120" windowWidth="29040" windowHeight="15840" xr2:uid="{829A8158-035D-4479-A157-ACF07C0FE77E}"/>
  </bookViews>
  <sheets>
    <sheet name="Property Taxes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1" l="1"/>
  <c r="N31" i="1"/>
  <c r="L31" i="1"/>
  <c r="J31" i="1"/>
  <c r="H31" i="1"/>
  <c r="F31" i="1"/>
  <c r="D31" i="1"/>
  <c r="P21" i="1"/>
  <c r="P32" i="1" s="1"/>
  <c r="N21" i="1"/>
  <c r="O19" i="1" s="1"/>
  <c r="O21" i="1" s="1"/>
  <c r="L21" i="1"/>
  <c r="L32" i="1" s="1"/>
  <c r="J21" i="1"/>
  <c r="J15" i="1" s="1"/>
  <c r="J17" i="1" s="1"/>
  <c r="H21" i="1"/>
  <c r="H32" i="1" s="1"/>
  <c r="F21" i="1"/>
  <c r="G19" i="1" s="1"/>
  <c r="G21" i="1" s="1"/>
  <c r="D21" i="1"/>
  <c r="D32" i="1" s="1"/>
  <c r="O20" i="1"/>
  <c r="K20" i="1"/>
  <c r="G20" i="1"/>
  <c r="Q19" i="1"/>
  <c r="M19" i="1"/>
  <c r="I19" i="1"/>
  <c r="E19" i="1"/>
  <c r="P15" i="1"/>
  <c r="P17" i="1" s="1"/>
  <c r="L15" i="1"/>
  <c r="L17" i="1" s="1"/>
  <c r="H15" i="1"/>
  <c r="H17" i="1" s="1"/>
  <c r="D15" i="1"/>
  <c r="D17" i="1" s="1"/>
  <c r="E21" i="1" l="1"/>
  <c r="J32" i="1"/>
  <c r="F15" i="1"/>
  <c r="F17" i="1" s="1"/>
  <c r="N15" i="1"/>
  <c r="N17" i="1" s="1"/>
  <c r="K19" i="1"/>
  <c r="K21" i="1" s="1"/>
  <c r="E20" i="1"/>
  <c r="M20" i="1"/>
  <c r="M21" i="1" s="1"/>
  <c r="F32" i="1"/>
  <c r="N32" i="1"/>
  <c r="I20" i="1"/>
  <c r="I21" i="1" s="1"/>
  <c r="Q20" i="1"/>
  <c r="Q21" i="1" s="1"/>
</calcChain>
</file>

<file path=xl/sharedStrings.xml><?xml version="1.0" encoding="utf-8"?>
<sst xmlns="http://schemas.openxmlformats.org/spreadsheetml/2006/main" count="20" uniqueCount="19">
  <si>
    <t>Kentucky American Water Company</t>
  </si>
  <si>
    <t>Property Tax Expense</t>
  </si>
  <si>
    <t>Line No.</t>
  </si>
  <si>
    <t>Description</t>
  </si>
  <si>
    <t>Cost Approach</t>
  </si>
  <si>
    <t>Income Approach</t>
  </si>
  <si>
    <t>Market Approach</t>
  </si>
  <si>
    <t>Correlated Unit Value</t>
  </si>
  <si>
    <t>Final Assessment</t>
  </si>
  <si>
    <t>Total Taxes</t>
  </si>
  <si>
    <t>Percent Taxes Paid/Final Assessment</t>
  </si>
  <si>
    <t>County/City Liability**</t>
  </si>
  <si>
    <t>State Liability</t>
  </si>
  <si>
    <t>ACTUAL</t>
  </si>
  <si>
    <t>UPIS (PropTax uses prior yr UPIS)</t>
  </si>
  <si>
    <t>LESS: Life Depreciation (AC10800000)</t>
  </si>
  <si>
    <t>LESS: CIAC (AC2720000)</t>
  </si>
  <si>
    <t>Net UPIS</t>
  </si>
  <si>
    <t>Net UPIS % to Taxes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</si>
</sst>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_);\(0\)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0" fillId="0" borderId="1" xfId="0" applyBorder="1"/>
    <xf numFmtId="164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/>
    <xf numFmtId="37" fontId="0" fillId="0" borderId="0" xfId="0" applyNumberFormat="1"/>
    <xf numFmtId="165" fontId="0" fillId="0" borderId="0" xfId="2" applyNumberFormat="1" applyFont="1"/>
    <xf numFmtId="9" fontId="0" fillId="0" borderId="0" xfId="2" applyFont="1" applyAlignment="1">
      <alignment horizontal="center"/>
    </xf>
    <xf numFmtId="5" fontId="0" fillId="0" borderId="2" xfId="0" applyNumberFormat="1" applyBorder="1"/>
    <xf numFmtId="9" fontId="0" fillId="0" borderId="0" xfId="0" applyNumberFormat="1" applyAlignment="1">
      <alignment horizontal="center"/>
    </xf>
    <xf numFmtId="10" fontId="0" fillId="0" borderId="0" xfId="2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8318-FECD-4776-BF52-0D559A0A31B1}">
  <sheetPr>
    <pageSetUpPr fitToPage="1"/>
  </sheetPr>
  <dimension ref="A1:Q34"/>
  <sheetViews>
    <sheetView tabSelected="1" zoomScale="80" zoomScaleNormal="80" workbookViewId="0">
      <selection activeCell="P12" sqref="P12"/>
    </sheetView>
  </sheetViews>
  <sheetFormatPr defaultRowHeight="15" x14ac:dyDescent="0.25"/>
  <cols>
    <col min="2" max="2" width="34.5703125" bestFit="1" customWidth="1"/>
    <col min="3" max="3" width="6" customWidth="1"/>
    <col min="4" max="4" width="13.7109375" customWidth="1"/>
    <col min="5" max="5" width="5.7109375" customWidth="1"/>
    <col min="6" max="6" width="13.7109375" customWidth="1"/>
    <col min="7" max="7" width="5.7109375" customWidth="1"/>
    <col min="8" max="8" width="13.7109375" customWidth="1"/>
    <col min="9" max="9" width="5.7109375" customWidth="1"/>
    <col min="10" max="10" width="13.7109375" customWidth="1"/>
    <col min="11" max="11" width="5.7109375" customWidth="1"/>
    <col min="12" max="12" width="13.7109375" customWidth="1"/>
    <col min="13" max="13" width="5.7109375" customWidth="1"/>
    <col min="14" max="14" width="14.5703125" customWidth="1"/>
    <col min="15" max="15" width="5.7109375" customWidth="1"/>
    <col min="16" max="16" width="13.7109375" customWidth="1"/>
    <col min="17" max="17" width="5.710937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6" spans="1:17" ht="15.75" thickBot="1" x14ac:dyDescent="0.3">
      <c r="A6" s="3" t="s">
        <v>2</v>
      </c>
      <c r="B6" s="3" t="s">
        <v>3</v>
      </c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1"/>
      <c r="B7" s="1"/>
      <c r="C7" s="6"/>
      <c r="D7" s="6"/>
      <c r="E7" s="6"/>
    </row>
    <row r="8" spans="1:17" x14ac:dyDescent="0.25">
      <c r="D8" s="2">
        <v>2013</v>
      </c>
      <c r="E8" s="2"/>
      <c r="F8" s="2">
        <v>2014</v>
      </c>
      <c r="G8" s="2"/>
      <c r="H8" s="2">
        <v>2015</v>
      </c>
      <c r="I8" s="2"/>
      <c r="J8" s="2">
        <v>2016</v>
      </c>
      <c r="K8" s="2"/>
      <c r="L8" s="2">
        <v>2017</v>
      </c>
      <c r="M8" s="2"/>
      <c r="N8" s="2">
        <v>2018</v>
      </c>
      <c r="P8" s="2">
        <v>2019</v>
      </c>
    </row>
    <row r="9" spans="1:17" x14ac:dyDescent="0.25">
      <c r="A9" s="7">
        <v>1</v>
      </c>
      <c r="B9" t="s">
        <v>4</v>
      </c>
      <c r="D9" s="8">
        <v>486875109</v>
      </c>
      <c r="E9" s="8"/>
      <c r="F9" s="8">
        <v>507796730</v>
      </c>
      <c r="G9" s="8"/>
      <c r="H9" s="8">
        <v>517506126</v>
      </c>
      <c r="I9" s="8"/>
      <c r="J9" s="8">
        <v>540918490</v>
      </c>
      <c r="K9" s="8"/>
      <c r="L9" s="8">
        <v>557484661</v>
      </c>
      <c r="M9" s="8"/>
      <c r="N9" s="8">
        <v>574170999</v>
      </c>
      <c r="P9" s="8">
        <v>591296842</v>
      </c>
    </row>
    <row r="10" spans="1:17" x14ac:dyDescent="0.25">
      <c r="A10" s="7">
        <v>2</v>
      </c>
      <c r="B10" t="s">
        <v>5</v>
      </c>
      <c r="D10" s="9">
        <v>456454128</v>
      </c>
      <c r="E10" s="9"/>
      <c r="F10" s="9">
        <v>528611328</v>
      </c>
      <c r="G10" s="9"/>
      <c r="H10" s="9">
        <v>584966683</v>
      </c>
      <c r="I10" s="9"/>
      <c r="J10" s="9">
        <v>541862032</v>
      </c>
      <c r="K10" s="9"/>
      <c r="L10" s="9">
        <v>612234370</v>
      </c>
      <c r="M10" s="9"/>
      <c r="N10" s="9">
        <v>872188305</v>
      </c>
      <c r="P10" s="9">
        <v>868648369.5999999</v>
      </c>
    </row>
    <row r="11" spans="1:17" x14ac:dyDescent="0.25">
      <c r="A11" s="7">
        <v>3</v>
      </c>
      <c r="B11" t="s">
        <v>6</v>
      </c>
      <c r="D11" s="9">
        <v>546432945</v>
      </c>
      <c r="E11" s="9"/>
      <c r="F11" s="9">
        <v>502401669</v>
      </c>
      <c r="G11" s="9"/>
      <c r="H11" s="9">
        <v>637194889</v>
      </c>
      <c r="I11" s="9"/>
      <c r="J11" s="9">
        <v>668814961</v>
      </c>
      <c r="K11" s="9"/>
      <c r="L11" s="9">
        <v>783406147</v>
      </c>
      <c r="M11" s="9"/>
      <c r="N11" s="9">
        <v>759441472</v>
      </c>
      <c r="P11" s="9">
        <v>741790083.89014792</v>
      </c>
    </row>
    <row r="12" spans="1:17" x14ac:dyDescent="0.25">
      <c r="A12" s="7">
        <v>4</v>
      </c>
      <c r="B12" t="s">
        <v>7</v>
      </c>
      <c r="D12" s="9">
        <v>474578304</v>
      </c>
      <c r="E12" s="9"/>
      <c r="F12" s="9">
        <v>520000000</v>
      </c>
      <c r="G12" s="9"/>
      <c r="H12" s="9">
        <v>526007908</v>
      </c>
      <c r="I12" s="9"/>
      <c r="J12" s="9">
        <v>538500000</v>
      </c>
      <c r="K12" s="9"/>
      <c r="L12" s="9">
        <v>600000000</v>
      </c>
      <c r="M12" s="9"/>
      <c r="N12" s="9">
        <v>611438850</v>
      </c>
      <c r="P12" s="9">
        <v>605000000</v>
      </c>
    </row>
    <row r="13" spans="1:17" x14ac:dyDescent="0.25">
      <c r="A13" s="7">
        <v>5</v>
      </c>
      <c r="B13" t="s">
        <v>8</v>
      </c>
      <c r="D13" s="9">
        <v>472647978</v>
      </c>
      <c r="E13" s="9"/>
      <c r="F13" s="9">
        <v>518552009</v>
      </c>
      <c r="G13" s="9"/>
      <c r="H13" s="9">
        <v>524000000</v>
      </c>
      <c r="I13" s="9"/>
      <c r="J13" s="9">
        <v>536870151</v>
      </c>
      <c r="K13" s="9"/>
      <c r="L13" s="9">
        <v>598783713</v>
      </c>
      <c r="M13" s="9"/>
      <c r="N13" s="9">
        <v>610000000</v>
      </c>
      <c r="P13" s="9">
        <v>602799556</v>
      </c>
    </row>
    <row r="14" spans="1:17" x14ac:dyDescent="0.25">
      <c r="A14" s="7">
        <v>6</v>
      </c>
      <c r="E14" s="8"/>
      <c r="G14" s="8"/>
      <c r="I14" s="8"/>
      <c r="J14" s="8"/>
      <c r="K14" s="8"/>
      <c r="M14" s="8"/>
    </row>
    <row r="15" spans="1:17" x14ac:dyDescent="0.25">
      <c r="A15" s="7">
        <v>7</v>
      </c>
      <c r="B15" t="s">
        <v>9</v>
      </c>
      <c r="D15" s="8">
        <f>+D21</f>
        <v>4452288.1899999995</v>
      </c>
      <c r="E15" s="9"/>
      <c r="F15" s="8">
        <f>+F21</f>
        <v>5124200.7553739995</v>
      </c>
      <c r="G15" s="9"/>
      <c r="H15" s="8">
        <f>+H21</f>
        <v>5259626.0384050012</v>
      </c>
      <c r="I15" s="9"/>
      <c r="J15" s="8">
        <f>+J21</f>
        <v>5320953.0310746711</v>
      </c>
      <c r="K15" s="9"/>
      <c r="L15" s="8">
        <f>+L21</f>
        <v>6346180.6880322322</v>
      </c>
      <c r="M15" s="9"/>
      <c r="N15" s="8">
        <f>+N21</f>
        <v>6186462.9900000002</v>
      </c>
      <c r="P15" s="8">
        <f>+P21</f>
        <v>6598293.3599999994</v>
      </c>
    </row>
    <row r="16" spans="1:17" x14ac:dyDescent="0.25">
      <c r="A16" s="7">
        <v>8</v>
      </c>
    </row>
    <row r="17" spans="1:17" x14ac:dyDescent="0.25">
      <c r="A17" s="7">
        <v>9</v>
      </c>
      <c r="B17" t="s">
        <v>10</v>
      </c>
      <c r="D17" s="10">
        <f>ROUND(D15/D13,4)</f>
        <v>9.4000000000000004E-3</v>
      </c>
      <c r="F17" s="10">
        <f>ROUND(F15/F13,4)</f>
        <v>9.9000000000000008E-3</v>
      </c>
      <c r="H17" s="10">
        <f>ROUND(H15/H13,4)</f>
        <v>0.01</v>
      </c>
      <c r="J17" s="10">
        <f>ROUND(J15/J13,4)</f>
        <v>9.9000000000000008E-3</v>
      </c>
      <c r="L17" s="10">
        <f>ROUND(L15/L13,4)</f>
        <v>1.06E-2</v>
      </c>
      <c r="N17" s="10">
        <f>ROUND(N15/N13,4)</f>
        <v>1.01E-2</v>
      </c>
      <c r="P17" s="10">
        <f>ROUND(P15/P13,4)</f>
        <v>1.09E-2</v>
      </c>
    </row>
    <row r="18" spans="1:17" x14ac:dyDescent="0.25">
      <c r="A18" s="7">
        <v>10</v>
      </c>
    </row>
    <row r="19" spans="1:17" x14ac:dyDescent="0.25">
      <c r="A19" s="7">
        <v>11</v>
      </c>
      <c r="B19" t="s">
        <v>11</v>
      </c>
      <c r="D19" s="8">
        <v>3570343.01</v>
      </c>
      <c r="E19" s="11">
        <f>ROUND(D19/D21,4)</f>
        <v>0.80189999999999995</v>
      </c>
      <c r="F19" s="8">
        <v>4098003.4053739998</v>
      </c>
      <c r="G19" s="11">
        <f>ROUND(F19/F21,4)</f>
        <v>0.79969999999999997</v>
      </c>
      <c r="H19" s="8">
        <v>4229993.3884050008</v>
      </c>
      <c r="I19" s="11">
        <f>ROUND(H19/H21,4)</f>
        <v>0.80420000000000003</v>
      </c>
      <c r="J19" s="8">
        <v>4286936.451074671</v>
      </c>
      <c r="K19" s="11">
        <f>ROUND(J19/J21,4)</f>
        <v>0.80569999999999997</v>
      </c>
      <c r="L19" s="8">
        <v>5042874.4780322323</v>
      </c>
      <c r="M19" s="11">
        <f>ROUND(L19/L21,4)</f>
        <v>0.79459999999999997</v>
      </c>
      <c r="N19" s="8">
        <v>4952240.5900000008</v>
      </c>
      <c r="O19" s="11">
        <f>ROUND(N19/N21,4)</f>
        <v>0.80049999999999999</v>
      </c>
      <c r="P19" s="8">
        <v>5311797.8699999992</v>
      </c>
      <c r="Q19" s="11">
        <f>ROUND(P19/P21,4)</f>
        <v>0.80500000000000005</v>
      </c>
    </row>
    <row r="20" spans="1:17" x14ac:dyDescent="0.25">
      <c r="A20" s="7">
        <v>12</v>
      </c>
      <c r="B20" t="s">
        <v>12</v>
      </c>
      <c r="D20" s="9">
        <v>881945.18</v>
      </c>
      <c r="E20" s="11">
        <f>ROUND(D20/D21,4)</f>
        <v>0.1981</v>
      </c>
      <c r="F20" s="9">
        <v>1026197.35</v>
      </c>
      <c r="G20" s="11">
        <f>ROUND(F20/F21,4)</f>
        <v>0.20030000000000001</v>
      </c>
      <c r="H20" s="9">
        <v>1029632.65</v>
      </c>
      <c r="I20" s="11">
        <f>ROUND(H20/H21,4)</f>
        <v>0.1958</v>
      </c>
      <c r="J20" s="9">
        <v>1034016.58</v>
      </c>
      <c r="K20" s="11">
        <f>ROUND(J20/J21,4)</f>
        <v>0.1943</v>
      </c>
      <c r="L20" s="9">
        <v>1303306.21</v>
      </c>
      <c r="M20" s="11">
        <f>ROUND(L20/L21,4)</f>
        <v>0.2054</v>
      </c>
      <c r="N20" s="9">
        <v>1234222.3999999999</v>
      </c>
      <c r="O20" s="11">
        <f>ROUND(N20/N21,4)</f>
        <v>0.19950000000000001</v>
      </c>
      <c r="P20" s="9">
        <v>1286495.49</v>
      </c>
      <c r="Q20" s="11">
        <f>ROUND(P20/P21,4)</f>
        <v>0.19500000000000001</v>
      </c>
    </row>
    <row r="21" spans="1:17" ht="15.75" thickBot="1" x14ac:dyDescent="0.3">
      <c r="A21" s="7">
        <v>13</v>
      </c>
      <c r="B21" t="s">
        <v>9</v>
      </c>
      <c r="D21" s="12">
        <f t="shared" ref="D21:P21" si="0">SUM(D19:D20)</f>
        <v>4452288.1899999995</v>
      </c>
      <c r="E21" s="13">
        <f t="shared" si="0"/>
        <v>1</v>
      </c>
      <c r="F21" s="12">
        <f t="shared" si="0"/>
        <v>5124200.7553739995</v>
      </c>
      <c r="G21" s="13">
        <f t="shared" si="0"/>
        <v>1</v>
      </c>
      <c r="H21" s="12">
        <f t="shared" si="0"/>
        <v>5259626.0384050012</v>
      </c>
      <c r="I21" s="13">
        <f t="shared" si="0"/>
        <v>1</v>
      </c>
      <c r="J21" s="12">
        <f t="shared" si="0"/>
        <v>5320953.0310746711</v>
      </c>
      <c r="K21" s="13">
        <f t="shared" si="0"/>
        <v>1</v>
      </c>
      <c r="L21" s="12">
        <f t="shared" si="0"/>
        <v>6346180.6880322322</v>
      </c>
      <c r="M21" s="13">
        <f t="shared" si="0"/>
        <v>1</v>
      </c>
      <c r="N21" s="12">
        <f t="shared" si="0"/>
        <v>6186462.9900000002</v>
      </c>
      <c r="O21" s="13">
        <f t="shared" ref="O21" si="1">SUM(O19:O20)</f>
        <v>1</v>
      </c>
      <c r="P21" s="12">
        <f t="shared" si="0"/>
        <v>6598293.3599999994</v>
      </c>
      <c r="Q21" s="13">
        <f t="shared" ref="Q21" si="2">SUM(Q19:Q20)</f>
        <v>1</v>
      </c>
    </row>
    <row r="22" spans="1:17" ht="15.75" thickTop="1" x14ac:dyDescent="0.25">
      <c r="A22" s="7">
        <v>14</v>
      </c>
      <c r="D22" s="8"/>
      <c r="E22" s="13"/>
      <c r="F22" s="8"/>
      <c r="G22" s="13"/>
      <c r="H22" s="8"/>
      <c r="I22" s="13"/>
      <c r="J22" s="8"/>
      <c r="K22" s="13"/>
      <c r="L22" s="8"/>
      <c r="M22" s="13"/>
      <c r="N22" s="8"/>
      <c r="P22" s="8"/>
    </row>
    <row r="23" spans="1:17" x14ac:dyDescent="0.25">
      <c r="A23" s="7">
        <v>15</v>
      </c>
      <c r="D23" s="8"/>
      <c r="E23" s="13"/>
      <c r="F23" s="8"/>
      <c r="G23" s="13"/>
      <c r="H23" s="8"/>
      <c r="I23" s="13"/>
      <c r="J23" s="8"/>
      <c r="K23" s="13"/>
      <c r="L23" s="8"/>
      <c r="M23" s="13"/>
      <c r="N23" s="8"/>
      <c r="P23" s="8"/>
    </row>
    <row r="24" spans="1:17" x14ac:dyDescent="0.25">
      <c r="A24" s="7">
        <v>16</v>
      </c>
      <c r="D24" s="8"/>
      <c r="E24" s="13"/>
      <c r="F24" s="8"/>
      <c r="G24" s="13"/>
      <c r="H24" s="8"/>
      <c r="I24" s="13"/>
      <c r="J24" s="8"/>
      <c r="K24" s="13"/>
      <c r="L24" s="8"/>
      <c r="M24" s="13"/>
      <c r="N24" s="8"/>
      <c r="P24" s="8"/>
    </row>
    <row r="25" spans="1:17" ht="15.75" thickBot="1" x14ac:dyDescent="0.3">
      <c r="A25" s="7">
        <v>17</v>
      </c>
      <c r="D25" s="8"/>
      <c r="E25" s="13"/>
      <c r="F25" s="8"/>
      <c r="G25" s="13"/>
      <c r="H25" s="8"/>
      <c r="I25" s="13"/>
      <c r="J25" s="8"/>
      <c r="K25" s="13"/>
      <c r="L25" s="8"/>
      <c r="M25" s="13"/>
      <c r="N25" s="8"/>
      <c r="P25" s="8"/>
    </row>
    <row r="26" spans="1:17" ht="15.75" thickBot="1" x14ac:dyDescent="0.3">
      <c r="A26" s="7">
        <v>18</v>
      </c>
      <c r="D26" s="15" t="s">
        <v>13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</row>
    <row r="27" spans="1:17" x14ac:dyDescent="0.25">
      <c r="A27" s="7">
        <v>19</v>
      </c>
      <c r="D27" s="2">
        <v>2012</v>
      </c>
      <c r="E27" s="2"/>
      <c r="F27" s="2">
        <v>2013</v>
      </c>
      <c r="G27" s="2"/>
      <c r="H27" s="2">
        <v>2014</v>
      </c>
      <c r="I27" s="2"/>
      <c r="J27" s="2">
        <v>2015</v>
      </c>
      <c r="K27" s="2"/>
      <c r="L27" s="2">
        <v>2016</v>
      </c>
      <c r="M27" s="2"/>
      <c r="N27" s="2">
        <v>2017</v>
      </c>
      <c r="O27" s="2"/>
      <c r="P27" s="2">
        <v>2018</v>
      </c>
    </row>
    <row r="28" spans="1:17" x14ac:dyDescent="0.25">
      <c r="A28" s="7">
        <v>20</v>
      </c>
      <c r="B28" t="s">
        <v>14</v>
      </c>
      <c r="D28" s="8">
        <v>598861558.77999997</v>
      </c>
      <c r="E28" s="8"/>
      <c r="F28" s="8">
        <v>618710825.89999998</v>
      </c>
      <c r="G28" s="8"/>
      <c r="H28" s="8">
        <v>634757121.94000006</v>
      </c>
      <c r="I28" s="8"/>
      <c r="J28" s="8">
        <v>650307071.48000002</v>
      </c>
      <c r="K28" s="8"/>
      <c r="L28" s="8">
        <v>697936312.42999995</v>
      </c>
      <c r="M28" s="8"/>
      <c r="N28" s="8">
        <v>724951023.48000002</v>
      </c>
      <c r="P28" s="8">
        <v>754581547.60000002</v>
      </c>
    </row>
    <row r="29" spans="1:17" x14ac:dyDescent="0.25">
      <c r="A29" s="7">
        <v>21</v>
      </c>
      <c r="B29" t="s">
        <v>15</v>
      </c>
      <c r="D29" s="9">
        <v>-112509075.84999999</v>
      </c>
      <c r="E29" s="9"/>
      <c r="F29" s="9">
        <v>-120269887.42</v>
      </c>
      <c r="G29" s="9"/>
      <c r="H29" s="9">
        <v>-114258640</v>
      </c>
      <c r="I29" s="9"/>
      <c r="J29" s="9">
        <v>-124096443.76000001</v>
      </c>
      <c r="K29" s="9"/>
      <c r="L29" s="9">
        <v>-135237937.94</v>
      </c>
      <c r="M29" s="9"/>
      <c r="N29" s="9">
        <v>-148345544.65000001</v>
      </c>
      <c r="P29" s="9">
        <v>-162471086.02000001</v>
      </c>
    </row>
    <row r="30" spans="1:17" x14ac:dyDescent="0.25">
      <c r="A30" s="7">
        <v>22</v>
      </c>
      <c r="B30" t="s">
        <v>16</v>
      </c>
      <c r="D30" s="9">
        <v>-18677790.440000001</v>
      </c>
      <c r="E30" s="9"/>
      <c r="F30" s="9">
        <v>-20226225.289999999</v>
      </c>
      <c r="G30" s="9"/>
      <c r="H30" s="9">
        <v>-22193182.079999998</v>
      </c>
      <c r="I30" s="9"/>
      <c r="J30" s="9">
        <v>-23851753.690000001</v>
      </c>
      <c r="K30" s="9"/>
      <c r="L30" s="9">
        <v>-25668990.879999999</v>
      </c>
      <c r="M30" s="9"/>
      <c r="N30" s="9">
        <v>-27726346.379999999</v>
      </c>
      <c r="P30" s="9">
        <v>-31204502.199999999</v>
      </c>
    </row>
    <row r="31" spans="1:17" ht="15.75" thickBot="1" x14ac:dyDescent="0.3">
      <c r="A31" s="7">
        <v>23</v>
      </c>
      <c r="B31" t="s">
        <v>17</v>
      </c>
      <c r="D31" s="12">
        <f>+D28+D29+D30</f>
        <v>467674692.48999995</v>
      </c>
      <c r="E31" s="8"/>
      <c r="F31" s="12">
        <f>+F28+F29+F30</f>
        <v>478214713.18999994</v>
      </c>
      <c r="G31" s="8"/>
      <c r="H31" s="12">
        <f>+H28+H29+H30</f>
        <v>498305299.86000007</v>
      </c>
      <c r="I31" s="8"/>
      <c r="J31" s="12">
        <f>+J28+J29+J30</f>
        <v>502358874.03000003</v>
      </c>
      <c r="K31" s="8"/>
      <c r="L31" s="12">
        <f>+L28+L29+L30</f>
        <v>537029383.61000001</v>
      </c>
      <c r="M31" s="8"/>
      <c r="N31" s="12">
        <f>+N28+N29+N30</f>
        <v>548879132.45000005</v>
      </c>
      <c r="P31" s="12">
        <f>+P28+P29+P30</f>
        <v>560905959.38</v>
      </c>
    </row>
    <row r="32" spans="1:17" ht="15.75" thickTop="1" x14ac:dyDescent="0.25">
      <c r="A32" s="7">
        <v>24</v>
      </c>
      <c r="B32" t="s">
        <v>18</v>
      </c>
      <c r="D32" s="14">
        <f>+D21/D31</f>
        <v>9.5200537071934901E-3</v>
      </c>
      <c r="F32" s="14">
        <f>+F21/F31</f>
        <v>1.0715272060937402E-2</v>
      </c>
      <c r="H32" s="14">
        <f>+H21/H31</f>
        <v>1.0555027289259625E-2</v>
      </c>
      <c r="J32" s="14">
        <f>+J21/J31</f>
        <v>1.0591935976743416E-2</v>
      </c>
      <c r="L32" s="14">
        <f>+L21/L31</f>
        <v>1.1817194518058136E-2</v>
      </c>
      <c r="N32" s="14">
        <f>+N21/N31</f>
        <v>1.1271084332147668E-2</v>
      </c>
      <c r="P32" s="14">
        <f>+P21/P31</f>
        <v>1.1763635685549594E-2</v>
      </c>
    </row>
    <row r="33" spans="1:16" x14ac:dyDescent="0.25">
      <c r="A33" s="7">
        <v>25</v>
      </c>
      <c r="P33" s="7"/>
    </row>
    <row r="34" spans="1:16" x14ac:dyDescent="0.25">
      <c r="A34" s="7">
        <v>26</v>
      </c>
    </row>
  </sheetData>
  <mergeCells count="1">
    <mergeCell ref="D26:P26"/>
  </mergeCells>
  <pageMargins left="0.7" right="0.7" top="0.75" bottom="0.75" header="0.3" footer="0.3"/>
  <pageSetup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2" ma:contentTypeDescription="Create a new document." ma:contentTypeScope="" ma:versionID="b889f669e42330b4427f39bb9d4c4e8b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targetNamespace="http://schemas.microsoft.com/office/2006/metadata/properties" ma:root="true" ma:fieldsID="6fb194b1b697dd815e79f8740e82444f" ns2:_="" ns3:_="" ns5:_="">
    <xsd:import namespace="3527BF6F-27A6-47D3-AAFB-DBF13EBA6BBE"/>
    <xsd:import namespace="00c1cf47-8665-4c73-8994-ff3a5e26da0f"/>
    <xsd:import namespace="3541d9de-e849-43a7-ac3e-927380f29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Case No. 2020-00027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6035F1-CCE0-4150-AE9A-4F2CD5EFD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3541d9de-e849-43a7-ac3e-927380f29a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C7F5AD-1FCF-4AA2-ACCA-392976B2B304}">
  <ds:schemaRefs>
    <ds:schemaRef ds:uri="http://purl.org/dc/terms/"/>
    <ds:schemaRef ds:uri="3541d9de-e849-43a7-ac3e-927380f29a4f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0c1cf47-8665-4c73-8994-ff3a5e26da0f"/>
    <ds:schemaRef ds:uri="3527BF6F-27A6-47D3-AAFB-DBF13EBA6BB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544534-75E6-4D7B-896F-C85A019465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Taxes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KAW_R_PSCDR1_NUM015_03252020_Attachment</dc:title>
  <dc:subject/>
  <dc:creator>Lori N O'Malley</dc:creator>
  <cp:lastModifiedBy>Donald J Petry</cp:lastModifiedBy>
  <cp:lastPrinted>2020-03-23T00:19:31Z</cp:lastPrinted>
  <dcterms:created xsi:type="dcterms:W3CDTF">2020-03-23T00:16:59Z</dcterms:created>
  <dcterms:modified xsi:type="dcterms:W3CDTF">2020-03-23T12:04:09Z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0x010100AB2748C5124AB541828F6483D61391B2</vt:lpwstr>
  </property>
</Properties>
</file>