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315" windowHeight="7995"/>
  </bookViews>
  <sheets>
    <sheet name="FY 2018 CHARGE CODE TOTALS" sheetId="1" r:id="rId1"/>
  </sheets>
  <calcPr calcId="125725"/>
</workbook>
</file>

<file path=xl/calcChain.xml><?xml version="1.0" encoding="utf-8"?>
<calcChain xmlns="http://schemas.openxmlformats.org/spreadsheetml/2006/main">
  <c r="E27" i="1"/>
  <c r="D27"/>
  <c r="C27"/>
  <c r="H27"/>
  <c r="G27"/>
  <c r="F27"/>
  <c r="K27"/>
  <c r="I27"/>
  <c r="J27"/>
  <c r="J25"/>
  <c r="K24"/>
  <c r="J24"/>
  <c r="I24"/>
  <c r="K23"/>
  <c r="K25" s="1"/>
  <c r="J23"/>
  <c r="I23"/>
  <c r="I25" s="1"/>
  <c r="F24"/>
  <c r="F23"/>
  <c r="F25" s="1"/>
  <c r="K21"/>
  <c r="J21"/>
  <c r="I21"/>
  <c r="H21"/>
  <c r="G21"/>
  <c r="F21"/>
  <c r="K15"/>
  <c r="J15"/>
  <c r="I15"/>
  <c r="H15"/>
  <c r="G15"/>
  <c r="G24" s="1"/>
  <c r="F15"/>
  <c r="K11"/>
  <c r="J11"/>
  <c r="I11"/>
  <c r="H11"/>
  <c r="G11"/>
  <c r="F11"/>
  <c r="C24"/>
  <c r="C21"/>
  <c r="C15"/>
  <c r="C11"/>
  <c r="C23"/>
  <c r="E24"/>
  <c r="H23"/>
  <c r="H25" s="1"/>
  <c r="G23"/>
  <c r="E23"/>
  <c r="E25" s="1"/>
  <c r="D23"/>
  <c r="C45"/>
  <c r="F45"/>
  <c r="H45"/>
  <c r="E45"/>
  <c r="H40"/>
  <c r="G40"/>
  <c r="E40"/>
  <c r="D40"/>
  <c r="E21"/>
  <c r="D21"/>
  <c r="E11"/>
  <c r="D11"/>
  <c r="H24"/>
  <c r="E15"/>
  <c r="D15"/>
  <c r="D24" s="1"/>
  <c r="C25" l="1"/>
  <c r="G25"/>
  <c r="D25"/>
</calcChain>
</file>

<file path=xl/comments1.xml><?xml version="1.0" encoding="utf-8"?>
<comments xmlns="http://schemas.openxmlformats.org/spreadsheetml/2006/main">
  <authors>
    <author>Window</author>
  </authors>
  <commentList>
    <comment ref="C45" authorId="0">
      <text>
        <r>
          <rPr>
            <b/>
            <sz val="9"/>
            <color indexed="81"/>
            <rFont val="Tahoma"/>
            <family val="2"/>
          </rPr>
          <t>Window:</t>
        </r>
        <r>
          <rPr>
            <sz val="9"/>
            <color indexed="81"/>
            <rFont val="Tahoma"/>
            <family val="2"/>
          </rPr>
          <t xml:space="preserve">
Average # of monthly connections billed
</t>
        </r>
      </text>
    </comment>
    <comment ref="F45" authorId="0">
      <text>
        <r>
          <rPr>
            <b/>
            <sz val="9"/>
            <color indexed="81"/>
            <rFont val="Tahoma"/>
            <family val="2"/>
          </rPr>
          <t>Window:</t>
        </r>
        <r>
          <rPr>
            <sz val="9"/>
            <color indexed="81"/>
            <rFont val="Tahoma"/>
            <family val="2"/>
          </rPr>
          <t xml:space="preserve">
Average # of monthly connections billed
</t>
        </r>
      </text>
    </comment>
  </commentList>
</comments>
</file>

<file path=xl/sharedStrings.xml><?xml version="1.0" encoding="utf-8"?>
<sst xmlns="http://schemas.openxmlformats.org/spreadsheetml/2006/main" count="45" uniqueCount="35">
  <si>
    <t>DESCRIPTION</t>
  </si>
  <si>
    <t>COUNT</t>
  </si>
  <si>
    <t>CONSUMPTION</t>
  </si>
  <si>
    <t>AMOUNT</t>
  </si>
  <si>
    <t>WA 5/8"</t>
  </si>
  <si>
    <t>WA 1"</t>
  </si>
  <si>
    <t>WA 1.5"</t>
  </si>
  <si>
    <t>WA 2"</t>
  </si>
  <si>
    <t>WA 3"</t>
  </si>
  <si>
    <t>WA 4"</t>
  </si>
  <si>
    <t>W-NO MIN</t>
  </si>
  <si>
    <t>SRVC FEE</t>
  </si>
  <si>
    <t>W&amp;S-SVF</t>
  </si>
  <si>
    <t>SW 5/8"</t>
  </si>
  <si>
    <t>SW 1"</t>
  </si>
  <si>
    <t>SW 1.5"</t>
  </si>
  <si>
    <t>SW 2"</t>
  </si>
  <si>
    <t>SW 3"</t>
  </si>
  <si>
    <t>SW 4"</t>
  </si>
  <si>
    <t>PC MAINT</t>
  </si>
  <si>
    <t>SW 5/8"F</t>
  </si>
  <si>
    <t>SW EVAPO</t>
  </si>
  <si>
    <t>CODE</t>
  </si>
  <si>
    <t>7/1/17 THRU 6/30/18</t>
  </si>
  <si>
    <t>7/1/16 THRU 6/30/17</t>
  </si>
  <si>
    <t>W-NO M GAL</t>
  </si>
  <si>
    <t>SW BT GAL</t>
  </si>
  <si>
    <t>INSIDE CITY</t>
  </si>
  <si>
    <t>OUTSIDE CITY</t>
  </si>
  <si>
    <t>WHOLESALE CUFT</t>
  </si>
  <si>
    <t>TOTAL SEWER</t>
  </si>
  <si>
    <t>SERVICE FEES</t>
  </si>
  <si>
    <t>5/8" - 1.5"</t>
  </si>
  <si>
    <t>&gt; 1.5"</t>
  </si>
  <si>
    <t>7/1/18 THRU 6/30/19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</si>
</sst>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9" formatCode="0.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18" fillId="0" borderId="0" xfId="0" applyFont="1"/>
    <xf numFmtId="164" fontId="18" fillId="0" borderId="0" xfId="1" applyNumberFormat="1" applyFont="1"/>
    <xf numFmtId="0" fontId="19" fillId="0" borderId="0" xfId="0" applyFont="1"/>
    <xf numFmtId="164" fontId="19" fillId="0" borderId="0" xfId="1" applyNumberFormat="1" applyFont="1"/>
    <xf numFmtId="0" fontId="19" fillId="0" borderId="0" xfId="0" applyFont="1" applyAlignment="1">
      <alignment horizontal="center"/>
    </xf>
    <xf numFmtId="0" fontId="18" fillId="33" borderId="0" xfId="0" applyFont="1" applyFill="1"/>
    <xf numFmtId="165" fontId="18" fillId="0" borderId="0" xfId="2" applyNumberFormat="1" applyFont="1"/>
    <xf numFmtId="0" fontId="18" fillId="0" borderId="0" xfId="0" applyFont="1" applyFill="1"/>
    <xf numFmtId="164" fontId="18" fillId="0" borderId="0" xfId="1" applyNumberFormat="1" applyFont="1" applyFill="1"/>
    <xf numFmtId="165" fontId="18" fillId="0" borderId="0" xfId="2" applyNumberFormat="1" applyFont="1" applyFill="1"/>
    <xf numFmtId="0" fontId="19" fillId="0" borderId="10" xfId="0" applyFont="1" applyBorder="1" applyAlignment="1">
      <alignment horizontal="center"/>
    </xf>
    <xf numFmtId="164" fontId="19" fillId="0" borderId="10" xfId="1" applyNumberFormat="1" applyFont="1" applyBorder="1" applyAlignment="1">
      <alignment horizontal="center"/>
    </xf>
    <xf numFmtId="165" fontId="19" fillId="0" borderId="10" xfId="2" applyNumberFormat="1" applyFont="1" applyBorder="1" applyAlignment="1">
      <alignment horizontal="center"/>
    </xf>
    <xf numFmtId="164" fontId="18" fillId="0" borderId="10" xfId="1" applyNumberFormat="1" applyFont="1" applyBorder="1"/>
    <xf numFmtId="165" fontId="18" fillId="0" borderId="10" xfId="2" applyNumberFormat="1" applyFont="1" applyBorder="1"/>
    <xf numFmtId="164" fontId="19" fillId="0" borderId="0" xfId="1" applyNumberFormat="1" applyFont="1" applyFill="1"/>
    <xf numFmtId="165" fontId="19" fillId="0" borderId="0" xfId="2" applyNumberFormat="1" applyFont="1" applyFill="1"/>
    <xf numFmtId="165" fontId="19" fillId="0" borderId="0" xfId="2" applyNumberFormat="1" applyFont="1"/>
    <xf numFmtId="0" fontId="19" fillId="0" borderId="0" xfId="0" applyFont="1" applyFill="1" applyAlignment="1">
      <alignment horizontal="right"/>
    </xf>
    <xf numFmtId="164" fontId="18" fillId="0" borderId="10" xfId="1" applyNumberFormat="1" applyFont="1" applyFill="1" applyBorder="1"/>
    <xf numFmtId="165" fontId="18" fillId="0" borderId="10" xfId="2" applyNumberFormat="1" applyFont="1" applyFill="1" applyBorder="1"/>
    <xf numFmtId="0" fontId="19" fillId="0" borderId="0" xfId="0" applyFont="1" applyFill="1" applyAlignment="1">
      <alignment horizontal="right"/>
    </xf>
    <xf numFmtId="0" fontId="19" fillId="0" borderId="0" xfId="0" applyFont="1" applyAlignment="1">
      <alignment horizontal="right"/>
    </xf>
    <xf numFmtId="164" fontId="19" fillId="0" borderId="0" xfId="1" applyNumberFormat="1" applyFont="1" applyAlignment="1">
      <alignment horizontal="center"/>
    </xf>
    <xf numFmtId="164" fontId="19" fillId="0" borderId="10" xfId="1" applyNumberFormat="1" applyFont="1" applyFill="1" applyBorder="1"/>
    <xf numFmtId="164" fontId="0" fillId="0" borderId="0" xfId="1" applyNumberFormat="1" applyFont="1"/>
    <xf numFmtId="165" fontId="0" fillId="0" borderId="0" xfId="2" applyNumberFormat="1" applyFont="1"/>
    <xf numFmtId="165" fontId="19" fillId="0" borderId="0" xfId="1" applyNumberFormat="1" applyFont="1" applyFill="1"/>
    <xf numFmtId="165" fontId="19" fillId="0" borderId="10" xfId="1" applyNumberFormat="1" applyFont="1" applyFill="1" applyBorder="1"/>
    <xf numFmtId="165" fontId="18" fillId="0" borderId="0" xfId="0" applyNumberFormat="1" applyFont="1"/>
    <xf numFmtId="0" fontId="18" fillId="0" borderId="10" xfId="0" applyFont="1" applyBorder="1"/>
    <xf numFmtId="0" fontId="19" fillId="0" borderId="0" xfId="0" applyFont="1" applyFill="1"/>
    <xf numFmtId="169" fontId="18" fillId="0" borderId="0" xfId="44" applyNumberFormat="1" applyFont="1" applyFill="1"/>
  </cellXfs>
  <cellStyles count="45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urrency" xfId="2" builtinId="4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44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53"/>
  <sheetViews>
    <sheetView tabSelected="1" workbookViewId="0">
      <selection activeCell="C27" sqref="C27:E27"/>
    </sheetView>
  </sheetViews>
  <sheetFormatPr defaultRowHeight="15"/>
  <cols>
    <col min="1" max="1" width="7.42578125" style="1" bestFit="1" customWidth="1"/>
    <col min="2" max="2" width="13.140625" style="1" bestFit="1" customWidth="1"/>
    <col min="3" max="3" width="10" style="2" bestFit="1" customWidth="1"/>
    <col min="4" max="4" width="14.5703125" style="2" bestFit="1" customWidth="1"/>
    <col min="5" max="5" width="13.140625" style="30" customWidth="1"/>
    <col min="6" max="6" width="10" style="2" bestFit="1" customWidth="1"/>
    <col min="7" max="7" width="13.7109375" style="2" customWidth="1"/>
    <col min="8" max="8" width="14.7109375" style="7" customWidth="1"/>
    <col min="10" max="10" width="12.28515625" customWidth="1"/>
    <col min="11" max="11" width="13.85546875" style="27" customWidth="1"/>
    <col min="15" max="16384" width="9.140625" style="1"/>
  </cols>
  <sheetData>
    <row r="1" spans="1:14" ht="12.75">
      <c r="I1" s="1"/>
      <c r="J1" s="1"/>
      <c r="K1" s="7"/>
      <c r="L1" s="1"/>
      <c r="M1" s="1"/>
      <c r="N1" s="1"/>
    </row>
    <row r="2" spans="1:14" ht="12.75">
      <c r="I2" s="1"/>
      <c r="J2" s="1"/>
      <c r="K2" s="7"/>
      <c r="L2" s="1"/>
      <c r="M2" s="1"/>
      <c r="N2" s="1"/>
    </row>
    <row r="3" spans="1:14">
      <c r="C3" s="24" t="s">
        <v>24</v>
      </c>
      <c r="D3" s="24"/>
      <c r="E3" s="24"/>
      <c r="F3" s="24" t="s">
        <v>23</v>
      </c>
      <c r="G3" s="24"/>
      <c r="H3" s="24"/>
      <c r="I3" s="24" t="s">
        <v>34</v>
      </c>
      <c r="J3" s="24"/>
      <c r="K3" s="24"/>
    </row>
    <row r="4" spans="1:14" s="5" customFormat="1" ht="12.75">
      <c r="A4" s="11" t="s">
        <v>22</v>
      </c>
      <c r="B4" s="11" t="s">
        <v>0</v>
      </c>
      <c r="C4" s="12" t="s">
        <v>1</v>
      </c>
      <c r="D4" s="12" t="s">
        <v>2</v>
      </c>
      <c r="E4" s="13" t="s">
        <v>3</v>
      </c>
      <c r="F4" s="12" t="s">
        <v>1</v>
      </c>
      <c r="G4" s="12" t="s">
        <v>2</v>
      </c>
      <c r="H4" s="13" t="s">
        <v>3</v>
      </c>
      <c r="I4" s="12" t="s">
        <v>1</v>
      </c>
      <c r="J4" s="12" t="s">
        <v>2</v>
      </c>
      <c r="K4" s="13" t="s">
        <v>3</v>
      </c>
    </row>
    <row r="5" spans="1:14" ht="12.75">
      <c r="A5" s="1">
        <v>101</v>
      </c>
      <c r="B5" s="1" t="s">
        <v>4</v>
      </c>
      <c r="C5" s="2">
        <v>35006</v>
      </c>
      <c r="D5" s="2">
        <v>13948231</v>
      </c>
      <c r="E5" s="7">
        <v>586485.18999999994</v>
      </c>
      <c r="F5" s="2">
        <v>34749</v>
      </c>
      <c r="G5" s="2">
        <v>13800689</v>
      </c>
      <c r="H5" s="7">
        <v>581091.79</v>
      </c>
      <c r="I5" s="1">
        <v>34592</v>
      </c>
      <c r="J5" s="2">
        <v>13365109</v>
      </c>
      <c r="K5" s="7">
        <v>563895.17000000004</v>
      </c>
      <c r="L5" s="1"/>
      <c r="M5" s="1"/>
      <c r="N5" s="1"/>
    </row>
    <row r="6" spans="1:14" ht="12.75">
      <c r="A6" s="1">
        <v>102</v>
      </c>
      <c r="B6" s="1" t="s">
        <v>5</v>
      </c>
      <c r="C6" s="2">
        <v>625</v>
      </c>
      <c r="D6" s="2">
        <v>1416943</v>
      </c>
      <c r="E6" s="7">
        <v>45067.14</v>
      </c>
      <c r="F6" s="2">
        <v>627</v>
      </c>
      <c r="G6" s="2">
        <v>1285753</v>
      </c>
      <c r="H6" s="7">
        <v>42051.7</v>
      </c>
      <c r="I6" s="1">
        <v>647</v>
      </c>
      <c r="J6" s="2">
        <v>1200574</v>
      </c>
      <c r="K6" s="7">
        <v>40034.720000000001</v>
      </c>
      <c r="L6" s="1"/>
      <c r="M6" s="1"/>
      <c r="N6" s="1"/>
    </row>
    <row r="7" spans="1:14" ht="12.75">
      <c r="A7" s="1">
        <v>103</v>
      </c>
      <c r="B7" s="1" t="s">
        <v>6</v>
      </c>
      <c r="C7" s="2">
        <v>230</v>
      </c>
      <c r="D7" s="2">
        <v>909076</v>
      </c>
      <c r="E7" s="7">
        <v>29209.88</v>
      </c>
      <c r="F7" s="2">
        <v>228</v>
      </c>
      <c r="G7" s="2">
        <v>1095212</v>
      </c>
      <c r="H7" s="7">
        <v>33913.31</v>
      </c>
      <c r="I7" s="1">
        <v>228</v>
      </c>
      <c r="J7" s="2">
        <v>898732</v>
      </c>
      <c r="K7" s="7">
        <v>28697.48</v>
      </c>
      <c r="L7" s="1"/>
      <c r="M7" s="1"/>
      <c r="N7" s="1"/>
    </row>
    <row r="8" spans="1:14" ht="12.75">
      <c r="A8" s="1">
        <v>104</v>
      </c>
      <c r="B8" s="1" t="s">
        <v>7</v>
      </c>
      <c r="C8" s="2">
        <v>281</v>
      </c>
      <c r="D8" s="2">
        <v>2605061</v>
      </c>
      <c r="E8" s="7">
        <v>76468.52</v>
      </c>
      <c r="F8" s="2">
        <v>287</v>
      </c>
      <c r="G8" s="2">
        <v>2406217</v>
      </c>
      <c r="H8" s="7">
        <v>72308.19</v>
      </c>
      <c r="I8" s="1">
        <v>298</v>
      </c>
      <c r="J8" s="2">
        <v>2905879</v>
      </c>
      <c r="K8" s="7">
        <v>86259.31</v>
      </c>
      <c r="L8" s="1"/>
      <c r="M8" s="1"/>
      <c r="N8" s="1"/>
    </row>
    <row r="9" spans="1:14" ht="12.75">
      <c r="A9" s="1">
        <v>105</v>
      </c>
      <c r="B9" s="1" t="s">
        <v>8</v>
      </c>
      <c r="C9" s="2">
        <v>116</v>
      </c>
      <c r="D9" s="2">
        <v>1873671</v>
      </c>
      <c r="E9" s="7">
        <v>50320.45</v>
      </c>
      <c r="F9" s="2">
        <v>117</v>
      </c>
      <c r="G9" s="2">
        <v>1813248</v>
      </c>
      <c r="H9" s="7">
        <v>49396.66</v>
      </c>
      <c r="I9" s="1">
        <v>121</v>
      </c>
      <c r="J9" s="2">
        <v>1675012</v>
      </c>
      <c r="K9" s="7">
        <v>46951.01</v>
      </c>
      <c r="L9" s="1"/>
      <c r="M9" s="1"/>
      <c r="N9" s="1"/>
    </row>
    <row r="10" spans="1:14" ht="12.75">
      <c r="A10" s="1">
        <v>106</v>
      </c>
      <c r="B10" s="1" t="s">
        <v>9</v>
      </c>
      <c r="C10" s="14">
        <v>56</v>
      </c>
      <c r="D10" s="14">
        <v>3999206</v>
      </c>
      <c r="E10" s="15">
        <v>100721.3</v>
      </c>
      <c r="F10" s="14">
        <v>59</v>
      </c>
      <c r="G10" s="14">
        <v>3493200</v>
      </c>
      <c r="H10" s="15">
        <v>89690.559999999998</v>
      </c>
      <c r="I10" s="31">
        <v>48</v>
      </c>
      <c r="J10" s="14">
        <v>3094552</v>
      </c>
      <c r="K10" s="15">
        <v>78387.89</v>
      </c>
      <c r="L10" s="1"/>
      <c r="M10" s="1"/>
      <c r="N10" s="1"/>
    </row>
    <row r="11" spans="1:14" s="3" customFormat="1" ht="12.75">
      <c r="A11" s="23" t="s">
        <v>27</v>
      </c>
      <c r="B11" s="23"/>
      <c r="C11" s="4">
        <f>SUM(C5:C10)/12</f>
        <v>3026.1666666666665</v>
      </c>
      <c r="D11" s="4">
        <f>SUM(D5:D10)</f>
        <v>24752188</v>
      </c>
      <c r="E11" s="18">
        <f>SUM(E5:E10)</f>
        <v>888272.48</v>
      </c>
      <c r="F11" s="4">
        <f>SUM(F5:F10)/12</f>
        <v>3005.5833333333335</v>
      </c>
      <c r="G11" s="4">
        <f>SUM(G5:G10)</f>
        <v>23894319</v>
      </c>
      <c r="H11" s="18">
        <f>SUM(H5:H10)</f>
        <v>868452.21</v>
      </c>
      <c r="I11" s="4">
        <f>SUM(I5:I10)/12</f>
        <v>2994.5</v>
      </c>
      <c r="J11" s="4">
        <f>SUM(J5:J10)</f>
        <v>23139858</v>
      </c>
      <c r="K11" s="18">
        <f>SUM(K5:K10)</f>
        <v>844225.58</v>
      </c>
    </row>
    <row r="12" spans="1:14" ht="12.75">
      <c r="E12" s="7"/>
      <c r="I12" s="1"/>
      <c r="J12" s="2"/>
      <c r="K12" s="7"/>
      <c r="L12" s="1"/>
      <c r="M12" s="1"/>
      <c r="N12" s="1"/>
    </row>
    <row r="13" spans="1:14" ht="12.75">
      <c r="A13" s="1">
        <v>107</v>
      </c>
      <c r="B13" s="1" t="s">
        <v>10</v>
      </c>
      <c r="C13" s="2">
        <v>48</v>
      </c>
      <c r="D13" s="2">
        <v>1488858</v>
      </c>
      <c r="E13" s="7">
        <v>34051.72</v>
      </c>
      <c r="F13" s="2">
        <v>60</v>
      </c>
      <c r="G13" s="2">
        <v>1687925</v>
      </c>
      <c r="H13" s="7">
        <v>38604.5</v>
      </c>
      <c r="I13" s="1">
        <v>60</v>
      </c>
      <c r="J13" s="2">
        <v>2498253</v>
      </c>
      <c r="K13" s="7">
        <v>57137.56</v>
      </c>
      <c r="L13" s="1"/>
      <c r="M13" s="1"/>
      <c r="N13" s="1"/>
    </row>
    <row r="14" spans="1:14" s="8" customFormat="1" ht="12.75">
      <c r="A14" s="6">
        <v>110</v>
      </c>
      <c r="B14" s="6" t="s">
        <v>25</v>
      </c>
      <c r="C14" s="20">
        <v>132</v>
      </c>
      <c r="D14" s="20">
        <v>153449349</v>
      </c>
      <c r="E14" s="21">
        <v>469189.78</v>
      </c>
      <c r="F14" s="20">
        <v>119</v>
      </c>
      <c r="G14" s="20">
        <v>131481915</v>
      </c>
      <c r="H14" s="21">
        <v>402021.68</v>
      </c>
      <c r="I14" s="31">
        <v>120</v>
      </c>
      <c r="J14" s="14">
        <v>146153007</v>
      </c>
      <c r="K14" s="15">
        <v>446880.36</v>
      </c>
    </row>
    <row r="15" spans="1:14" s="32" customFormat="1" ht="12.75">
      <c r="A15" s="22" t="s">
        <v>29</v>
      </c>
      <c r="B15" s="22"/>
      <c r="C15" s="16">
        <f>SUM(C13:C14)/12</f>
        <v>15</v>
      </c>
      <c r="D15" s="16">
        <f>D13+(D14/7.48)</f>
        <v>22003476.850267377</v>
      </c>
      <c r="E15" s="17">
        <f>SUM(E13:E14)</f>
        <v>503241.5</v>
      </c>
      <c r="F15" s="16">
        <f>SUM(F13:F14)/12</f>
        <v>14.916666666666666</v>
      </c>
      <c r="G15" s="16">
        <f>G13+(G14/7.48)</f>
        <v>19265721.12299465</v>
      </c>
      <c r="H15" s="17">
        <f>SUM(H13:H14)</f>
        <v>440626.18</v>
      </c>
      <c r="I15" s="16">
        <f>SUM(I13:I14)/12</f>
        <v>15</v>
      </c>
      <c r="J15" s="16">
        <f>J13+(J14/7.48)</f>
        <v>22037425.05882353</v>
      </c>
      <c r="K15" s="17">
        <f>SUM(K13:K14)</f>
        <v>504017.91999999998</v>
      </c>
    </row>
    <row r="16" spans="1:14" s="8" customFormat="1" ht="12.75">
      <c r="C16" s="9"/>
      <c r="D16" s="9"/>
      <c r="E16" s="10"/>
      <c r="F16" s="9"/>
      <c r="G16" s="9"/>
      <c r="H16" s="10"/>
      <c r="J16" s="9"/>
      <c r="K16" s="10"/>
    </row>
    <row r="17" spans="1:14" ht="12.75">
      <c r="A17" s="1">
        <v>401</v>
      </c>
      <c r="B17" s="1" t="s">
        <v>4</v>
      </c>
      <c r="C17" s="2">
        <v>4269</v>
      </c>
      <c r="D17" s="2">
        <v>2292738</v>
      </c>
      <c r="E17" s="7">
        <v>154885.79</v>
      </c>
      <c r="F17" s="2">
        <v>4298</v>
      </c>
      <c r="G17" s="2">
        <v>2208461</v>
      </c>
      <c r="H17" s="7">
        <v>151031.6</v>
      </c>
      <c r="I17" s="1">
        <v>4323</v>
      </c>
      <c r="J17" s="2">
        <v>2073452</v>
      </c>
      <c r="K17" s="7">
        <v>143966.20000000001</v>
      </c>
      <c r="L17" s="1"/>
      <c r="M17" s="1"/>
      <c r="N17" s="1"/>
    </row>
    <row r="18" spans="1:14" ht="12.75">
      <c r="A18" s="1">
        <v>402</v>
      </c>
      <c r="B18" s="1" t="s">
        <v>5</v>
      </c>
      <c r="C18" s="2">
        <v>143</v>
      </c>
      <c r="D18" s="2">
        <v>182125</v>
      </c>
      <c r="E18" s="7">
        <v>11343.81</v>
      </c>
      <c r="F18" s="2">
        <v>143</v>
      </c>
      <c r="G18" s="2">
        <v>133613</v>
      </c>
      <c r="H18" s="7">
        <v>9637.9500000000007</v>
      </c>
      <c r="I18" s="1">
        <v>146</v>
      </c>
      <c r="J18" s="2">
        <v>133947</v>
      </c>
      <c r="K18" s="7">
        <v>10047.25</v>
      </c>
      <c r="L18" s="1"/>
      <c r="M18" s="1"/>
      <c r="N18" s="1"/>
    </row>
    <row r="19" spans="1:14" ht="12.75">
      <c r="A19" s="1">
        <v>404</v>
      </c>
      <c r="B19" s="1" t="s">
        <v>7</v>
      </c>
      <c r="C19" s="2">
        <v>36</v>
      </c>
      <c r="D19" s="2">
        <v>301889</v>
      </c>
      <c r="E19" s="7">
        <v>17663.009999999998</v>
      </c>
      <c r="F19" s="2">
        <v>34</v>
      </c>
      <c r="G19" s="2">
        <v>315640</v>
      </c>
      <c r="H19" s="7">
        <v>18734.68</v>
      </c>
      <c r="I19" s="1">
        <v>35</v>
      </c>
      <c r="J19" s="2">
        <v>408126</v>
      </c>
      <c r="K19" s="7">
        <v>21091.919999999998</v>
      </c>
      <c r="L19" s="1"/>
      <c r="M19" s="1"/>
      <c r="N19" s="1"/>
    </row>
    <row r="20" spans="1:14" ht="12.75">
      <c r="A20" s="1">
        <v>405</v>
      </c>
      <c r="B20" s="1" t="s">
        <v>8</v>
      </c>
      <c r="C20" s="14">
        <v>12</v>
      </c>
      <c r="D20" s="14">
        <v>1857</v>
      </c>
      <c r="E20" s="15">
        <v>4330.2</v>
      </c>
      <c r="F20" s="14">
        <v>12</v>
      </c>
      <c r="G20" s="14">
        <v>5834</v>
      </c>
      <c r="H20" s="15">
        <v>4330.2</v>
      </c>
      <c r="I20" s="31">
        <v>12</v>
      </c>
      <c r="J20" s="14">
        <v>20356</v>
      </c>
      <c r="K20" s="15">
        <v>4330.2</v>
      </c>
      <c r="L20" s="1"/>
      <c r="M20" s="1"/>
      <c r="N20" s="1"/>
    </row>
    <row r="21" spans="1:14" s="32" customFormat="1" ht="12.75">
      <c r="A21" s="22" t="s">
        <v>28</v>
      </c>
      <c r="B21" s="22"/>
      <c r="C21" s="16">
        <f>SUM(C17:C20)/12</f>
        <v>371.66666666666669</v>
      </c>
      <c r="D21" s="16">
        <f>SUM(D17:D20)</f>
        <v>2778609</v>
      </c>
      <c r="E21" s="17">
        <f>SUM(E17:E20)</f>
        <v>188222.81000000003</v>
      </c>
      <c r="F21" s="16">
        <f>SUM(F17:F20)/12</f>
        <v>373.91666666666669</v>
      </c>
      <c r="G21" s="16">
        <f>SUM(G17:G20)</f>
        <v>2663548</v>
      </c>
      <c r="H21" s="17">
        <f>SUM(H17:H20)</f>
        <v>183734.43000000002</v>
      </c>
      <c r="I21" s="16">
        <f>SUM(I17:I20)/12</f>
        <v>376.33333333333331</v>
      </c>
      <c r="J21" s="16">
        <f>SUM(J17:J20)</f>
        <v>2635881</v>
      </c>
      <c r="K21" s="17">
        <f>SUM(K17:K20)</f>
        <v>179435.57</v>
      </c>
    </row>
    <row r="22" spans="1:14" s="8" customFormat="1" ht="12.75">
      <c r="A22" s="19"/>
      <c r="B22" s="19"/>
      <c r="C22" s="9"/>
      <c r="D22" s="16"/>
      <c r="E22" s="17"/>
      <c r="F22" s="9"/>
      <c r="G22" s="16"/>
      <c r="H22" s="17"/>
      <c r="J22" s="9"/>
      <c r="K22" s="10"/>
    </row>
    <row r="23" spans="1:14" s="8" customFormat="1" ht="12.75">
      <c r="A23" s="19"/>
      <c r="B23" s="19" t="s">
        <v>32</v>
      </c>
      <c r="C23" s="16">
        <f>(C5+C6+C7+C17+C18)/12</f>
        <v>3356.0833333333335</v>
      </c>
      <c r="D23" s="16">
        <f t="shared" ref="C23:H23" si="0">D5+D6+D7+D17+D18</f>
        <v>18749113</v>
      </c>
      <c r="E23" s="28">
        <f t="shared" si="0"/>
        <v>826991.81</v>
      </c>
      <c r="F23" s="16">
        <f>(F5+F6+F7+F17+F18)/12</f>
        <v>3337.0833333333335</v>
      </c>
      <c r="G23" s="16">
        <f t="shared" si="0"/>
        <v>18523728</v>
      </c>
      <c r="H23" s="28">
        <f t="shared" si="0"/>
        <v>817726.35</v>
      </c>
      <c r="I23" s="16">
        <f>(I5+I6+I7+I17+I18)/12</f>
        <v>3328</v>
      </c>
      <c r="J23" s="16">
        <f t="shared" ref="J23:K23" si="1">J5+J6+J7+J17+J18</f>
        <v>17671814</v>
      </c>
      <c r="K23" s="28">
        <f t="shared" si="1"/>
        <v>786640.82000000007</v>
      </c>
    </row>
    <row r="24" spans="1:14" s="8" customFormat="1" ht="12.75">
      <c r="A24" s="19"/>
      <c r="B24" s="19" t="s">
        <v>33</v>
      </c>
      <c r="C24" s="25">
        <f>(C8+C9+C10+C15+C19+C20)/12</f>
        <v>43</v>
      </c>
      <c r="D24" s="25">
        <f t="shared" ref="C24:H24" si="2">D8+D9+D10+D15+D19+D20</f>
        <v>30785160.850267377</v>
      </c>
      <c r="E24" s="29">
        <f t="shared" si="2"/>
        <v>752744.98</v>
      </c>
      <c r="F24" s="25">
        <f>(F8+F9+F10+F15+F19+F20)/12</f>
        <v>43.659722222222229</v>
      </c>
      <c r="G24" s="25">
        <f t="shared" si="2"/>
        <v>27299860.12299465</v>
      </c>
      <c r="H24" s="29">
        <f t="shared" si="2"/>
        <v>675086.47</v>
      </c>
      <c r="I24" s="25">
        <f>(I8+I9+I10+I15+I19+I20)/12</f>
        <v>44.083333333333336</v>
      </c>
      <c r="J24" s="25">
        <f t="shared" ref="J24:K24" si="3">J8+J9+J10+J15+J19+J20</f>
        <v>30141350.05882353</v>
      </c>
      <c r="K24" s="29">
        <f t="shared" si="3"/>
        <v>741038.25</v>
      </c>
    </row>
    <row r="25" spans="1:14" s="8" customFormat="1" ht="12.75">
      <c r="A25" s="19"/>
      <c r="B25" s="19"/>
      <c r="C25" s="16">
        <f t="shared" ref="C25:H25" si="4">SUM(C23:C24)</f>
        <v>3399.0833333333335</v>
      </c>
      <c r="D25" s="16">
        <f t="shared" si="4"/>
        <v>49534273.85026738</v>
      </c>
      <c r="E25" s="28">
        <f t="shared" si="4"/>
        <v>1579736.79</v>
      </c>
      <c r="F25" s="16">
        <f t="shared" si="4"/>
        <v>3380.7430555555557</v>
      </c>
      <c r="G25" s="16">
        <f t="shared" si="4"/>
        <v>45823588.122994646</v>
      </c>
      <c r="H25" s="28">
        <f t="shared" si="4"/>
        <v>1492812.8199999998</v>
      </c>
      <c r="I25" s="16">
        <f t="shared" ref="I25" si="5">SUM(I23:I24)</f>
        <v>3372.0833333333335</v>
      </c>
      <c r="J25" s="16">
        <f t="shared" ref="J25" si="6">SUM(J23:J24)</f>
        <v>47813164.058823526</v>
      </c>
      <c r="K25" s="28">
        <f t="shared" ref="K25" si="7">SUM(K23:K24)</f>
        <v>1527679.07</v>
      </c>
    </row>
    <row r="26" spans="1:14" s="8" customFormat="1" ht="12.75">
      <c r="A26" s="19"/>
      <c r="B26" s="19"/>
      <c r="C26" s="9"/>
      <c r="D26" s="16"/>
      <c r="E26" s="17"/>
      <c r="F26" s="9"/>
      <c r="G26" s="16"/>
      <c r="H26" s="17"/>
      <c r="J26" s="9"/>
      <c r="K26" s="10"/>
    </row>
    <row r="27" spans="1:14" s="8" customFormat="1" ht="12.75">
      <c r="A27" s="19"/>
      <c r="B27" s="19"/>
      <c r="C27" s="33">
        <f>C23/C25</f>
        <v>0.98734953051067686</v>
      </c>
      <c r="D27" s="33">
        <f>D23/D25</f>
        <v>0.37850788035522587</v>
      </c>
      <c r="E27" s="33">
        <f>E23/E25</f>
        <v>0.52349974706862401</v>
      </c>
      <c r="F27" s="33">
        <f>F23/F25</f>
        <v>0.98708576147173432</v>
      </c>
      <c r="G27" s="33">
        <f>G23/G25</f>
        <v>0.40424001608692539</v>
      </c>
      <c r="H27" s="33">
        <f>H23/H25</f>
        <v>0.547775540941563</v>
      </c>
      <c r="I27" s="33">
        <f>I23/I25</f>
        <v>0.98692697392808593</v>
      </c>
      <c r="J27" s="33">
        <f>J23/J25</f>
        <v>0.36960143399543149</v>
      </c>
      <c r="K27" s="33">
        <f>K23/K25</f>
        <v>0.5149254417683421</v>
      </c>
    </row>
    <row r="28" spans="1:14" s="8" customFormat="1" ht="12.75">
      <c r="A28" s="19"/>
      <c r="B28" s="19"/>
      <c r="C28" s="9"/>
      <c r="D28" s="16"/>
      <c r="E28" s="17"/>
      <c r="F28" s="9"/>
      <c r="G28" s="16"/>
      <c r="H28" s="17"/>
      <c r="J28" s="9"/>
      <c r="K28" s="10"/>
    </row>
    <row r="29" spans="1:14">
      <c r="J29" s="26"/>
    </row>
    <row r="30" spans="1:14" ht="12.75">
      <c r="A30" s="1">
        <v>301</v>
      </c>
      <c r="B30" s="1" t="s">
        <v>13</v>
      </c>
      <c r="C30" s="2">
        <v>33647</v>
      </c>
      <c r="D30" s="2">
        <v>13142295</v>
      </c>
      <c r="E30" s="7">
        <v>923855.13</v>
      </c>
      <c r="F30" s="2">
        <v>32481</v>
      </c>
      <c r="G30" s="2">
        <v>13107824</v>
      </c>
      <c r="H30" s="7">
        <v>916217.16</v>
      </c>
      <c r="I30" s="1"/>
      <c r="J30" s="1"/>
      <c r="K30" s="7"/>
      <c r="L30" s="1"/>
      <c r="M30" s="1"/>
      <c r="N30" s="1"/>
    </row>
    <row r="31" spans="1:14" ht="12.75">
      <c r="A31" s="1">
        <v>302</v>
      </c>
      <c r="B31" s="1" t="s">
        <v>14</v>
      </c>
      <c r="C31" s="2">
        <v>520</v>
      </c>
      <c r="D31" s="2">
        <v>1122462</v>
      </c>
      <c r="E31" s="7">
        <v>82228.94</v>
      </c>
      <c r="F31" s="2">
        <v>516</v>
      </c>
      <c r="G31" s="2">
        <v>928096</v>
      </c>
      <c r="H31" s="7">
        <v>69653.81</v>
      </c>
      <c r="I31" s="1"/>
      <c r="J31" s="1"/>
      <c r="K31" s="7"/>
      <c r="L31" s="1"/>
      <c r="M31" s="1"/>
      <c r="N31" s="1"/>
    </row>
    <row r="32" spans="1:14" ht="12.75">
      <c r="A32" s="1">
        <v>303</v>
      </c>
      <c r="B32" s="1" t="s">
        <v>15</v>
      </c>
      <c r="C32" s="2">
        <v>182</v>
      </c>
      <c r="D32" s="2">
        <v>752862</v>
      </c>
      <c r="E32" s="7">
        <v>59264.18</v>
      </c>
      <c r="F32" s="2">
        <v>189</v>
      </c>
      <c r="G32" s="2">
        <v>1047717</v>
      </c>
      <c r="H32" s="7">
        <v>73937.61</v>
      </c>
      <c r="I32" s="1"/>
      <c r="J32" s="1"/>
      <c r="K32" s="7"/>
      <c r="L32" s="1"/>
      <c r="M32" s="1"/>
      <c r="N32" s="1"/>
    </row>
    <row r="33" spans="1:14" ht="12.75">
      <c r="A33" s="1">
        <v>304</v>
      </c>
      <c r="B33" s="1" t="s">
        <v>16</v>
      </c>
      <c r="C33" s="2">
        <v>180</v>
      </c>
      <c r="D33" s="2">
        <v>1833082</v>
      </c>
      <c r="E33" s="7">
        <v>130848.33</v>
      </c>
      <c r="F33" s="2">
        <v>181</v>
      </c>
      <c r="G33" s="2">
        <v>1661605</v>
      </c>
      <c r="H33" s="7">
        <v>119945.17</v>
      </c>
      <c r="I33" s="1"/>
      <c r="J33" s="1"/>
      <c r="K33" s="7"/>
      <c r="L33" s="1"/>
      <c r="M33" s="1"/>
      <c r="N33" s="1"/>
    </row>
    <row r="34" spans="1:14" ht="12.75">
      <c r="A34" s="1">
        <v>305</v>
      </c>
      <c r="B34" s="1" t="s">
        <v>17</v>
      </c>
      <c r="C34" s="2">
        <v>92</v>
      </c>
      <c r="D34" s="2">
        <v>1345467</v>
      </c>
      <c r="E34" s="7">
        <v>95058.9</v>
      </c>
      <c r="F34" s="2">
        <v>95</v>
      </c>
      <c r="G34" s="2">
        <v>1386599</v>
      </c>
      <c r="H34" s="7">
        <v>98043.18</v>
      </c>
      <c r="I34" s="1"/>
      <c r="J34" s="1"/>
      <c r="K34" s="7"/>
      <c r="L34" s="1"/>
      <c r="M34" s="1"/>
      <c r="N34" s="1"/>
    </row>
    <row r="35" spans="1:14" ht="12.75">
      <c r="A35" s="1">
        <v>306</v>
      </c>
      <c r="B35" s="1" t="s">
        <v>18</v>
      </c>
      <c r="C35" s="2">
        <v>24</v>
      </c>
      <c r="D35" s="2">
        <v>676506</v>
      </c>
      <c r="E35" s="7">
        <v>59581.03</v>
      </c>
      <c r="F35" s="2">
        <v>26</v>
      </c>
      <c r="G35" s="2">
        <v>514220</v>
      </c>
      <c r="H35" s="7">
        <v>48844.23</v>
      </c>
      <c r="I35" s="1"/>
      <c r="J35" s="1"/>
      <c r="K35" s="7"/>
      <c r="L35" s="1"/>
      <c r="M35" s="1"/>
      <c r="N35" s="1"/>
    </row>
    <row r="36" spans="1:14" s="8" customFormat="1" ht="12.75">
      <c r="A36" s="6">
        <v>309</v>
      </c>
      <c r="B36" s="6" t="s">
        <v>26</v>
      </c>
      <c r="C36" s="9">
        <v>13</v>
      </c>
      <c r="D36" s="9">
        <v>13028773</v>
      </c>
      <c r="E36" s="10">
        <v>115661.2</v>
      </c>
      <c r="F36" s="9">
        <v>12</v>
      </c>
      <c r="G36" s="9">
        <v>8758398</v>
      </c>
      <c r="H36" s="10">
        <v>77566.149999999994</v>
      </c>
      <c r="K36" s="10"/>
    </row>
    <row r="37" spans="1:14" ht="12.75">
      <c r="A37" s="1">
        <v>310</v>
      </c>
      <c r="B37" s="1" t="s">
        <v>19</v>
      </c>
      <c r="C37" s="2">
        <v>12</v>
      </c>
      <c r="D37" s="2">
        <v>13753</v>
      </c>
      <c r="E37" s="7">
        <v>124.92</v>
      </c>
      <c r="F37" s="2">
        <v>12</v>
      </c>
      <c r="G37" s="2">
        <v>7670</v>
      </c>
      <c r="H37" s="7">
        <v>124.92</v>
      </c>
      <c r="I37" s="1"/>
      <c r="J37" s="1"/>
      <c r="K37" s="7"/>
      <c r="L37" s="1"/>
      <c r="M37" s="1"/>
      <c r="N37" s="1"/>
    </row>
    <row r="38" spans="1:14" ht="12.75">
      <c r="A38" s="1">
        <v>312</v>
      </c>
      <c r="B38" s="1" t="s">
        <v>20</v>
      </c>
      <c r="C38" s="2">
        <v>12</v>
      </c>
      <c r="D38" s="2">
        <v>4800</v>
      </c>
      <c r="E38" s="7">
        <v>276.36</v>
      </c>
      <c r="F38" s="2">
        <v>11</v>
      </c>
      <c r="G38" s="2">
        <v>4400</v>
      </c>
      <c r="H38" s="7">
        <v>253.33</v>
      </c>
      <c r="I38" s="1"/>
      <c r="J38" s="1"/>
      <c r="K38" s="7"/>
      <c r="L38" s="1"/>
      <c r="M38" s="1"/>
      <c r="N38" s="1"/>
    </row>
    <row r="39" spans="1:14" ht="12.75">
      <c r="A39" s="1">
        <v>315</v>
      </c>
      <c r="B39" s="1" t="s">
        <v>21</v>
      </c>
      <c r="C39" s="14">
        <v>12</v>
      </c>
      <c r="D39" s="14">
        <v>0</v>
      </c>
      <c r="E39" s="15">
        <v>-10728.96</v>
      </c>
      <c r="F39" s="14">
        <v>14</v>
      </c>
      <c r="G39" s="14">
        <v>0</v>
      </c>
      <c r="H39" s="15">
        <v>-10728.96</v>
      </c>
      <c r="I39" s="1"/>
      <c r="J39" s="1"/>
      <c r="K39" s="7"/>
      <c r="L39" s="1"/>
      <c r="M39" s="1"/>
      <c r="N39" s="1"/>
    </row>
    <row r="40" spans="1:14" ht="12.75">
      <c r="A40" s="23" t="s">
        <v>30</v>
      </c>
      <c r="B40" s="23"/>
      <c r="D40" s="4">
        <f>SUM(D30:D39)-D36+(D36/7.48)</f>
        <v>20633041.572192512</v>
      </c>
      <c r="E40" s="18">
        <f>SUM(E30:E39)</f>
        <v>1456170.03</v>
      </c>
      <c r="G40" s="4">
        <f>SUM(G30:G39)-G36+(G36/7.48)</f>
        <v>19829039.823529411</v>
      </c>
      <c r="H40" s="18">
        <f>SUM(H30:H39)</f>
        <v>1393856.5999999999</v>
      </c>
      <c r="I40" s="1"/>
      <c r="J40" s="1"/>
      <c r="K40" s="7"/>
      <c r="L40" s="1"/>
      <c r="M40" s="1"/>
      <c r="N40" s="1"/>
    </row>
    <row r="41" spans="1:14" ht="12.75">
      <c r="E41" s="7"/>
      <c r="I41" s="1"/>
      <c r="J41" s="1"/>
      <c r="K41" s="7"/>
      <c r="L41" s="1"/>
      <c r="M41" s="1"/>
      <c r="N41" s="1"/>
    </row>
    <row r="42" spans="1:14" ht="12.75">
      <c r="E42" s="7"/>
      <c r="I42" s="1"/>
      <c r="J42" s="1"/>
      <c r="K42" s="7"/>
      <c r="L42" s="1"/>
      <c r="M42" s="1"/>
      <c r="N42" s="1"/>
    </row>
    <row r="43" spans="1:14" ht="12.75">
      <c r="A43" s="1">
        <v>201</v>
      </c>
      <c r="B43" s="1" t="s">
        <v>11</v>
      </c>
      <c r="C43" s="2">
        <v>6241</v>
      </c>
      <c r="D43" s="2">
        <v>0</v>
      </c>
      <c r="E43" s="7">
        <v>24982</v>
      </c>
      <c r="F43" s="2">
        <v>6296</v>
      </c>
      <c r="G43" s="2">
        <v>0</v>
      </c>
      <c r="H43" s="7">
        <v>25197</v>
      </c>
      <c r="I43" s="1"/>
      <c r="J43" s="1"/>
      <c r="K43" s="7"/>
      <c r="L43" s="1"/>
      <c r="M43" s="1"/>
      <c r="N43" s="1"/>
    </row>
    <row r="44" spans="1:14" ht="12.75">
      <c r="A44" s="1">
        <v>202</v>
      </c>
      <c r="B44" s="1" t="s">
        <v>12</v>
      </c>
      <c r="C44" s="14">
        <v>34830</v>
      </c>
      <c r="D44" s="14">
        <v>0</v>
      </c>
      <c r="E44" s="15">
        <v>174051.33</v>
      </c>
      <c r="F44" s="14">
        <v>34534</v>
      </c>
      <c r="G44" s="14">
        <v>0</v>
      </c>
      <c r="H44" s="15">
        <v>170097.57</v>
      </c>
      <c r="I44" s="1"/>
      <c r="J44" s="1"/>
      <c r="K44" s="7"/>
      <c r="L44" s="1"/>
      <c r="M44" s="1"/>
      <c r="N44" s="1"/>
    </row>
    <row r="45" spans="1:14">
      <c r="A45" s="23" t="s">
        <v>31</v>
      </c>
      <c r="B45" s="23"/>
      <c r="C45" s="4">
        <f>SUM(C43:C44)/12</f>
        <v>3422.5833333333335</v>
      </c>
      <c r="E45" s="18">
        <f>SUM(E43:E44)</f>
        <v>199033.33</v>
      </c>
      <c r="F45" s="4">
        <f>SUM(F43:F44)/12</f>
        <v>3402.5</v>
      </c>
      <c r="H45" s="18">
        <f>SUM(H43:H44)</f>
        <v>195294.57</v>
      </c>
    </row>
    <row r="47" spans="1:14" ht="12.75">
      <c r="I47" s="1"/>
      <c r="J47" s="1"/>
      <c r="K47" s="7"/>
      <c r="L47" s="1"/>
      <c r="M47" s="1"/>
      <c r="N47" s="1"/>
    </row>
    <row r="48" spans="1:14" ht="12.75">
      <c r="I48" s="1"/>
      <c r="J48" s="1"/>
      <c r="K48" s="7"/>
      <c r="L48" s="1"/>
      <c r="M48" s="1"/>
      <c r="N48" s="1"/>
    </row>
    <row r="49" spans="9:14" ht="12.75">
      <c r="I49" s="1"/>
      <c r="J49" s="1"/>
      <c r="K49" s="7"/>
      <c r="L49" s="1"/>
      <c r="M49" s="1"/>
      <c r="N49" s="1"/>
    </row>
    <row r="50" spans="9:14" ht="12.75">
      <c r="I50" s="1"/>
      <c r="J50" s="1"/>
      <c r="K50" s="7"/>
      <c r="L50" s="1"/>
      <c r="M50" s="1"/>
      <c r="N50" s="1"/>
    </row>
    <row r="51" spans="9:14" ht="12.75">
      <c r="I51" s="1"/>
      <c r="J51" s="1"/>
      <c r="K51" s="7"/>
      <c r="L51" s="1"/>
      <c r="M51" s="1"/>
      <c r="N51" s="1"/>
    </row>
    <row r="52" spans="9:14" ht="12.75">
      <c r="I52" s="1"/>
      <c r="J52" s="1"/>
      <c r="K52" s="7"/>
      <c r="L52" s="1"/>
      <c r="M52" s="1"/>
      <c r="N52" s="1"/>
    </row>
    <row r="53" spans="9:14" ht="12.75">
      <c r="I53" s="1"/>
      <c r="J53" s="1"/>
      <c r="K53" s="7"/>
      <c r="L53" s="1"/>
      <c r="M53" s="1"/>
      <c r="N53" s="1"/>
    </row>
    <row r="54" spans="9:14" ht="12.75">
      <c r="I54" s="1"/>
      <c r="J54" s="1"/>
      <c r="K54" s="7"/>
      <c r="L54" s="1"/>
      <c r="M54" s="1"/>
      <c r="N54" s="1"/>
    </row>
    <row r="55" spans="9:14" ht="12.75">
      <c r="I55" s="1"/>
      <c r="J55" s="1"/>
      <c r="K55" s="7"/>
      <c r="L55" s="1"/>
      <c r="M55" s="1"/>
      <c r="N55" s="1"/>
    </row>
    <row r="56" spans="9:14" ht="12.75">
      <c r="I56" s="1"/>
      <c r="J56" s="1"/>
      <c r="K56" s="7"/>
      <c r="L56" s="1"/>
      <c r="M56" s="1"/>
      <c r="N56" s="1"/>
    </row>
    <row r="57" spans="9:14" ht="12.75">
      <c r="I57" s="1"/>
      <c r="J57" s="1"/>
      <c r="K57" s="7"/>
      <c r="L57" s="1"/>
      <c r="M57" s="1"/>
      <c r="N57" s="1"/>
    </row>
    <row r="58" spans="9:14" ht="12.75">
      <c r="I58" s="1"/>
      <c r="J58" s="1"/>
      <c r="K58" s="7"/>
      <c r="L58" s="1"/>
      <c r="M58" s="1"/>
      <c r="N58" s="1"/>
    </row>
    <row r="59" spans="9:14" ht="12.75">
      <c r="I59" s="1"/>
      <c r="J59" s="1"/>
      <c r="K59" s="7"/>
      <c r="L59" s="1"/>
      <c r="M59" s="1"/>
      <c r="N59" s="1"/>
    </row>
    <row r="60" spans="9:14" ht="12.75">
      <c r="I60" s="1"/>
      <c r="J60" s="1"/>
      <c r="K60" s="7"/>
      <c r="L60" s="1"/>
      <c r="M60" s="1"/>
      <c r="N60" s="1"/>
    </row>
    <row r="61" spans="9:14" ht="12.75">
      <c r="I61" s="1"/>
      <c r="J61" s="1"/>
      <c r="K61" s="7"/>
      <c r="L61" s="1"/>
      <c r="M61" s="1"/>
      <c r="N61" s="1"/>
    </row>
    <row r="62" spans="9:14" ht="12.75">
      <c r="I62" s="1"/>
      <c r="J62" s="1"/>
      <c r="K62" s="7"/>
      <c r="L62" s="1"/>
      <c r="M62" s="1"/>
      <c r="N62" s="1"/>
    </row>
    <row r="63" spans="9:14" ht="12.75">
      <c r="I63" s="1"/>
      <c r="J63" s="1"/>
      <c r="K63" s="7"/>
      <c r="L63" s="1"/>
      <c r="M63" s="1"/>
      <c r="N63" s="1"/>
    </row>
    <row r="64" spans="9:14" ht="12.75">
      <c r="I64" s="1"/>
      <c r="J64" s="1"/>
      <c r="K64" s="7"/>
      <c r="L64" s="1"/>
      <c r="M64" s="1"/>
      <c r="N64" s="1"/>
    </row>
    <row r="65" spans="9:14" ht="12.75">
      <c r="I65" s="1"/>
      <c r="J65" s="1"/>
      <c r="K65" s="7"/>
      <c r="L65" s="1"/>
      <c r="M65" s="1"/>
      <c r="N65" s="1"/>
    </row>
    <row r="66" spans="9:14" ht="12.75">
      <c r="I66" s="1"/>
      <c r="J66" s="1"/>
      <c r="K66" s="7"/>
      <c r="L66" s="1"/>
      <c r="M66" s="1"/>
      <c r="N66" s="1"/>
    </row>
    <row r="67" spans="9:14" ht="12.75">
      <c r="I67" s="1"/>
      <c r="J67" s="1"/>
      <c r="K67" s="7"/>
      <c r="L67" s="1"/>
      <c r="M67" s="1"/>
      <c r="N67" s="1"/>
    </row>
    <row r="68" spans="9:14" ht="12.75">
      <c r="I68" s="1"/>
      <c r="J68" s="1"/>
      <c r="K68" s="7"/>
      <c r="L68" s="1"/>
      <c r="M68" s="1"/>
      <c r="N68" s="1"/>
    </row>
    <row r="69" spans="9:14" ht="12.75">
      <c r="I69" s="1"/>
      <c r="J69" s="1"/>
      <c r="K69" s="7"/>
      <c r="L69" s="1"/>
      <c r="M69" s="1"/>
      <c r="N69" s="1"/>
    </row>
    <row r="70" spans="9:14" ht="12.75">
      <c r="I70" s="1"/>
      <c r="J70" s="1"/>
      <c r="K70" s="7"/>
      <c r="L70" s="1"/>
      <c r="M70" s="1"/>
      <c r="N70" s="1"/>
    </row>
    <row r="71" spans="9:14" ht="12.75">
      <c r="I71" s="1"/>
      <c r="J71" s="1"/>
      <c r="K71" s="7"/>
      <c r="L71" s="1"/>
      <c r="M71" s="1"/>
      <c r="N71" s="1"/>
    </row>
    <row r="72" spans="9:14" ht="12.75">
      <c r="I72" s="1"/>
      <c r="J72" s="1"/>
      <c r="K72" s="7"/>
      <c r="L72" s="1"/>
      <c r="M72" s="1"/>
      <c r="N72" s="1"/>
    </row>
    <row r="73" spans="9:14" ht="12.75">
      <c r="I73" s="1"/>
      <c r="J73" s="1"/>
      <c r="K73" s="7"/>
      <c r="L73" s="1"/>
      <c r="M73" s="1"/>
      <c r="N73" s="1"/>
    </row>
    <row r="74" spans="9:14" ht="12.75">
      <c r="I74" s="1"/>
      <c r="J74" s="1"/>
      <c r="K74" s="7"/>
      <c r="L74" s="1"/>
      <c r="M74" s="1"/>
      <c r="N74" s="1"/>
    </row>
    <row r="75" spans="9:14" ht="12.75">
      <c r="I75" s="1"/>
      <c r="J75" s="1"/>
      <c r="K75" s="7"/>
      <c r="L75" s="1"/>
      <c r="M75" s="1"/>
      <c r="N75" s="1"/>
    </row>
    <row r="76" spans="9:14" ht="12.75">
      <c r="I76" s="1"/>
      <c r="J76" s="1"/>
      <c r="K76" s="7"/>
      <c r="L76" s="1"/>
      <c r="M76" s="1"/>
      <c r="N76" s="1"/>
    </row>
    <row r="77" spans="9:14" ht="12.75">
      <c r="I77" s="1"/>
      <c r="J77" s="1"/>
      <c r="K77" s="7"/>
      <c r="L77" s="1"/>
      <c r="M77" s="1"/>
      <c r="N77" s="1"/>
    </row>
    <row r="78" spans="9:14" ht="12.75">
      <c r="I78" s="1"/>
      <c r="J78" s="1"/>
      <c r="K78" s="7"/>
      <c r="L78" s="1"/>
      <c r="M78" s="1"/>
      <c r="N78" s="1"/>
    </row>
    <row r="79" spans="9:14" ht="12.75">
      <c r="I79" s="1"/>
      <c r="J79" s="1"/>
      <c r="K79" s="7"/>
      <c r="L79" s="1"/>
      <c r="M79" s="1"/>
      <c r="N79" s="1"/>
    </row>
    <row r="80" spans="9:14" ht="12.75">
      <c r="I80" s="1"/>
      <c r="J80" s="1"/>
      <c r="K80" s="7"/>
      <c r="L80" s="1"/>
      <c r="M80" s="1"/>
      <c r="N80" s="1"/>
    </row>
    <row r="81" spans="9:14" ht="12.75">
      <c r="I81" s="1"/>
      <c r="J81" s="1"/>
      <c r="K81" s="7"/>
      <c r="L81" s="1"/>
      <c r="M81" s="1"/>
      <c r="N81" s="1"/>
    </row>
    <row r="82" spans="9:14" ht="12.75">
      <c r="I82" s="1"/>
      <c r="J82" s="1"/>
      <c r="K82" s="7"/>
      <c r="L82" s="1"/>
      <c r="M82" s="1"/>
      <c r="N82" s="1"/>
    </row>
    <row r="83" spans="9:14" ht="12.75">
      <c r="I83" s="1"/>
      <c r="J83" s="1"/>
      <c r="K83" s="7"/>
      <c r="L83" s="1"/>
      <c r="M83" s="1"/>
      <c r="N83" s="1"/>
    </row>
    <row r="84" spans="9:14" ht="12.75">
      <c r="I84" s="1"/>
      <c r="J84" s="1"/>
      <c r="K84" s="7"/>
      <c r="L84" s="1"/>
      <c r="M84" s="1"/>
      <c r="N84" s="1"/>
    </row>
    <row r="85" spans="9:14" ht="12.75">
      <c r="I85" s="1"/>
      <c r="J85" s="1"/>
      <c r="K85" s="7"/>
      <c r="L85" s="1"/>
      <c r="M85" s="1"/>
      <c r="N85" s="1"/>
    </row>
    <row r="86" spans="9:14" ht="12.75">
      <c r="I86" s="1"/>
      <c r="J86" s="1"/>
      <c r="K86" s="7"/>
      <c r="L86" s="1"/>
      <c r="M86" s="1"/>
      <c r="N86" s="1"/>
    </row>
    <row r="87" spans="9:14" ht="12.75">
      <c r="I87" s="1"/>
      <c r="J87" s="1"/>
      <c r="K87" s="7"/>
      <c r="L87" s="1"/>
      <c r="M87" s="1"/>
      <c r="N87" s="1"/>
    </row>
    <row r="88" spans="9:14" ht="12.75">
      <c r="I88" s="1"/>
      <c r="J88" s="1"/>
      <c r="K88" s="7"/>
      <c r="L88" s="1"/>
      <c r="M88" s="1"/>
      <c r="N88" s="1"/>
    </row>
    <row r="89" spans="9:14" ht="12.75">
      <c r="I89" s="1"/>
      <c r="J89" s="1"/>
      <c r="K89" s="7"/>
      <c r="L89" s="1"/>
      <c r="M89" s="1"/>
      <c r="N89" s="1"/>
    </row>
    <row r="90" spans="9:14" ht="12.75">
      <c r="I90" s="1"/>
      <c r="J90" s="1"/>
      <c r="K90" s="7"/>
      <c r="L90" s="1"/>
      <c r="M90" s="1"/>
      <c r="N90" s="1"/>
    </row>
    <row r="91" spans="9:14" ht="12.75">
      <c r="I91" s="1"/>
      <c r="J91" s="1"/>
      <c r="K91" s="7"/>
      <c r="L91" s="1"/>
      <c r="M91" s="1"/>
      <c r="N91" s="1"/>
    </row>
    <row r="92" spans="9:14" ht="12.75">
      <c r="I92" s="1"/>
      <c r="J92" s="1"/>
      <c r="K92" s="7"/>
      <c r="L92" s="1"/>
      <c r="M92" s="1"/>
      <c r="N92" s="1"/>
    </row>
    <row r="93" spans="9:14" ht="12.75">
      <c r="I93" s="1"/>
      <c r="J93" s="1"/>
      <c r="K93" s="7"/>
      <c r="L93" s="1"/>
      <c r="M93" s="1"/>
      <c r="N93" s="1"/>
    </row>
    <row r="94" spans="9:14" ht="12.75">
      <c r="I94" s="1"/>
      <c r="J94" s="1"/>
      <c r="K94" s="7"/>
      <c r="L94" s="1"/>
      <c r="M94" s="1"/>
      <c r="N94" s="1"/>
    </row>
    <row r="95" spans="9:14" ht="12.75">
      <c r="I95" s="1"/>
      <c r="J95" s="1"/>
      <c r="K95" s="7"/>
      <c r="L95" s="1"/>
      <c r="M95" s="1"/>
      <c r="N95" s="1"/>
    </row>
    <row r="96" spans="9:14" ht="12.75">
      <c r="I96" s="1"/>
      <c r="J96" s="1"/>
      <c r="K96" s="7"/>
      <c r="L96" s="1"/>
      <c r="M96" s="1"/>
      <c r="N96" s="1"/>
    </row>
    <row r="97" spans="9:14" ht="12.75">
      <c r="I97" s="1"/>
      <c r="J97" s="1"/>
      <c r="K97" s="7"/>
      <c r="L97" s="1"/>
      <c r="M97" s="1"/>
      <c r="N97" s="1"/>
    </row>
    <row r="98" spans="9:14" ht="12.75">
      <c r="I98" s="1"/>
      <c r="J98" s="1"/>
      <c r="K98" s="7"/>
      <c r="L98" s="1"/>
      <c r="M98" s="1"/>
      <c r="N98" s="1"/>
    </row>
    <row r="99" spans="9:14" ht="12.75">
      <c r="I99" s="1"/>
      <c r="J99" s="1"/>
      <c r="K99" s="7"/>
      <c r="L99" s="1"/>
      <c r="M99" s="1"/>
      <c r="N99" s="1"/>
    </row>
    <row r="100" spans="9:14" ht="12.75">
      <c r="I100" s="1"/>
      <c r="J100" s="1"/>
      <c r="K100" s="7"/>
      <c r="L100" s="1"/>
      <c r="M100" s="1"/>
      <c r="N100" s="1"/>
    </row>
    <row r="101" spans="9:14" ht="12.75">
      <c r="I101" s="1"/>
      <c r="J101" s="1"/>
      <c r="K101" s="7"/>
      <c r="L101" s="1"/>
      <c r="M101" s="1"/>
      <c r="N101" s="1"/>
    </row>
    <row r="102" spans="9:14" ht="12.75">
      <c r="I102" s="1"/>
      <c r="J102" s="1"/>
      <c r="K102" s="7"/>
      <c r="L102" s="1"/>
      <c r="M102" s="1"/>
      <c r="N102" s="1"/>
    </row>
    <row r="103" spans="9:14" ht="12.75">
      <c r="I103" s="1"/>
      <c r="J103" s="1"/>
      <c r="K103" s="7"/>
      <c r="L103" s="1"/>
      <c r="M103" s="1"/>
      <c r="N103" s="1"/>
    </row>
    <row r="104" spans="9:14" ht="12.75">
      <c r="I104" s="1"/>
      <c r="J104" s="1"/>
      <c r="K104" s="7"/>
      <c r="L104" s="1"/>
      <c r="M104" s="1"/>
      <c r="N104" s="1"/>
    </row>
    <row r="105" spans="9:14" ht="12.75">
      <c r="I105" s="1"/>
      <c r="J105" s="1"/>
      <c r="K105" s="7"/>
      <c r="L105" s="1"/>
      <c r="M105" s="1"/>
      <c r="N105" s="1"/>
    </row>
    <row r="106" spans="9:14" ht="12.75">
      <c r="I106" s="1"/>
      <c r="J106" s="1"/>
      <c r="K106" s="7"/>
      <c r="L106" s="1"/>
      <c r="M106" s="1"/>
      <c r="N106" s="1"/>
    </row>
    <row r="107" spans="9:14" ht="12.75">
      <c r="I107" s="1"/>
      <c r="J107" s="1"/>
      <c r="K107" s="7"/>
      <c r="L107" s="1"/>
      <c r="M107" s="1"/>
      <c r="N107" s="1"/>
    </row>
    <row r="108" spans="9:14" ht="12.75">
      <c r="I108" s="1"/>
      <c r="J108" s="1"/>
      <c r="K108" s="7"/>
      <c r="L108" s="1"/>
      <c r="M108" s="1"/>
      <c r="N108" s="1"/>
    </row>
    <row r="109" spans="9:14" ht="12.75">
      <c r="I109" s="1"/>
      <c r="J109" s="1"/>
      <c r="K109" s="7"/>
      <c r="L109" s="1"/>
      <c r="M109" s="1"/>
      <c r="N109" s="1"/>
    </row>
    <row r="110" spans="9:14" ht="12.75">
      <c r="I110" s="1"/>
      <c r="J110" s="1"/>
      <c r="K110" s="7"/>
      <c r="L110" s="1"/>
      <c r="M110" s="1"/>
      <c r="N110" s="1"/>
    </row>
    <row r="111" spans="9:14" ht="12.75">
      <c r="I111" s="1"/>
      <c r="J111" s="1"/>
      <c r="K111" s="7"/>
      <c r="L111" s="1"/>
      <c r="M111" s="1"/>
      <c r="N111" s="1"/>
    </row>
    <row r="112" spans="9:14" ht="12.75">
      <c r="I112" s="1"/>
      <c r="J112" s="1"/>
      <c r="K112" s="7"/>
      <c r="L112" s="1"/>
      <c r="M112" s="1"/>
      <c r="N112" s="1"/>
    </row>
    <row r="113" spans="9:14" ht="12.75">
      <c r="I113" s="1"/>
      <c r="J113" s="1"/>
      <c r="K113" s="7"/>
      <c r="L113" s="1"/>
      <c r="M113" s="1"/>
      <c r="N113" s="1"/>
    </row>
    <row r="114" spans="9:14" ht="12.75">
      <c r="I114" s="1"/>
      <c r="J114" s="1"/>
      <c r="K114" s="7"/>
      <c r="L114" s="1"/>
      <c r="M114" s="1"/>
      <c r="N114" s="1"/>
    </row>
    <row r="115" spans="9:14" ht="12.75">
      <c r="I115" s="1"/>
      <c r="J115" s="1"/>
      <c r="K115" s="7"/>
      <c r="L115" s="1"/>
      <c r="M115" s="1"/>
      <c r="N115" s="1"/>
    </row>
    <row r="116" spans="9:14" ht="12.75">
      <c r="I116" s="1"/>
      <c r="J116" s="1"/>
      <c r="K116" s="7"/>
      <c r="L116" s="1"/>
      <c r="M116" s="1"/>
      <c r="N116" s="1"/>
    </row>
    <row r="117" spans="9:14" ht="12.75">
      <c r="I117" s="1"/>
      <c r="J117" s="1"/>
      <c r="K117" s="7"/>
      <c r="L117" s="1"/>
      <c r="M117" s="1"/>
      <c r="N117" s="1"/>
    </row>
    <row r="118" spans="9:14" ht="12.75">
      <c r="I118" s="1"/>
      <c r="J118" s="1"/>
      <c r="K118" s="7"/>
      <c r="L118" s="1"/>
      <c r="M118" s="1"/>
      <c r="N118" s="1"/>
    </row>
    <row r="119" spans="9:14" ht="12.75">
      <c r="I119" s="1"/>
      <c r="J119" s="1"/>
      <c r="K119" s="7"/>
      <c r="L119" s="1"/>
      <c r="M119" s="1"/>
      <c r="N119" s="1"/>
    </row>
    <row r="120" spans="9:14" ht="12.75">
      <c r="I120" s="1"/>
      <c r="J120" s="1"/>
      <c r="K120" s="7"/>
      <c r="L120" s="1"/>
      <c r="M120" s="1"/>
      <c r="N120" s="1"/>
    </row>
    <row r="121" spans="9:14" ht="12.75">
      <c r="I121" s="1"/>
      <c r="J121" s="1"/>
      <c r="K121" s="7"/>
      <c r="L121" s="1"/>
      <c r="M121" s="1"/>
      <c r="N121" s="1"/>
    </row>
    <row r="122" spans="9:14" ht="12.75">
      <c r="I122" s="1"/>
      <c r="J122" s="1"/>
      <c r="K122" s="7"/>
      <c r="L122" s="1"/>
      <c r="M122" s="1"/>
      <c r="N122" s="1"/>
    </row>
    <row r="123" spans="9:14" ht="12.75">
      <c r="I123" s="1"/>
      <c r="J123" s="1"/>
      <c r="K123" s="7"/>
      <c r="L123" s="1"/>
      <c r="M123" s="1"/>
      <c r="N123" s="1"/>
    </row>
    <row r="124" spans="9:14" ht="12.75">
      <c r="I124" s="1"/>
      <c r="J124" s="1"/>
      <c r="K124" s="7"/>
      <c r="L124" s="1"/>
      <c r="M124" s="1"/>
      <c r="N124" s="1"/>
    </row>
    <row r="125" spans="9:14" ht="12.75">
      <c r="I125" s="1"/>
      <c r="J125" s="1"/>
      <c r="K125" s="7"/>
      <c r="L125" s="1"/>
      <c r="M125" s="1"/>
      <c r="N125" s="1"/>
    </row>
    <row r="126" spans="9:14" ht="12.75">
      <c r="I126" s="1"/>
      <c r="J126" s="1"/>
      <c r="K126" s="7"/>
      <c r="L126" s="1"/>
      <c r="M126" s="1"/>
      <c r="N126" s="1"/>
    </row>
    <row r="127" spans="9:14" ht="12.75">
      <c r="I127" s="1"/>
      <c r="J127" s="1"/>
      <c r="K127" s="7"/>
      <c r="L127" s="1"/>
      <c r="M127" s="1"/>
      <c r="N127" s="1"/>
    </row>
    <row r="128" spans="9:14" ht="12.75">
      <c r="I128" s="1"/>
      <c r="J128" s="1"/>
      <c r="K128" s="7"/>
      <c r="L128" s="1"/>
      <c r="M128" s="1"/>
      <c r="N128" s="1"/>
    </row>
    <row r="129" spans="9:14" ht="12.75">
      <c r="I129" s="1"/>
      <c r="J129" s="1"/>
      <c r="K129" s="7"/>
      <c r="L129" s="1"/>
      <c r="M129" s="1"/>
      <c r="N129" s="1"/>
    </row>
    <row r="130" spans="9:14" ht="12.75">
      <c r="I130" s="1"/>
      <c r="J130" s="1"/>
      <c r="K130" s="7"/>
      <c r="L130" s="1"/>
      <c r="M130" s="1"/>
      <c r="N130" s="1"/>
    </row>
    <row r="131" spans="9:14" ht="12.75">
      <c r="I131" s="1"/>
      <c r="J131" s="1"/>
      <c r="K131" s="7"/>
      <c r="L131" s="1"/>
      <c r="M131" s="1"/>
      <c r="N131" s="1"/>
    </row>
    <row r="132" spans="9:14" ht="12.75">
      <c r="I132" s="1"/>
      <c r="J132" s="1"/>
      <c r="K132" s="7"/>
      <c r="L132" s="1"/>
      <c r="M132" s="1"/>
      <c r="N132" s="1"/>
    </row>
    <row r="133" spans="9:14" ht="12.75">
      <c r="I133" s="1"/>
      <c r="J133" s="1"/>
      <c r="K133" s="7"/>
      <c r="L133" s="1"/>
      <c r="M133" s="1"/>
      <c r="N133" s="1"/>
    </row>
    <row r="134" spans="9:14" ht="12.75">
      <c r="I134" s="1"/>
      <c r="J134" s="1"/>
      <c r="K134" s="7"/>
      <c r="L134" s="1"/>
      <c r="M134" s="1"/>
      <c r="N134" s="1"/>
    </row>
    <row r="135" spans="9:14" ht="12.75">
      <c r="I135" s="1"/>
      <c r="J135" s="1"/>
      <c r="K135" s="7"/>
      <c r="L135" s="1"/>
      <c r="M135" s="1"/>
      <c r="N135" s="1"/>
    </row>
    <row r="136" spans="9:14" ht="12.75">
      <c r="I136" s="1"/>
      <c r="J136" s="1"/>
      <c r="K136" s="7"/>
      <c r="L136" s="1"/>
      <c r="M136" s="1"/>
      <c r="N136" s="1"/>
    </row>
    <row r="137" spans="9:14" ht="12.75">
      <c r="I137" s="1"/>
      <c r="J137" s="1"/>
      <c r="K137" s="7"/>
      <c r="L137" s="1"/>
      <c r="M137" s="1"/>
      <c r="N137" s="1"/>
    </row>
    <row r="138" spans="9:14" ht="12.75">
      <c r="I138" s="1"/>
      <c r="J138" s="1"/>
      <c r="K138" s="7"/>
      <c r="L138" s="1"/>
      <c r="M138" s="1"/>
      <c r="N138" s="1"/>
    </row>
    <row r="139" spans="9:14" ht="12.75">
      <c r="I139" s="1"/>
      <c r="J139" s="1"/>
      <c r="K139" s="7"/>
      <c r="L139" s="1"/>
      <c r="M139" s="1"/>
      <c r="N139" s="1"/>
    </row>
    <row r="140" spans="9:14" ht="12.75">
      <c r="I140" s="1"/>
      <c r="J140" s="1"/>
      <c r="K140" s="7"/>
      <c r="L140" s="1"/>
      <c r="M140" s="1"/>
      <c r="N140" s="1"/>
    </row>
    <row r="141" spans="9:14" ht="12.75">
      <c r="I141" s="1"/>
      <c r="J141" s="1"/>
      <c r="K141" s="7"/>
      <c r="L141" s="1"/>
      <c r="M141" s="1"/>
      <c r="N141" s="1"/>
    </row>
    <row r="142" spans="9:14" ht="12.75">
      <c r="I142" s="1"/>
      <c r="J142" s="1"/>
      <c r="K142" s="7"/>
      <c r="L142" s="1"/>
      <c r="M142" s="1"/>
      <c r="N142" s="1"/>
    </row>
    <row r="143" spans="9:14" ht="12.75">
      <c r="I143" s="1"/>
      <c r="J143" s="1"/>
      <c r="K143" s="7"/>
      <c r="L143" s="1"/>
      <c r="M143" s="1"/>
      <c r="N143" s="1"/>
    </row>
    <row r="144" spans="9:14" ht="12.75">
      <c r="I144" s="1"/>
      <c r="J144" s="1"/>
      <c r="K144" s="7"/>
      <c r="L144" s="1"/>
      <c r="M144" s="1"/>
      <c r="N144" s="1"/>
    </row>
    <row r="145" spans="9:14" ht="12.75">
      <c r="I145" s="1"/>
      <c r="J145" s="1"/>
      <c r="K145" s="7"/>
      <c r="L145" s="1"/>
      <c r="M145" s="1"/>
      <c r="N145" s="1"/>
    </row>
    <row r="146" spans="9:14" ht="12.75">
      <c r="I146" s="1"/>
      <c r="J146" s="1"/>
      <c r="K146" s="7"/>
      <c r="L146" s="1"/>
      <c r="M146" s="1"/>
      <c r="N146" s="1"/>
    </row>
    <row r="147" spans="9:14" ht="12.75">
      <c r="I147" s="1"/>
      <c r="J147" s="1"/>
      <c r="K147" s="7"/>
      <c r="L147" s="1"/>
      <c r="M147" s="1"/>
      <c r="N147" s="1"/>
    </row>
    <row r="148" spans="9:14" ht="12.75">
      <c r="I148" s="1"/>
      <c r="J148" s="1"/>
      <c r="K148" s="7"/>
      <c r="L148" s="1"/>
      <c r="M148" s="1"/>
      <c r="N148" s="1"/>
    </row>
    <row r="149" spans="9:14" ht="12.75">
      <c r="I149" s="1"/>
      <c r="J149" s="1"/>
      <c r="K149" s="7"/>
      <c r="L149" s="1"/>
      <c r="M149" s="1"/>
      <c r="N149" s="1"/>
    </row>
    <row r="150" spans="9:14" ht="12.75">
      <c r="I150" s="1"/>
      <c r="J150" s="1"/>
      <c r="K150" s="7"/>
      <c r="L150" s="1"/>
      <c r="M150" s="1"/>
      <c r="N150" s="1"/>
    </row>
    <row r="151" spans="9:14" ht="12.75">
      <c r="I151" s="1"/>
      <c r="J151" s="1"/>
      <c r="K151" s="7"/>
      <c r="L151" s="1"/>
      <c r="M151" s="1"/>
      <c r="N151" s="1"/>
    </row>
    <row r="152" spans="9:14" ht="12.75">
      <c r="I152" s="1"/>
      <c r="J152" s="1"/>
      <c r="K152" s="7"/>
      <c r="L152" s="1"/>
      <c r="M152" s="1"/>
      <c r="N152" s="1"/>
    </row>
    <row r="153" spans="9:14" ht="12.75">
      <c r="I153" s="1"/>
      <c r="J153" s="1"/>
      <c r="K153" s="7"/>
      <c r="L153" s="1"/>
      <c r="M153" s="1"/>
      <c r="N153" s="1"/>
    </row>
  </sheetData>
  <mergeCells count="8">
    <mergeCell ref="I3:K3"/>
    <mergeCell ref="A15:B15"/>
    <mergeCell ref="A21:B21"/>
    <mergeCell ref="A40:B40"/>
    <mergeCell ref="A45:B45"/>
    <mergeCell ref="F3:H3"/>
    <mergeCell ref="C3:E3"/>
    <mergeCell ref="A11:B11"/>
  </mergeCells>
  <pageMargins left="0.7" right="0.7" top="0.75" bottom="0.75" header="0.3" footer="0.3"/>
  <pageSetup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 2018 CHARGE CODE TOTALS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</dc:creator>
  <cp:lastModifiedBy>Window</cp:lastModifiedBy>
  <dcterms:created xsi:type="dcterms:W3CDTF">2018-11-29T18:41:47Z</dcterms:created>
  <dcterms:modified xsi:type="dcterms:W3CDTF">2020-03-06T19:55:14Z</dcterms:modified>
</cp:coreProperties>
</file>