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019" sheetId="1" r:id="rId1"/>
    <sheet name="2018" sheetId="2" r:id="rId2"/>
    <sheet name="2017" sheetId="3" r:id="rId3"/>
    <sheet name="2016" sheetId="4" r:id="rId4"/>
    <sheet name="2015" sheetId="5" r:id="rId5"/>
  </sheets>
  <calcPr calcId="125725"/>
</workbook>
</file>

<file path=xl/calcChain.xml><?xml version="1.0" encoding="utf-8"?>
<calcChain xmlns="http://schemas.openxmlformats.org/spreadsheetml/2006/main">
  <c r="E30" i="5"/>
  <c r="E23"/>
  <c r="G12"/>
  <c r="E12" s="1"/>
  <c r="G10"/>
  <c r="E10" s="1"/>
  <c r="E41"/>
  <c r="E40"/>
  <c r="E39"/>
  <c r="E38"/>
  <c r="E37"/>
  <c r="E36"/>
  <c r="E32"/>
  <c r="E31"/>
  <c r="E29"/>
  <c r="E28"/>
  <c r="E24"/>
  <c r="E22"/>
  <c r="E21"/>
  <c r="E20"/>
  <c r="E16"/>
  <c r="E15"/>
  <c r="E13"/>
  <c r="E11"/>
  <c r="E9"/>
  <c r="D42"/>
  <c r="D33"/>
  <c r="D17"/>
  <c r="D25"/>
  <c r="H42"/>
  <c r="G42"/>
  <c r="F42"/>
  <c r="G33"/>
  <c r="F33"/>
  <c r="H25"/>
  <c r="G25"/>
  <c r="F25"/>
  <c r="H17"/>
  <c r="F17"/>
  <c r="E40" i="1"/>
  <c r="F40"/>
  <c r="G40"/>
  <c r="H40"/>
  <c r="I40"/>
  <c r="J40"/>
  <c r="K40"/>
  <c r="E29"/>
  <c r="F29"/>
  <c r="G29"/>
  <c r="H29"/>
  <c r="I29"/>
  <c r="J29"/>
  <c r="K29"/>
  <c r="E23"/>
  <c r="F23"/>
  <c r="G23"/>
  <c r="H23"/>
  <c r="I23"/>
  <c r="J23"/>
  <c r="K23"/>
  <c r="E15"/>
  <c r="F15"/>
  <c r="G15"/>
  <c r="H15"/>
  <c r="I15"/>
  <c r="J15"/>
  <c r="K15"/>
  <c r="E16" i="2"/>
  <c r="F16"/>
  <c r="G16"/>
  <c r="H16"/>
  <c r="I16"/>
  <c r="J16"/>
  <c r="K16"/>
  <c r="E24"/>
  <c r="F24"/>
  <c r="G24"/>
  <c r="H24"/>
  <c r="I24"/>
  <c r="J24"/>
  <c r="K24"/>
  <c r="E31"/>
  <c r="F31"/>
  <c r="G31"/>
  <c r="H31"/>
  <c r="I31"/>
  <c r="J31"/>
  <c r="K31"/>
  <c r="E40"/>
  <c r="F40"/>
  <c r="G40"/>
  <c r="H40"/>
  <c r="I40"/>
  <c r="J40"/>
  <c r="K40"/>
  <c r="F41" i="3"/>
  <c r="G41"/>
  <c r="H41"/>
  <c r="I41"/>
  <c r="J41"/>
  <c r="K41"/>
  <c r="D39"/>
  <c r="E39" s="1"/>
  <c r="E30"/>
  <c r="F30"/>
  <c r="G30"/>
  <c r="H30"/>
  <c r="I30"/>
  <c r="J30"/>
  <c r="K30"/>
  <c r="E23"/>
  <c r="F23"/>
  <c r="G23"/>
  <c r="H23"/>
  <c r="I23"/>
  <c r="J23"/>
  <c r="K23"/>
  <c r="E16"/>
  <c r="F16"/>
  <c r="G16"/>
  <c r="H16"/>
  <c r="I16"/>
  <c r="J16"/>
  <c r="K16"/>
  <c r="E40" i="4"/>
  <c r="F40"/>
  <c r="G40"/>
  <c r="H40"/>
  <c r="I40"/>
  <c r="E29"/>
  <c r="F29"/>
  <c r="G29"/>
  <c r="H29"/>
  <c r="I29"/>
  <c r="E22"/>
  <c r="F22"/>
  <c r="G22"/>
  <c r="H22"/>
  <c r="I22"/>
  <c r="I15"/>
  <c r="H15"/>
  <c r="G15"/>
  <c r="F15"/>
  <c r="E15"/>
  <c r="D38" i="3"/>
  <c r="E38" s="1"/>
  <c r="E37"/>
  <c r="E40"/>
  <c r="E36"/>
  <c r="E35"/>
  <c r="E41" s="1"/>
  <c r="D30"/>
  <c r="E39" i="2"/>
  <c r="D24"/>
  <c r="D31"/>
  <c r="D16"/>
  <c r="D40" i="1"/>
  <c r="D29"/>
  <c r="D23"/>
  <c r="D15"/>
  <c r="E25" i="5" l="1"/>
  <c r="E33"/>
  <c r="E42"/>
  <c r="G17"/>
  <c r="E17"/>
  <c r="D41" i="3"/>
  <c r="D23"/>
  <c r="D16"/>
  <c r="D40" i="2"/>
</calcChain>
</file>

<file path=xl/comments1.xml><?xml version="1.0" encoding="utf-8"?>
<comments xmlns="http://schemas.openxmlformats.org/spreadsheetml/2006/main">
  <authors>
    <author>Windows User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as OIT August 2017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as OIT August 2017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Placed on leave as Superintendent 4/17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Interim Superintendent 4/17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Chief Operator Nov 2016.  
Fired May 2017
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Nov 2016
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Chief in May 2017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Took over as chief operator 4/17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Interim Superintendent and classified Administration 4/17
</t>
        </r>
      </text>
    </comment>
    <comment ref="C38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Rehired in May 2017
</t>
        </r>
      </text>
    </comment>
    <comment ref="C40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Hired in November 2016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12/16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office manager 1/17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April 2015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6/2015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8/1/2014
Wages mainly lump sum accruals
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Resigned after being certified July 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Fired August 2014
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October 2014
</t>
        </r>
      </text>
    </comment>
  </commentList>
</comments>
</file>

<file path=xl/sharedStrings.xml><?xml version="1.0" encoding="utf-8"?>
<sst xmlns="http://schemas.openxmlformats.org/spreadsheetml/2006/main" count="193" uniqueCount="52">
  <si>
    <t xml:space="preserve">FY2019  </t>
  </si>
  <si>
    <t>WATER</t>
  </si>
  <si>
    <t>Employee #</t>
  </si>
  <si>
    <t>Gross Wages</t>
  </si>
  <si>
    <t>ADMINISTRATION</t>
  </si>
  <si>
    <t>Director of Finance</t>
  </si>
  <si>
    <t>Superintendent</t>
  </si>
  <si>
    <t>Office Manager</t>
  </si>
  <si>
    <t>Part-time Clerical</t>
  </si>
  <si>
    <t>Accts Payable</t>
  </si>
  <si>
    <t>WTP Operator</t>
  </si>
  <si>
    <t xml:space="preserve">WTP Asst Chief Operator </t>
  </si>
  <si>
    <t>WTP Chief Operator</t>
  </si>
  <si>
    <t>WASTEWATER</t>
  </si>
  <si>
    <t>WWTP Operator</t>
  </si>
  <si>
    <t>WWTP Chief Operator</t>
  </si>
  <si>
    <t>WWTP Asst Chief Operator</t>
  </si>
  <si>
    <t>MAINTENANCE</t>
  </si>
  <si>
    <t>Maint / Distribution</t>
  </si>
  <si>
    <t>Dist Chief Operator</t>
  </si>
  <si>
    <t>Regular</t>
  </si>
  <si>
    <t>OT</t>
  </si>
  <si>
    <t>Vacation</t>
  </si>
  <si>
    <t>Call</t>
  </si>
  <si>
    <t>Bonus</t>
  </si>
  <si>
    <t>WWTP</t>
  </si>
  <si>
    <t>WTP</t>
  </si>
  <si>
    <t>FY2018</t>
  </si>
  <si>
    <t>FY2017</t>
  </si>
  <si>
    <t>Chief Operator till 4/17</t>
  </si>
  <si>
    <t>FY2016</t>
  </si>
  <si>
    <t>Asst Office Mgr</t>
  </si>
  <si>
    <t>Chief Operator /Manager</t>
  </si>
  <si>
    <t>Asst Manager</t>
  </si>
  <si>
    <t>Interim Superintendent</t>
  </si>
  <si>
    <t>WWTP Asst/Chief Operator</t>
  </si>
  <si>
    <t>Former Superintendent</t>
  </si>
  <si>
    <t>Part time Operator</t>
  </si>
  <si>
    <t>Princeton Water &amp; Wastewater Employee Wage Breakdown</t>
  </si>
  <si>
    <t>Fiscal Year Ending June 30, 2019</t>
  </si>
  <si>
    <t>PSC Question 9</t>
  </si>
  <si>
    <t>Fiscal Year Ending June 30, 2018</t>
  </si>
  <si>
    <t>Fiscal Year Ending June 30, 2017</t>
  </si>
  <si>
    <t>Fiscal Year Ending June 30, 2016</t>
  </si>
  <si>
    <t>Fiscal Year Ending June 30, 2015</t>
  </si>
  <si>
    <t>Clerical</t>
  </si>
  <si>
    <t>Asst Office Manager</t>
  </si>
  <si>
    <t>Front Office / Billing</t>
  </si>
  <si>
    <t>Part time Clerical</t>
  </si>
  <si>
    <t>Part-time/Full Time AP</t>
  </si>
  <si>
    <t>Operator in Training</t>
  </si>
  <si>
    <t>FY2015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</si>
</sst>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/>
    <xf numFmtId="44" fontId="2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4" fontId="2" fillId="0" borderId="2" xfId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0" fontId="2" fillId="0" borderId="0" xfId="0" applyFont="1" applyBorder="1" applyAlignment="1">
      <alignment horizontal="left"/>
    </xf>
    <xf numFmtId="44" fontId="4" fillId="0" borderId="0" xfId="1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44" fontId="2" fillId="0" borderId="0" xfId="1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2" fillId="0" borderId="0" xfId="1" applyFont="1" applyFill="1" applyBorder="1"/>
    <xf numFmtId="44" fontId="2" fillId="0" borderId="2" xfId="1" applyFont="1" applyFill="1" applyBorder="1"/>
    <xf numFmtId="44" fontId="3" fillId="0" borderId="0" xfId="1" applyFont="1" applyAlignment="1">
      <alignment vertical="top"/>
    </xf>
    <xf numFmtId="44" fontId="2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2" fillId="0" borderId="2" xfId="1" applyFont="1" applyBorder="1" applyAlignment="1">
      <alignment horizontal="left"/>
    </xf>
    <xf numFmtId="44" fontId="0" fillId="0" borderId="0" xfId="0" applyNumberFormat="1"/>
    <xf numFmtId="0" fontId="2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2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/>
    <xf numFmtId="0" fontId="2" fillId="0" borderId="0" xfId="0" applyFont="1" applyBorder="1" applyAlignment="1"/>
    <xf numFmtId="0" fontId="5" fillId="0" borderId="0" xfId="0" applyFont="1" applyAlignment="1"/>
    <xf numFmtId="14" fontId="2" fillId="0" borderId="0" xfId="0" applyNumberFormat="1" applyFont="1" applyAlignment="1"/>
    <xf numFmtId="0" fontId="3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>
      <selection activeCell="O24" sqref="O24"/>
    </sheetView>
  </sheetViews>
  <sheetFormatPr defaultRowHeight="12.75"/>
  <cols>
    <col min="1" max="1" width="4.7109375" style="34" customWidth="1"/>
    <col min="2" max="2" width="10" style="4" bestFit="1" customWidth="1"/>
    <col min="3" max="3" width="22.42578125" style="4" bestFit="1" customWidth="1"/>
    <col min="4" max="5" width="12" style="4" bestFit="1" customWidth="1"/>
    <col min="6" max="6" width="10" style="4" bestFit="1" customWidth="1"/>
    <col min="7" max="8" width="11" style="4" bestFit="1" customWidth="1"/>
    <col min="9" max="11" width="10" style="4" bestFit="1" customWidth="1"/>
    <col min="12" max="16384" width="9.140625" style="4"/>
  </cols>
  <sheetData>
    <row r="1" spans="1:12" ht="15">
      <c r="A1" s="43" t="s">
        <v>40</v>
      </c>
      <c r="B1" s="2"/>
      <c r="C1" s="2"/>
      <c r="D1" s="2"/>
      <c r="L1"/>
    </row>
    <row r="2" spans="1:12" s="11" customFormat="1" ht="15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s="11" customFormat="1" ht="15.7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6" spans="1:12">
      <c r="D6" s="6" t="s">
        <v>0</v>
      </c>
    </row>
    <row r="7" spans="1:12" s="7" customFormat="1" ht="13.5" thickBot="1">
      <c r="A7" s="44"/>
      <c r="B7" s="36" t="s">
        <v>2</v>
      </c>
      <c r="C7" s="36"/>
      <c r="D7" s="38" t="s">
        <v>3</v>
      </c>
      <c r="E7" s="36" t="s">
        <v>20</v>
      </c>
      <c r="F7" s="36" t="s">
        <v>21</v>
      </c>
      <c r="G7" s="36" t="s">
        <v>23</v>
      </c>
      <c r="H7" s="36" t="s">
        <v>22</v>
      </c>
      <c r="I7" s="36" t="s">
        <v>24</v>
      </c>
      <c r="J7" s="36" t="s">
        <v>26</v>
      </c>
      <c r="K7" s="36" t="s">
        <v>25</v>
      </c>
    </row>
    <row r="8" spans="1:12">
      <c r="A8" s="48" t="s">
        <v>4</v>
      </c>
      <c r="B8" s="48"/>
      <c r="C8" s="8"/>
      <c r="D8" s="8"/>
    </row>
    <row r="9" spans="1:12">
      <c r="B9" s="4">
        <v>155</v>
      </c>
      <c r="C9" s="4" t="s">
        <v>8</v>
      </c>
      <c r="D9" s="3">
        <v>11030</v>
      </c>
      <c r="E9" s="3">
        <v>10780</v>
      </c>
      <c r="F9" s="3">
        <v>0</v>
      </c>
      <c r="G9" s="3">
        <v>0</v>
      </c>
      <c r="H9" s="3">
        <v>0</v>
      </c>
      <c r="I9" s="3">
        <v>250</v>
      </c>
      <c r="J9" s="3">
        <v>0</v>
      </c>
      <c r="K9" s="3">
        <v>0</v>
      </c>
    </row>
    <row r="10" spans="1:12">
      <c r="B10" s="4">
        <v>175</v>
      </c>
      <c r="C10" s="4" t="s">
        <v>6</v>
      </c>
      <c r="D10" s="3">
        <v>71177.48</v>
      </c>
      <c r="E10" s="3">
        <v>65178.069999999992</v>
      </c>
      <c r="F10" s="3">
        <v>0</v>
      </c>
      <c r="G10" s="3">
        <v>0</v>
      </c>
      <c r="H10" s="3">
        <v>3596.21</v>
      </c>
      <c r="I10" s="3">
        <v>2403.1999999999998</v>
      </c>
      <c r="J10" s="3">
        <v>0</v>
      </c>
      <c r="K10" s="3">
        <v>0</v>
      </c>
    </row>
    <row r="11" spans="1:12">
      <c r="B11" s="4">
        <v>186</v>
      </c>
      <c r="C11" s="4" t="s">
        <v>7</v>
      </c>
      <c r="D11" s="3">
        <v>41997.599999999999</v>
      </c>
      <c r="E11" s="3">
        <v>39339.86</v>
      </c>
      <c r="F11" s="3"/>
      <c r="G11" s="3"/>
      <c r="H11" s="3">
        <v>1957.74</v>
      </c>
      <c r="I11" s="3">
        <v>700</v>
      </c>
      <c r="J11" s="3">
        <v>0</v>
      </c>
      <c r="K11" s="3">
        <v>0</v>
      </c>
    </row>
    <row r="12" spans="1:12">
      <c r="B12" s="4">
        <v>193</v>
      </c>
      <c r="C12" s="4" t="s">
        <v>5</v>
      </c>
      <c r="D12" s="3">
        <v>46500</v>
      </c>
      <c r="E12" s="3">
        <v>39464.25</v>
      </c>
      <c r="F12" s="3">
        <v>0</v>
      </c>
      <c r="G12" s="3">
        <v>0</v>
      </c>
      <c r="H12" s="3">
        <v>5010.75</v>
      </c>
      <c r="I12" s="3">
        <v>2025</v>
      </c>
      <c r="J12" s="3">
        <v>0</v>
      </c>
      <c r="K12" s="3">
        <v>0</v>
      </c>
    </row>
    <row r="13" spans="1:12">
      <c r="B13" s="4">
        <v>198</v>
      </c>
      <c r="C13" s="4" t="s">
        <v>9</v>
      </c>
      <c r="D13" s="3">
        <v>37474.400000000001</v>
      </c>
      <c r="E13" s="3">
        <v>35163.58</v>
      </c>
      <c r="F13" s="3">
        <v>0</v>
      </c>
      <c r="G13" s="3">
        <v>0</v>
      </c>
      <c r="H13" s="3">
        <v>1610.82</v>
      </c>
      <c r="I13" s="3">
        <v>700</v>
      </c>
      <c r="J13" s="3">
        <v>0</v>
      </c>
      <c r="K13" s="3">
        <v>0</v>
      </c>
    </row>
    <row r="14" spans="1:12" ht="13.5" thickBot="1">
      <c r="B14" s="4">
        <v>201</v>
      </c>
      <c r="C14" s="4" t="s">
        <v>8</v>
      </c>
      <c r="D14" s="9">
        <v>9966</v>
      </c>
      <c r="E14" s="9">
        <v>9716</v>
      </c>
      <c r="F14" s="9">
        <v>0</v>
      </c>
      <c r="G14" s="9">
        <v>0</v>
      </c>
      <c r="H14" s="9">
        <v>0</v>
      </c>
      <c r="I14" s="9">
        <v>250</v>
      </c>
      <c r="J14" s="9">
        <v>0</v>
      </c>
      <c r="K14" s="9">
        <v>0</v>
      </c>
    </row>
    <row r="15" spans="1:12" s="11" customFormat="1">
      <c r="A15" s="43"/>
      <c r="D15" s="13">
        <f>SUM(D9:D14)</f>
        <v>218145.47999999998</v>
      </c>
      <c r="E15" s="12">
        <f t="shared" ref="E15:K15" si="0">SUM(E9:E14)</f>
        <v>199641.76</v>
      </c>
      <c r="F15" s="12">
        <f t="shared" si="0"/>
        <v>0</v>
      </c>
      <c r="G15" s="12">
        <f t="shared" si="0"/>
        <v>0</v>
      </c>
      <c r="H15" s="12">
        <f t="shared" si="0"/>
        <v>12175.52</v>
      </c>
      <c r="I15" s="12">
        <f t="shared" si="0"/>
        <v>6328.2</v>
      </c>
      <c r="J15" s="12">
        <f t="shared" si="0"/>
        <v>0</v>
      </c>
      <c r="K15" s="13">
        <f t="shared" si="0"/>
        <v>0</v>
      </c>
    </row>
    <row r="16" spans="1:12" s="16" customFormat="1">
      <c r="A16" s="45"/>
      <c r="B16" s="15"/>
      <c r="C16" s="15"/>
      <c r="D16" s="15"/>
      <c r="E16" s="18"/>
      <c r="F16" s="18"/>
      <c r="G16" s="18"/>
      <c r="H16" s="18"/>
      <c r="I16" s="18"/>
      <c r="J16" s="18"/>
    </row>
    <row r="17" spans="1:16">
      <c r="A17" s="29" t="s">
        <v>1</v>
      </c>
      <c r="B17" s="29"/>
      <c r="C17" s="7"/>
      <c r="D17" s="7"/>
      <c r="E17" s="3"/>
      <c r="F17" s="3"/>
      <c r="G17" s="3"/>
      <c r="H17" s="3"/>
      <c r="I17" s="3"/>
      <c r="J17" s="3"/>
    </row>
    <row r="18" spans="1:16">
      <c r="B18" s="4">
        <v>115</v>
      </c>
      <c r="C18" s="4" t="s">
        <v>12</v>
      </c>
      <c r="D18" s="3">
        <v>46738.63</v>
      </c>
      <c r="E18" s="3">
        <v>43149.149999999994</v>
      </c>
      <c r="F18" s="3">
        <v>357.08</v>
      </c>
      <c r="G18" s="3">
        <v>0</v>
      </c>
      <c r="H18" s="3">
        <v>2732.4</v>
      </c>
      <c r="I18" s="3">
        <v>500</v>
      </c>
      <c r="J18" s="3">
        <v>0</v>
      </c>
      <c r="K18" s="3">
        <v>0</v>
      </c>
    </row>
    <row r="19" spans="1:16">
      <c r="B19" s="19">
        <v>181</v>
      </c>
      <c r="C19" s="19" t="s">
        <v>11</v>
      </c>
      <c r="D19" s="3">
        <v>47650.83</v>
      </c>
      <c r="E19" s="3">
        <v>42899.5</v>
      </c>
      <c r="F19" s="3">
        <v>1676.33</v>
      </c>
      <c r="G19" s="3">
        <v>0</v>
      </c>
      <c r="H19" s="3">
        <v>2575</v>
      </c>
      <c r="I19" s="3">
        <v>500</v>
      </c>
      <c r="J19" s="3">
        <v>0</v>
      </c>
      <c r="K19" s="3">
        <v>0</v>
      </c>
    </row>
    <row r="20" spans="1:16">
      <c r="B20" s="4">
        <v>191</v>
      </c>
      <c r="C20" s="4" t="s">
        <v>10</v>
      </c>
      <c r="D20" s="3">
        <v>41932.339999999997</v>
      </c>
      <c r="E20" s="3">
        <v>38460.359999999993</v>
      </c>
      <c r="F20" s="3">
        <v>1151.82</v>
      </c>
      <c r="G20" s="3">
        <v>0</v>
      </c>
      <c r="H20" s="3">
        <v>1820.16</v>
      </c>
      <c r="I20" s="3">
        <v>500</v>
      </c>
      <c r="J20" s="3">
        <v>0</v>
      </c>
      <c r="K20" s="3">
        <v>0</v>
      </c>
    </row>
    <row r="21" spans="1:16">
      <c r="B21" s="4">
        <v>200</v>
      </c>
      <c r="C21" s="4" t="s">
        <v>10</v>
      </c>
      <c r="D21" s="18">
        <v>3896</v>
      </c>
      <c r="E21" s="3">
        <v>3740.16</v>
      </c>
      <c r="F21" s="3">
        <v>0</v>
      </c>
      <c r="G21" s="3">
        <v>0</v>
      </c>
      <c r="H21" s="3">
        <v>155.84</v>
      </c>
      <c r="I21" s="3">
        <v>0</v>
      </c>
      <c r="J21" s="3">
        <v>0</v>
      </c>
      <c r="K21" s="3">
        <v>0</v>
      </c>
    </row>
    <row r="22" spans="1:16" ht="13.5" thickBot="1">
      <c r="B22" s="4">
        <v>206</v>
      </c>
      <c r="C22" s="4" t="s">
        <v>10</v>
      </c>
      <c r="D22" s="9">
        <v>31464.53</v>
      </c>
      <c r="E22" s="9">
        <v>28144.84</v>
      </c>
      <c r="F22" s="9">
        <v>55.73</v>
      </c>
      <c r="G22" s="9">
        <v>0</v>
      </c>
      <c r="H22" s="9">
        <v>505.24</v>
      </c>
      <c r="I22" s="9">
        <v>500</v>
      </c>
      <c r="J22" s="9">
        <v>0</v>
      </c>
      <c r="K22" s="40">
        <v>2258.7199999999998</v>
      </c>
    </row>
    <row r="23" spans="1:16" s="11" customFormat="1">
      <c r="A23" s="43"/>
      <c r="D23" s="13">
        <f>SUM(D18:D22)</f>
        <v>171682.33</v>
      </c>
      <c r="E23" s="12">
        <f t="shared" ref="E23:K23" si="1">SUM(E18:E22)</f>
        <v>156394.00999999998</v>
      </c>
      <c r="F23" s="12">
        <f t="shared" si="1"/>
        <v>3240.9599999999996</v>
      </c>
      <c r="G23" s="12">
        <f t="shared" si="1"/>
        <v>0</v>
      </c>
      <c r="H23" s="12">
        <f t="shared" si="1"/>
        <v>7788.6399999999994</v>
      </c>
      <c r="I23" s="12">
        <f t="shared" si="1"/>
        <v>2000</v>
      </c>
      <c r="J23" s="12">
        <f t="shared" si="1"/>
        <v>0</v>
      </c>
      <c r="K23" s="13">
        <f t="shared" si="1"/>
        <v>2258.7199999999998</v>
      </c>
    </row>
    <row r="24" spans="1:16" s="16" customFormat="1">
      <c r="A24" s="45"/>
      <c r="E24" s="18"/>
      <c r="F24" s="18"/>
      <c r="G24" s="18"/>
      <c r="H24" s="18"/>
      <c r="I24" s="18"/>
      <c r="J24" s="18"/>
    </row>
    <row r="25" spans="1:16" ht="15">
      <c r="A25" s="29" t="s">
        <v>13</v>
      </c>
      <c r="B25" s="29"/>
      <c r="C25" s="7"/>
      <c r="D25" s="7"/>
      <c r="E25" s="3"/>
      <c r="F25" s="3"/>
      <c r="G25" s="3"/>
      <c r="H25" s="3"/>
      <c r="I25" s="3"/>
      <c r="J25" s="3"/>
      <c r="N25"/>
      <c r="O25"/>
      <c r="P25"/>
    </row>
    <row r="26" spans="1:16" ht="15">
      <c r="A26" s="43"/>
      <c r="B26" s="4">
        <v>199</v>
      </c>
      <c r="C26" s="4" t="s">
        <v>16</v>
      </c>
      <c r="D26" s="3">
        <v>37491</v>
      </c>
      <c r="E26" s="3">
        <v>35642</v>
      </c>
      <c r="F26" s="3">
        <v>0</v>
      </c>
      <c r="G26" s="3">
        <v>0</v>
      </c>
      <c r="H26" s="3">
        <v>1349</v>
      </c>
      <c r="I26" s="3">
        <v>500</v>
      </c>
      <c r="J26" s="3">
        <v>0</v>
      </c>
      <c r="K26" s="3">
        <v>0</v>
      </c>
      <c r="N26"/>
      <c r="O26"/>
      <c r="P26"/>
    </row>
    <row r="27" spans="1:16">
      <c r="B27" s="4">
        <v>202</v>
      </c>
      <c r="C27" s="4" t="s">
        <v>15</v>
      </c>
      <c r="D27" s="18">
        <v>44042</v>
      </c>
      <c r="E27" s="3">
        <v>41902</v>
      </c>
      <c r="F27" s="3">
        <v>0</v>
      </c>
      <c r="G27" s="3">
        <v>0</v>
      </c>
      <c r="H27" s="3">
        <v>1640</v>
      </c>
      <c r="I27" s="3">
        <v>500</v>
      </c>
      <c r="J27" s="3">
        <v>0</v>
      </c>
      <c r="K27" s="3">
        <v>0</v>
      </c>
    </row>
    <row r="28" spans="1:16" ht="13.5" thickBot="1">
      <c r="B28" s="4">
        <v>205</v>
      </c>
      <c r="C28" s="4" t="s">
        <v>14</v>
      </c>
      <c r="D28" s="9">
        <v>30892</v>
      </c>
      <c r="E28" s="9">
        <v>29638</v>
      </c>
      <c r="F28" s="9">
        <v>0</v>
      </c>
      <c r="G28" s="9">
        <v>0</v>
      </c>
      <c r="H28" s="9">
        <v>754</v>
      </c>
      <c r="I28" s="9">
        <v>500</v>
      </c>
      <c r="J28" s="9">
        <v>0</v>
      </c>
      <c r="K28" s="9">
        <v>0</v>
      </c>
    </row>
    <row r="29" spans="1:16" s="11" customFormat="1">
      <c r="A29" s="43"/>
      <c r="D29" s="13">
        <f>SUM(D26:D28)</f>
        <v>112425</v>
      </c>
      <c r="E29" s="12">
        <f t="shared" ref="E29:K29" si="2">SUM(E26:E28)</f>
        <v>107182</v>
      </c>
      <c r="F29" s="12">
        <f t="shared" si="2"/>
        <v>0</v>
      </c>
      <c r="G29" s="12">
        <f t="shared" si="2"/>
        <v>0</v>
      </c>
      <c r="H29" s="12">
        <f t="shared" si="2"/>
        <v>3743</v>
      </c>
      <c r="I29" s="12">
        <f t="shared" si="2"/>
        <v>1500</v>
      </c>
      <c r="J29" s="12">
        <f t="shared" si="2"/>
        <v>0</v>
      </c>
      <c r="K29" s="13">
        <f t="shared" si="2"/>
        <v>0</v>
      </c>
    </row>
    <row r="30" spans="1:16" s="16" customFormat="1">
      <c r="A30" s="45"/>
      <c r="B30" s="20"/>
      <c r="C30" s="20"/>
      <c r="D30" s="20"/>
      <c r="E30" s="18"/>
      <c r="F30" s="18"/>
      <c r="G30" s="18"/>
      <c r="H30" s="18"/>
      <c r="I30" s="18"/>
      <c r="J30" s="18"/>
    </row>
    <row r="31" spans="1:16">
      <c r="A31" s="30" t="s">
        <v>17</v>
      </c>
      <c r="B31" s="30"/>
      <c r="C31" s="22"/>
      <c r="D31" s="22"/>
      <c r="E31" s="3"/>
      <c r="F31" s="3"/>
      <c r="G31" s="3"/>
      <c r="H31" s="3"/>
      <c r="I31" s="3"/>
      <c r="J31" s="3"/>
    </row>
    <row r="32" spans="1:16" s="1" customFormat="1">
      <c r="A32" s="46"/>
      <c r="B32" s="4">
        <v>173</v>
      </c>
      <c r="C32" s="4" t="s">
        <v>19</v>
      </c>
      <c r="D32" s="25">
        <v>52430.05</v>
      </c>
      <c r="E32" s="3">
        <v>40659.5</v>
      </c>
      <c r="F32" s="3">
        <v>2603.35</v>
      </c>
      <c r="G32" s="3">
        <v>5833.89</v>
      </c>
      <c r="H32" s="3">
        <v>2509.1999999999998</v>
      </c>
      <c r="I32" s="28">
        <v>500</v>
      </c>
      <c r="J32" s="3">
        <v>146.37</v>
      </c>
      <c r="K32" s="3">
        <v>177.74</v>
      </c>
    </row>
    <row r="33" spans="1:11">
      <c r="B33" s="4">
        <v>188</v>
      </c>
      <c r="C33" s="4" t="s">
        <v>18</v>
      </c>
      <c r="D33" s="25">
        <v>46947.26</v>
      </c>
      <c r="E33" s="3">
        <v>35379.360000000001</v>
      </c>
      <c r="F33" s="3">
        <v>1578.42</v>
      </c>
      <c r="G33" s="3">
        <v>5432.04</v>
      </c>
      <c r="H33" s="3">
        <v>3099.96</v>
      </c>
      <c r="I33" s="28">
        <v>500</v>
      </c>
      <c r="J33" s="3">
        <v>682.56</v>
      </c>
      <c r="K33" s="3">
        <v>274.92</v>
      </c>
    </row>
    <row r="34" spans="1:11">
      <c r="B34" s="4">
        <v>189</v>
      </c>
      <c r="C34" s="4" t="s">
        <v>18</v>
      </c>
      <c r="D34" s="25">
        <v>45047.4</v>
      </c>
      <c r="E34" s="3">
        <v>35943.460000000006</v>
      </c>
      <c r="F34" s="3">
        <v>1746.31</v>
      </c>
      <c r="G34" s="3">
        <v>4965.87</v>
      </c>
      <c r="H34" s="3">
        <v>1164.1600000000001</v>
      </c>
      <c r="I34" s="28">
        <v>500</v>
      </c>
      <c r="J34" s="3">
        <v>109.14</v>
      </c>
      <c r="K34" s="3">
        <v>618.46</v>
      </c>
    </row>
    <row r="35" spans="1:11">
      <c r="B35" s="4">
        <v>192</v>
      </c>
      <c r="C35" s="4" t="s">
        <v>18</v>
      </c>
      <c r="D35" s="25">
        <v>46279.12</v>
      </c>
      <c r="E35" s="3">
        <v>35829.9</v>
      </c>
      <c r="F35" s="3">
        <v>1757.42</v>
      </c>
      <c r="G35" s="3">
        <v>5645.7</v>
      </c>
      <c r="H35" s="3">
        <v>1254.5999999999999</v>
      </c>
      <c r="I35" s="28">
        <v>500</v>
      </c>
      <c r="J35" s="3">
        <v>590.4</v>
      </c>
      <c r="K35" s="3">
        <v>701.1</v>
      </c>
    </row>
    <row r="36" spans="1:11">
      <c r="B36" s="4">
        <v>195</v>
      </c>
      <c r="C36" s="4" t="s">
        <v>18</v>
      </c>
      <c r="D36" s="25">
        <v>2241.6799999999998</v>
      </c>
      <c r="E36" s="3">
        <v>2214</v>
      </c>
      <c r="F36" s="3">
        <v>27.68</v>
      </c>
      <c r="G36" s="3">
        <v>0</v>
      </c>
      <c r="H36" s="3">
        <v>0</v>
      </c>
      <c r="I36" s="28">
        <v>0</v>
      </c>
      <c r="J36" s="3">
        <v>0</v>
      </c>
      <c r="K36" s="3">
        <v>0</v>
      </c>
    </row>
    <row r="37" spans="1:11">
      <c r="B37" s="4">
        <v>204</v>
      </c>
      <c r="C37" s="4" t="s">
        <v>18</v>
      </c>
      <c r="D37" s="25">
        <v>22360</v>
      </c>
      <c r="E37" s="3">
        <v>18504</v>
      </c>
      <c r="F37" s="3">
        <v>396</v>
      </c>
      <c r="G37" s="3">
        <v>2592</v>
      </c>
      <c r="H37" s="3">
        <v>264</v>
      </c>
      <c r="I37" s="28">
        <v>300</v>
      </c>
      <c r="J37" s="3">
        <v>0</v>
      </c>
      <c r="K37" s="3">
        <v>304</v>
      </c>
    </row>
    <row r="38" spans="1:11">
      <c r="B38" s="24">
        <v>207</v>
      </c>
      <c r="C38" s="23" t="s">
        <v>18</v>
      </c>
      <c r="D38" s="25">
        <v>28478.46</v>
      </c>
      <c r="E38" s="3">
        <v>19766</v>
      </c>
      <c r="F38" s="28">
        <v>1186.5</v>
      </c>
      <c r="G38" s="28">
        <v>1512</v>
      </c>
      <c r="H38" s="28">
        <v>480.96</v>
      </c>
      <c r="I38" s="28">
        <v>500</v>
      </c>
      <c r="J38" s="28">
        <v>4619</v>
      </c>
      <c r="K38" s="28">
        <v>414</v>
      </c>
    </row>
    <row r="39" spans="1:11" ht="13.5" thickBot="1">
      <c r="A39" s="47"/>
      <c r="B39" s="4">
        <v>208</v>
      </c>
      <c r="C39" s="4" t="s">
        <v>18</v>
      </c>
      <c r="D39" s="26">
        <v>13784.75</v>
      </c>
      <c r="E39" s="9">
        <v>11541</v>
      </c>
      <c r="F39" s="9">
        <v>639.75</v>
      </c>
      <c r="G39" s="9">
        <v>945</v>
      </c>
      <c r="H39" s="9">
        <v>0</v>
      </c>
      <c r="I39" s="32">
        <v>500</v>
      </c>
      <c r="J39" s="9">
        <v>108</v>
      </c>
      <c r="K39" s="9">
        <v>51</v>
      </c>
    </row>
    <row r="40" spans="1:11" s="11" customFormat="1">
      <c r="A40" s="43"/>
      <c r="D40" s="13">
        <f>SUM(D32:D39)</f>
        <v>257568.71999999997</v>
      </c>
      <c r="E40" s="12">
        <f t="shared" ref="E40:K40" si="3">SUM(E32:E39)</f>
        <v>199837.22</v>
      </c>
      <c r="F40" s="12">
        <f t="shared" si="3"/>
        <v>9935.43</v>
      </c>
      <c r="G40" s="12">
        <f t="shared" si="3"/>
        <v>26926.5</v>
      </c>
      <c r="H40" s="12">
        <f t="shared" si="3"/>
        <v>8772.8799999999992</v>
      </c>
      <c r="I40" s="12">
        <f t="shared" si="3"/>
        <v>3300</v>
      </c>
      <c r="J40" s="12">
        <f t="shared" si="3"/>
        <v>6255.4699999999993</v>
      </c>
      <c r="K40" s="13">
        <f t="shared" si="3"/>
        <v>2541.2200000000003</v>
      </c>
    </row>
    <row r="41" spans="1:11">
      <c r="B41" s="12"/>
      <c r="C41" s="12"/>
      <c r="D41" s="12"/>
      <c r="E41" s="3"/>
      <c r="F41" s="3"/>
      <c r="G41" s="3"/>
      <c r="H41" s="3"/>
      <c r="I41" s="3"/>
      <c r="J41" s="3"/>
    </row>
    <row r="42" spans="1:11">
      <c r="E42" s="3"/>
      <c r="F42" s="3"/>
      <c r="G42" s="3"/>
      <c r="H42" s="3"/>
      <c r="I42" s="3"/>
      <c r="J42" s="3"/>
    </row>
    <row r="43" spans="1:11">
      <c r="B43" s="27"/>
      <c r="C43" s="27"/>
      <c r="D43" s="27"/>
      <c r="E43" s="3"/>
      <c r="F43" s="3"/>
      <c r="G43" s="3"/>
      <c r="H43" s="3"/>
      <c r="I43" s="3"/>
      <c r="J43" s="3"/>
    </row>
    <row r="44" spans="1:11">
      <c r="B44" s="12"/>
      <c r="C44" s="12"/>
      <c r="D44" s="12"/>
      <c r="E44" s="3"/>
      <c r="F44" s="3"/>
      <c r="G44" s="3"/>
      <c r="H44" s="3"/>
      <c r="I44" s="3"/>
      <c r="J44" s="3"/>
    </row>
    <row r="64" spans="13:13" ht="15">
      <c r="M64"/>
    </row>
    <row r="65" spans="13:13" ht="15">
      <c r="M65"/>
    </row>
    <row r="66" spans="13:13" ht="15">
      <c r="M66"/>
    </row>
    <row r="67" spans="13:13" ht="15">
      <c r="M67"/>
    </row>
    <row r="68" spans="13:13" ht="15">
      <c r="M68"/>
    </row>
    <row r="69" spans="13:13" ht="15">
      <c r="M69"/>
    </row>
  </sheetData>
  <sortState ref="B30:K37">
    <sortCondition ref="B30:B37"/>
  </sortState>
  <mergeCells count="6">
    <mergeCell ref="A8:B8"/>
    <mergeCell ref="A17:B17"/>
    <mergeCell ref="A25:B25"/>
    <mergeCell ref="A31:B3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sqref="A1:XFD3"/>
    </sheetView>
  </sheetViews>
  <sheetFormatPr defaultRowHeight="12.75"/>
  <cols>
    <col min="1" max="1" width="4.7109375" style="1" customWidth="1"/>
    <col min="2" max="2" width="10" style="4" bestFit="1" customWidth="1"/>
    <col min="3" max="3" width="22.42578125" style="4" bestFit="1" customWidth="1"/>
    <col min="4" max="5" width="12" style="4" bestFit="1" customWidth="1"/>
    <col min="6" max="6" width="10" style="4" bestFit="1" customWidth="1"/>
    <col min="7" max="8" width="11" style="4" bestFit="1" customWidth="1"/>
    <col min="9" max="9" width="10" style="4" bestFit="1" customWidth="1"/>
    <col min="10" max="10" width="5.7109375" style="4" bestFit="1" customWidth="1"/>
    <col min="11" max="11" width="11.28515625" style="4" customWidth="1"/>
    <col min="12" max="16384" width="9.140625" style="4"/>
  </cols>
  <sheetData>
    <row r="1" spans="1:12" ht="15">
      <c r="A1" s="43" t="s">
        <v>40</v>
      </c>
      <c r="B1" s="2"/>
      <c r="C1" s="2"/>
      <c r="D1" s="2"/>
      <c r="L1"/>
    </row>
    <row r="2" spans="1:12" s="11" customFormat="1" ht="15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s="11" customFormat="1" ht="15.75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s="11" customFormat="1" ht="15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s="11" customFormat="1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2">
      <c r="D6" s="6" t="s">
        <v>27</v>
      </c>
    </row>
    <row r="7" spans="1:12" s="7" customFormat="1" ht="13.5" thickBot="1">
      <c r="A7" s="36"/>
      <c r="B7" s="36" t="s">
        <v>2</v>
      </c>
      <c r="C7" s="36"/>
      <c r="D7" s="38" t="s">
        <v>3</v>
      </c>
      <c r="E7" s="36" t="s">
        <v>20</v>
      </c>
      <c r="F7" s="36" t="s">
        <v>21</v>
      </c>
      <c r="G7" s="36" t="s">
        <v>23</v>
      </c>
      <c r="H7" s="36" t="s">
        <v>22</v>
      </c>
      <c r="I7" s="36" t="s">
        <v>24</v>
      </c>
      <c r="J7" s="36" t="s">
        <v>26</v>
      </c>
      <c r="K7" s="36" t="s">
        <v>25</v>
      </c>
    </row>
    <row r="8" spans="1:12">
      <c r="A8" s="37" t="s">
        <v>4</v>
      </c>
      <c r="B8" s="37"/>
      <c r="C8" s="8"/>
      <c r="D8" s="8"/>
    </row>
    <row r="9" spans="1:12">
      <c r="B9" s="4">
        <v>155</v>
      </c>
      <c r="C9" s="4" t="s">
        <v>8</v>
      </c>
      <c r="D9" s="3">
        <v>9666.89</v>
      </c>
      <c r="E9" s="3">
        <v>9466.89</v>
      </c>
      <c r="F9" s="3">
        <v>0</v>
      </c>
      <c r="G9" s="3">
        <v>0</v>
      </c>
      <c r="H9" s="3">
        <v>0</v>
      </c>
      <c r="I9" s="3">
        <v>200</v>
      </c>
      <c r="J9" s="3">
        <v>0</v>
      </c>
      <c r="K9" s="3">
        <v>0</v>
      </c>
    </row>
    <row r="10" spans="1:12">
      <c r="B10" s="4">
        <v>171</v>
      </c>
      <c r="C10" s="4" t="s">
        <v>36</v>
      </c>
      <c r="D10" s="3">
        <v>4702.29</v>
      </c>
      <c r="E10" s="3">
        <v>4702.29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2">
      <c r="B11" s="4">
        <v>175</v>
      </c>
      <c r="C11" s="4" t="s">
        <v>6</v>
      </c>
      <c r="D11" s="3">
        <v>63615.83</v>
      </c>
      <c r="E11" s="3">
        <v>60461.83</v>
      </c>
      <c r="F11" s="3">
        <v>0</v>
      </c>
      <c r="G11" s="3">
        <v>0</v>
      </c>
      <c r="H11" s="3">
        <v>1154</v>
      </c>
      <c r="I11" s="3">
        <v>2000</v>
      </c>
      <c r="J11" s="3">
        <v>0</v>
      </c>
      <c r="K11" s="3">
        <v>0</v>
      </c>
    </row>
    <row r="12" spans="1:12">
      <c r="B12" s="4">
        <v>186</v>
      </c>
      <c r="C12" s="4" t="s">
        <v>7</v>
      </c>
      <c r="D12" s="3">
        <v>39680.050000000003</v>
      </c>
      <c r="E12" s="3">
        <v>36937.4</v>
      </c>
      <c r="F12" s="3">
        <v>0</v>
      </c>
      <c r="G12" s="3">
        <v>0</v>
      </c>
      <c r="H12" s="3">
        <v>2242.65</v>
      </c>
      <c r="I12" s="3">
        <v>500</v>
      </c>
      <c r="J12" s="3">
        <v>0</v>
      </c>
      <c r="K12" s="3">
        <v>0</v>
      </c>
    </row>
    <row r="13" spans="1:12">
      <c r="B13" s="4">
        <v>193</v>
      </c>
      <c r="C13" s="4" t="s">
        <v>5</v>
      </c>
      <c r="D13" s="3">
        <v>42647.5</v>
      </c>
      <c r="E13" s="3">
        <v>40158.19</v>
      </c>
      <c r="F13" s="3">
        <v>0</v>
      </c>
      <c r="G13" s="3">
        <v>0</v>
      </c>
      <c r="H13" s="3">
        <v>739.31</v>
      </c>
      <c r="I13" s="3">
        <v>1750</v>
      </c>
      <c r="J13" s="3">
        <v>0</v>
      </c>
      <c r="K13" s="3">
        <v>0</v>
      </c>
    </row>
    <row r="14" spans="1:12">
      <c r="B14" s="4">
        <v>198</v>
      </c>
      <c r="C14" s="4" t="s">
        <v>9</v>
      </c>
      <c r="D14" s="3">
        <v>35482</v>
      </c>
      <c r="E14" s="3">
        <v>34599.5</v>
      </c>
      <c r="F14" s="3">
        <v>0</v>
      </c>
      <c r="G14" s="3">
        <v>0</v>
      </c>
      <c r="H14" s="3">
        <v>382.5</v>
      </c>
      <c r="I14" s="3">
        <v>500</v>
      </c>
      <c r="J14" s="3">
        <v>0</v>
      </c>
      <c r="K14" s="3">
        <v>0</v>
      </c>
    </row>
    <row r="15" spans="1:12" ht="13.5" thickBot="1">
      <c r="B15" s="4">
        <v>201</v>
      </c>
      <c r="C15" s="4" t="s">
        <v>8</v>
      </c>
      <c r="D15" s="9">
        <v>9165.01</v>
      </c>
      <c r="E15" s="9">
        <v>8965.01</v>
      </c>
      <c r="F15" s="9">
        <v>0</v>
      </c>
      <c r="G15" s="9">
        <v>0</v>
      </c>
      <c r="H15" s="9">
        <v>0</v>
      </c>
      <c r="I15" s="9">
        <v>200</v>
      </c>
      <c r="J15" s="9">
        <v>0</v>
      </c>
      <c r="K15" s="9">
        <v>0</v>
      </c>
    </row>
    <row r="16" spans="1:12" s="11" customFormat="1">
      <c r="A16" s="10"/>
      <c r="D16" s="13">
        <f>SUM(D9:D15)</f>
        <v>204959.57</v>
      </c>
      <c r="E16" s="12">
        <f t="shared" ref="E16:K16" si="0">SUM(E9:E15)</f>
        <v>195291.11000000002</v>
      </c>
      <c r="F16" s="12">
        <f t="shared" si="0"/>
        <v>0</v>
      </c>
      <c r="G16" s="12">
        <f t="shared" si="0"/>
        <v>0</v>
      </c>
      <c r="H16" s="12">
        <f t="shared" si="0"/>
        <v>4518.46</v>
      </c>
      <c r="I16" s="12">
        <f t="shared" si="0"/>
        <v>5150</v>
      </c>
      <c r="J16" s="12">
        <f t="shared" si="0"/>
        <v>0</v>
      </c>
      <c r="K16" s="13">
        <f t="shared" si="0"/>
        <v>0</v>
      </c>
    </row>
    <row r="17" spans="1:11" s="16" customFormat="1">
      <c r="A17" s="14"/>
      <c r="B17" s="15"/>
      <c r="C17" s="15"/>
      <c r="D17" s="15"/>
      <c r="E17" s="18"/>
      <c r="F17" s="18"/>
      <c r="G17" s="18"/>
      <c r="H17" s="18"/>
      <c r="I17" s="18"/>
      <c r="J17" s="18"/>
    </row>
    <row r="18" spans="1:11">
      <c r="A18" s="17" t="s">
        <v>1</v>
      </c>
      <c r="B18" s="17"/>
      <c r="C18" s="7"/>
      <c r="D18" s="7"/>
      <c r="E18" s="3"/>
      <c r="F18" s="3"/>
      <c r="G18" s="3"/>
      <c r="H18" s="3"/>
      <c r="I18" s="3"/>
      <c r="J18" s="3"/>
    </row>
    <row r="19" spans="1:11">
      <c r="B19" s="4">
        <v>115</v>
      </c>
      <c r="C19" s="4" t="s">
        <v>12</v>
      </c>
      <c r="D19" s="3">
        <v>44580.65</v>
      </c>
      <c r="E19" s="3">
        <v>39537</v>
      </c>
      <c r="F19" s="3">
        <v>527.85</v>
      </c>
      <c r="G19" s="3">
        <v>0</v>
      </c>
      <c r="H19" s="3">
        <v>4015.8</v>
      </c>
      <c r="I19" s="3">
        <v>500</v>
      </c>
      <c r="J19" s="3">
        <v>0</v>
      </c>
      <c r="K19" s="3">
        <v>0</v>
      </c>
    </row>
    <row r="20" spans="1:11">
      <c r="B20" s="19">
        <v>181</v>
      </c>
      <c r="C20" s="19" t="s">
        <v>11</v>
      </c>
      <c r="D20" s="3">
        <v>43270.41</v>
      </c>
      <c r="E20" s="3">
        <v>37229.01</v>
      </c>
      <c r="F20" s="3">
        <v>1310.75</v>
      </c>
      <c r="G20" s="3">
        <v>0</v>
      </c>
      <c r="H20" s="3">
        <v>2578.5</v>
      </c>
      <c r="I20" s="3">
        <v>500</v>
      </c>
      <c r="J20" s="3">
        <v>0</v>
      </c>
      <c r="K20" s="3">
        <v>1652.15</v>
      </c>
    </row>
    <row r="21" spans="1:11">
      <c r="B21" s="4">
        <v>191</v>
      </c>
      <c r="C21" s="4" t="s">
        <v>10</v>
      </c>
      <c r="D21" s="3">
        <v>41255.519999999997</v>
      </c>
      <c r="E21" s="3">
        <v>36828.89</v>
      </c>
      <c r="F21" s="3">
        <v>1262.6300000000001</v>
      </c>
      <c r="G21" s="3">
        <v>0</v>
      </c>
      <c r="H21" s="3">
        <v>2664</v>
      </c>
      <c r="I21" s="3">
        <v>500</v>
      </c>
      <c r="J21" s="3">
        <v>0</v>
      </c>
      <c r="K21" s="3">
        <v>0</v>
      </c>
    </row>
    <row r="22" spans="1:11">
      <c r="B22" s="4">
        <v>200</v>
      </c>
      <c r="C22" s="4" t="s">
        <v>10</v>
      </c>
      <c r="D22" s="18">
        <v>32345.5</v>
      </c>
      <c r="E22" s="3">
        <v>28433.5</v>
      </c>
      <c r="F22" s="3">
        <v>0</v>
      </c>
      <c r="G22" s="3">
        <v>0</v>
      </c>
      <c r="H22" s="3">
        <v>114</v>
      </c>
      <c r="I22" s="3">
        <v>150</v>
      </c>
      <c r="J22" s="3">
        <v>0</v>
      </c>
      <c r="K22" s="3">
        <v>3648</v>
      </c>
    </row>
    <row r="23" spans="1:11" ht="13.5" thickBot="1">
      <c r="B23" s="4">
        <v>206</v>
      </c>
      <c r="C23" s="4" t="s">
        <v>10</v>
      </c>
      <c r="D23" s="9">
        <v>22461</v>
      </c>
      <c r="E23" s="9">
        <v>20745</v>
      </c>
      <c r="F23" s="9">
        <v>0</v>
      </c>
      <c r="G23" s="9">
        <v>0</v>
      </c>
      <c r="H23" s="9">
        <v>386</v>
      </c>
      <c r="I23" s="9">
        <v>150</v>
      </c>
      <c r="J23" s="9">
        <v>0</v>
      </c>
      <c r="K23" s="9">
        <v>1180</v>
      </c>
    </row>
    <row r="24" spans="1:11" s="11" customFormat="1">
      <c r="A24" s="10"/>
      <c r="D24" s="13">
        <f>SUM(D19:D23)</f>
        <v>183913.08</v>
      </c>
      <c r="E24" s="12">
        <f t="shared" ref="E24:K24" si="1">SUM(E19:E23)</f>
        <v>162773.40000000002</v>
      </c>
      <c r="F24" s="12">
        <f t="shared" si="1"/>
        <v>3101.23</v>
      </c>
      <c r="G24" s="12">
        <f t="shared" si="1"/>
        <v>0</v>
      </c>
      <c r="H24" s="12">
        <f t="shared" si="1"/>
        <v>9758.2999999999993</v>
      </c>
      <c r="I24" s="12">
        <f t="shared" si="1"/>
        <v>1800</v>
      </c>
      <c r="J24" s="12">
        <f t="shared" si="1"/>
        <v>0</v>
      </c>
      <c r="K24" s="13">
        <f t="shared" si="1"/>
        <v>6480.15</v>
      </c>
    </row>
    <row r="25" spans="1:11" s="16" customFormat="1">
      <c r="A25" s="14"/>
      <c r="E25" s="18"/>
      <c r="F25" s="18"/>
      <c r="G25" s="18"/>
      <c r="H25" s="18"/>
      <c r="I25" s="18"/>
      <c r="J25" s="18"/>
    </row>
    <row r="26" spans="1:11">
      <c r="A26" s="17" t="s">
        <v>13</v>
      </c>
      <c r="B26" s="17"/>
      <c r="C26" s="7"/>
      <c r="D26" s="7"/>
      <c r="E26" s="3"/>
      <c r="F26" s="3"/>
      <c r="G26" s="3"/>
      <c r="H26" s="3"/>
      <c r="I26" s="3"/>
      <c r="J26" s="3"/>
    </row>
    <row r="27" spans="1:11">
      <c r="A27" s="10"/>
      <c r="B27" s="4">
        <v>165</v>
      </c>
      <c r="C27" s="4" t="s">
        <v>37</v>
      </c>
      <c r="D27" s="3">
        <v>537.5</v>
      </c>
      <c r="E27" s="3">
        <v>537.5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10"/>
      <c r="B28" s="4">
        <v>199</v>
      </c>
      <c r="C28" s="4" t="s">
        <v>16</v>
      </c>
      <c r="D28" s="3">
        <v>37629.379999999997</v>
      </c>
      <c r="E28" s="3">
        <v>35584</v>
      </c>
      <c r="F28" s="3">
        <v>984.38</v>
      </c>
      <c r="G28" s="3">
        <v>0</v>
      </c>
      <c r="H28" s="3">
        <v>561</v>
      </c>
      <c r="I28" s="3">
        <v>500</v>
      </c>
      <c r="J28" s="3">
        <v>0</v>
      </c>
      <c r="K28" s="3">
        <v>0</v>
      </c>
    </row>
    <row r="29" spans="1:11">
      <c r="B29" s="4">
        <v>202</v>
      </c>
      <c r="C29" s="4" t="s">
        <v>15</v>
      </c>
      <c r="D29" s="18">
        <v>43040.38</v>
      </c>
      <c r="E29" s="3">
        <v>41172</v>
      </c>
      <c r="F29" s="3">
        <v>630.38</v>
      </c>
      <c r="G29" s="3">
        <v>0</v>
      </c>
      <c r="H29" s="3">
        <v>738</v>
      </c>
      <c r="I29" s="3">
        <v>500</v>
      </c>
      <c r="J29" s="3">
        <v>0</v>
      </c>
      <c r="K29" s="3">
        <v>0</v>
      </c>
    </row>
    <row r="30" spans="1:11" ht="13.5" thickBot="1">
      <c r="B30" s="4">
        <v>205</v>
      </c>
      <c r="C30" s="4" t="s">
        <v>14</v>
      </c>
      <c r="D30" s="9">
        <v>26919</v>
      </c>
      <c r="E30" s="9">
        <v>26377.5</v>
      </c>
      <c r="F30" s="9">
        <v>0</v>
      </c>
      <c r="G30" s="9">
        <v>0</v>
      </c>
      <c r="H30" s="9">
        <v>391.5</v>
      </c>
      <c r="I30" s="9">
        <v>150</v>
      </c>
      <c r="J30" s="9">
        <v>0</v>
      </c>
      <c r="K30" s="9">
        <v>0</v>
      </c>
    </row>
    <row r="31" spans="1:11" s="11" customFormat="1">
      <c r="A31" s="10"/>
      <c r="D31" s="13">
        <f>SUM(D27:D30)</f>
        <v>108126.26</v>
      </c>
      <c r="E31" s="12">
        <f t="shared" ref="E31:K31" si="2">SUM(E27:E30)</f>
        <v>103671</v>
      </c>
      <c r="F31" s="12">
        <f t="shared" si="2"/>
        <v>1614.76</v>
      </c>
      <c r="G31" s="12">
        <f t="shared" si="2"/>
        <v>0</v>
      </c>
      <c r="H31" s="12">
        <f t="shared" si="2"/>
        <v>1690.5</v>
      </c>
      <c r="I31" s="12">
        <f t="shared" si="2"/>
        <v>1150</v>
      </c>
      <c r="J31" s="12">
        <f t="shared" si="2"/>
        <v>0</v>
      </c>
      <c r="K31" s="13">
        <f t="shared" si="2"/>
        <v>0</v>
      </c>
    </row>
    <row r="32" spans="1:11" s="16" customFormat="1">
      <c r="A32" s="14"/>
      <c r="B32" s="20"/>
      <c r="C32" s="20"/>
      <c r="D32" s="20"/>
      <c r="E32" s="18"/>
      <c r="F32" s="18"/>
      <c r="G32" s="18"/>
      <c r="H32" s="18"/>
      <c r="I32" s="18"/>
      <c r="J32" s="18"/>
    </row>
    <row r="33" spans="1:11">
      <c r="A33" s="21" t="s">
        <v>17</v>
      </c>
      <c r="B33" s="21"/>
      <c r="C33" s="22"/>
      <c r="D33" s="22"/>
      <c r="E33" s="3"/>
      <c r="F33" s="3"/>
      <c r="G33" s="3"/>
      <c r="H33" s="3"/>
      <c r="I33" s="3"/>
      <c r="J33" s="3"/>
    </row>
    <row r="34" spans="1:11">
      <c r="B34" s="4">
        <v>173</v>
      </c>
      <c r="C34" s="4" t="s">
        <v>19</v>
      </c>
      <c r="D34" s="25">
        <v>48930.37</v>
      </c>
      <c r="E34" s="3">
        <v>35828.31</v>
      </c>
      <c r="F34" s="3">
        <v>2842.88</v>
      </c>
      <c r="G34" s="3">
        <v>4378.29</v>
      </c>
      <c r="H34" s="3">
        <v>3799.44</v>
      </c>
      <c r="I34" s="28">
        <v>700</v>
      </c>
      <c r="J34" s="3">
        <v>0</v>
      </c>
      <c r="K34" s="3">
        <v>1381.45</v>
      </c>
    </row>
    <row r="35" spans="1:11">
      <c r="B35" s="4">
        <v>188</v>
      </c>
      <c r="C35" s="4" t="s">
        <v>18</v>
      </c>
      <c r="D35" s="25">
        <v>44281.64</v>
      </c>
      <c r="E35" s="3">
        <v>35697.75</v>
      </c>
      <c r="F35" s="3">
        <v>1215.3900000000001</v>
      </c>
      <c r="G35" s="3">
        <v>4550.25</v>
      </c>
      <c r="H35" s="3">
        <v>1757.5</v>
      </c>
      <c r="I35" s="28">
        <v>700</v>
      </c>
      <c r="J35" s="3">
        <v>0</v>
      </c>
      <c r="K35" s="3">
        <v>360.75</v>
      </c>
    </row>
    <row r="36" spans="1:11">
      <c r="B36" s="4">
        <v>189</v>
      </c>
      <c r="C36" s="4" t="s">
        <v>18</v>
      </c>
      <c r="D36" s="25">
        <v>40689.46</v>
      </c>
      <c r="E36" s="3">
        <v>31482.76</v>
      </c>
      <c r="F36" s="3">
        <v>685.7</v>
      </c>
      <c r="G36" s="3">
        <v>3777.75</v>
      </c>
      <c r="H36" s="3">
        <v>2918</v>
      </c>
      <c r="I36" s="28">
        <v>700</v>
      </c>
      <c r="J36" s="3">
        <v>0</v>
      </c>
      <c r="K36" s="3">
        <v>1125.25</v>
      </c>
    </row>
    <row r="37" spans="1:11">
      <c r="B37" s="4">
        <v>192</v>
      </c>
      <c r="C37" s="4" t="s">
        <v>18</v>
      </c>
      <c r="D37" s="25">
        <v>41798.9</v>
      </c>
      <c r="E37" s="3">
        <v>33048.75</v>
      </c>
      <c r="F37" s="3">
        <v>873.03</v>
      </c>
      <c r="G37" s="3">
        <v>4141.87</v>
      </c>
      <c r="H37" s="3">
        <v>1834</v>
      </c>
      <c r="I37" s="28">
        <v>700</v>
      </c>
      <c r="J37" s="3">
        <v>0</v>
      </c>
      <c r="K37" s="3">
        <v>1201.25</v>
      </c>
    </row>
    <row r="38" spans="1:11">
      <c r="B38" s="4">
        <v>195</v>
      </c>
      <c r="C38" s="4" t="s">
        <v>18</v>
      </c>
      <c r="D38" s="25">
        <v>44110.83</v>
      </c>
      <c r="E38" s="3">
        <v>32713</v>
      </c>
      <c r="F38" s="3">
        <v>1360.33</v>
      </c>
      <c r="G38" s="3">
        <v>4419.75</v>
      </c>
      <c r="H38" s="3">
        <v>1974.75</v>
      </c>
      <c r="I38" s="28">
        <v>700</v>
      </c>
      <c r="J38" s="3">
        <v>0</v>
      </c>
      <c r="K38" s="3">
        <v>2943</v>
      </c>
    </row>
    <row r="39" spans="1:11" ht="13.5" thickBot="1">
      <c r="B39" s="4">
        <v>204</v>
      </c>
      <c r="C39" s="4" t="s">
        <v>18</v>
      </c>
      <c r="D39" s="26">
        <v>38384</v>
      </c>
      <c r="E39" s="9">
        <f>D39-SUM(F39:K39)</f>
        <v>31636</v>
      </c>
      <c r="F39" s="9">
        <v>1620</v>
      </c>
      <c r="G39" s="9">
        <v>3168</v>
      </c>
      <c r="H39" s="9">
        <v>804</v>
      </c>
      <c r="I39" s="32">
        <v>700</v>
      </c>
      <c r="J39" s="9">
        <v>0</v>
      </c>
      <c r="K39" s="9">
        <v>456</v>
      </c>
    </row>
    <row r="40" spans="1:11" s="11" customFormat="1">
      <c r="A40" s="10"/>
      <c r="D40" s="13">
        <f>SUM(D34:D39)</f>
        <v>258195.20000000001</v>
      </c>
      <c r="E40" s="12">
        <f t="shared" ref="E40:K40" si="3">SUM(E34:E39)</f>
        <v>200406.57</v>
      </c>
      <c r="F40" s="12">
        <f t="shared" si="3"/>
        <v>8597.33</v>
      </c>
      <c r="G40" s="12">
        <f t="shared" si="3"/>
        <v>24435.91</v>
      </c>
      <c r="H40" s="12">
        <f t="shared" si="3"/>
        <v>13087.69</v>
      </c>
      <c r="I40" s="12">
        <f t="shared" si="3"/>
        <v>4200</v>
      </c>
      <c r="J40" s="12">
        <f t="shared" si="3"/>
        <v>0</v>
      </c>
      <c r="K40" s="13">
        <f t="shared" si="3"/>
        <v>7467.7</v>
      </c>
    </row>
    <row r="41" spans="1:11">
      <c r="B41" s="12"/>
      <c r="C41" s="12"/>
      <c r="D41" s="12"/>
      <c r="E41" s="3"/>
      <c r="F41" s="3"/>
      <c r="G41" s="3"/>
      <c r="H41" s="3"/>
      <c r="I41" s="3"/>
      <c r="J41" s="3"/>
    </row>
    <row r="42" spans="1:11">
      <c r="E42" s="3"/>
      <c r="F42" s="3"/>
      <c r="G42" s="3"/>
      <c r="H42" s="3"/>
      <c r="I42" s="3"/>
      <c r="J42" s="3"/>
    </row>
    <row r="43" spans="1:11">
      <c r="B43" s="27"/>
      <c r="C43" s="27"/>
      <c r="D43" s="27"/>
      <c r="E43" s="3"/>
      <c r="F43" s="3"/>
      <c r="G43" s="3"/>
      <c r="H43" s="3"/>
      <c r="I43" s="3"/>
      <c r="J43" s="3"/>
    </row>
    <row r="44" spans="1:11">
      <c r="B44" s="12"/>
      <c r="C44" s="12"/>
      <c r="D44" s="12"/>
      <c r="E44" s="3"/>
      <c r="F44" s="3"/>
      <c r="G44" s="3"/>
      <c r="H44" s="3"/>
      <c r="I44" s="3"/>
      <c r="J44" s="3"/>
    </row>
  </sheetData>
  <sortState ref="B32:K37">
    <sortCondition ref="B32:B37"/>
  </sortState>
  <mergeCells count="6">
    <mergeCell ref="A8:B8"/>
    <mergeCell ref="A18:B18"/>
    <mergeCell ref="A26:B26"/>
    <mergeCell ref="A33:B33"/>
    <mergeCell ref="A2:K2"/>
    <mergeCell ref="A3:K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sqref="A1:XFD3"/>
    </sheetView>
  </sheetViews>
  <sheetFormatPr defaultRowHeight="12.75"/>
  <cols>
    <col min="1" max="1" width="4.7109375" style="1" customWidth="1"/>
    <col min="2" max="2" width="10.42578125" style="4" customWidth="1"/>
    <col min="3" max="3" width="22" style="4" customWidth="1"/>
    <col min="4" max="4" width="14.85546875" style="4" customWidth="1"/>
    <col min="5" max="5" width="14.7109375" style="4" customWidth="1"/>
    <col min="6" max="6" width="12.28515625" style="4" customWidth="1"/>
    <col min="7" max="7" width="10" style="4" bestFit="1" customWidth="1"/>
    <col min="8" max="8" width="15.140625" style="4" customWidth="1"/>
    <col min="9" max="11" width="10" style="4" bestFit="1" customWidth="1"/>
    <col min="12" max="13" width="12" style="4" bestFit="1" customWidth="1"/>
    <col min="14" max="16384" width="9.140625" style="4"/>
  </cols>
  <sheetData>
    <row r="1" spans="1:14" ht="15">
      <c r="A1" s="43" t="s">
        <v>40</v>
      </c>
      <c r="B1" s="2"/>
      <c r="C1" s="2"/>
      <c r="D1" s="2"/>
      <c r="L1"/>
    </row>
    <row r="2" spans="1:14" s="11" customFormat="1" ht="15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4" s="11" customFormat="1" ht="15.75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6" spans="1:14">
      <c r="D6" s="6" t="s">
        <v>28</v>
      </c>
    </row>
    <row r="7" spans="1:14" s="7" customFormat="1" ht="13.5" thickBot="1">
      <c r="A7" s="36"/>
      <c r="B7" s="36" t="s">
        <v>2</v>
      </c>
      <c r="C7" s="36"/>
      <c r="D7" s="38" t="s">
        <v>3</v>
      </c>
      <c r="E7" s="35" t="s">
        <v>20</v>
      </c>
      <c r="F7" s="36" t="s">
        <v>21</v>
      </c>
      <c r="G7" s="36" t="s">
        <v>23</v>
      </c>
      <c r="H7" s="36" t="s">
        <v>22</v>
      </c>
      <c r="I7" s="36" t="s">
        <v>24</v>
      </c>
      <c r="J7" s="36" t="s">
        <v>26</v>
      </c>
      <c r="K7" s="36" t="s">
        <v>25</v>
      </c>
      <c r="M7" s="4"/>
      <c r="N7" s="4"/>
    </row>
    <row r="8" spans="1:14">
      <c r="A8" s="37" t="s">
        <v>4</v>
      </c>
      <c r="B8" s="37"/>
      <c r="C8" s="8"/>
      <c r="D8" s="8"/>
    </row>
    <row r="9" spans="1:14">
      <c r="B9" s="4">
        <v>155</v>
      </c>
      <c r="C9" s="4" t="s">
        <v>8</v>
      </c>
      <c r="D9" s="3">
        <v>10601.75</v>
      </c>
      <c r="E9" s="3">
        <v>10401.75</v>
      </c>
      <c r="F9" s="3">
        <v>0</v>
      </c>
      <c r="G9" s="3">
        <v>0</v>
      </c>
      <c r="H9" s="3">
        <v>0</v>
      </c>
      <c r="I9" s="3">
        <v>200</v>
      </c>
      <c r="J9" s="3">
        <v>0</v>
      </c>
      <c r="K9" s="3">
        <v>0</v>
      </c>
    </row>
    <row r="10" spans="1:14">
      <c r="B10" s="4">
        <v>171</v>
      </c>
      <c r="C10" s="4" t="s">
        <v>6</v>
      </c>
      <c r="D10" s="3">
        <v>57831.91</v>
      </c>
      <c r="E10" s="3">
        <v>55299.75</v>
      </c>
      <c r="F10" s="3">
        <v>0</v>
      </c>
      <c r="G10" s="3">
        <v>0</v>
      </c>
      <c r="H10" s="3">
        <v>532.16</v>
      </c>
      <c r="I10" s="3">
        <v>2000</v>
      </c>
      <c r="J10" s="3"/>
      <c r="K10" s="3"/>
    </row>
    <row r="11" spans="1:14">
      <c r="B11" s="4">
        <v>175</v>
      </c>
      <c r="C11" s="4" t="s">
        <v>34</v>
      </c>
      <c r="D11" s="3">
        <v>10788.5</v>
      </c>
      <c r="E11" s="3">
        <v>10788.5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4">
      <c r="B12" s="4">
        <v>186</v>
      </c>
      <c r="C12" s="4" t="s">
        <v>7</v>
      </c>
      <c r="D12" s="3">
        <v>39920.019999999997</v>
      </c>
      <c r="E12" s="3">
        <v>36746.39</v>
      </c>
      <c r="F12" s="3">
        <v>0</v>
      </c>
      <c r="G12" s="3">
        <v>0</v>
      </c>
      <c r="H12" s="3">
        <v>2673.63</v>
      </c>
      <c r="I12" s="3">
        <v>500</v>
      </c>
      <c r="J12" s="3">
        <v>0</v>
      </c>
      <c r="K12" s="3">
        <v>0</v>
      </c>
    </row>
    <row r="13" spans="1:14">
      <c r="B13" s="4">
        <v>193</v>
      </c>
      <c r="C13" s="4" t="s">
        <v>5</v>
      </c>
      <c r="D13" s="3">
        <v>43798.46</v>
      </c>
      <c r="E13" s="3">
        <v>40667.409999999996</v>
      </c>
      <c r="F13" s="3">
        <v>153.44999999999999</v>
      </c>
      <c r="G13" s="3">
        <v>0</v>
      </c>
      <c r="H13" s="3">
        <v>1227.5999999999999</v>
      </c>
      <c r="I13" s="3">
        <v>1750</v>
      </c>
      <c r="J13" s="3">
        <v>0</v>
      </c>
      <c r="K13" s="3">
        <v>0</v>
      </c>
    </row>
    <row r="14" spans="1:14">
      <c r="B14" s="4">
        <v>198</v>
      </c>
      <c r="C14" s="4" t="s">
        <v>9</v>
      </c>
      <c r="D14" s="3">
        <v>34036</v>
      </c>
      <c r="E14" s="3">
        <v>33152</v>
      </c>
      <c r="F14" s="3">
        <v>0</v>
      </c>
      <c r="G14" s="3">
        <v>0</v>
      </c>
      <c r="H14" s="3">
        <v>384</v>
      </c>
      <c r="I14" s="3">
        <v>500</v>
      </c>
      <c r="J14" s="3">
        <v>0</v>
      </c>
      <c r="K14" s="3">
        <v>0</v>
      </c>
    </row>
    <row r="15" spans="1:14" ht="13.5" thickBot="1">
      <c r="B15" s="4">
        <v>201</v>
      </c>
      <c r="C15" s="4" t="s">
        <v>8</v>
      </c>
      <c r="D15" s="9">
        <v>10082.299999999999</v>
      </c>
      <c r="E15" s="9">
        <v>9882.2999999999993</v>
      </c>
      <c r="F15" s="9">
        <v>0</v>
      </c>
      <c r="G15" s="9">
        <v>0</v>
      </c>
      <c r="H15" s="9">
        <v>0</v>
      </c>
      <c r="I15" s="9">
        <v>200</v>
      </c>
      <c r="J15" s="9">
        <v>0</v>
      </c>
      <c r="K15" s="9">
        <v>0</v>
      </c>
    </row>
    <row r="16" spans="1:14" s="11" customFormat="1">
      <c r="A16" s="10"/>
      <c r="D16" s="13">
        <f>SUM(D9:D15)</f>
        <v>207058.93999999997</v>
      </c>
      <c r="E16" s="12">
        <f t="shared" ref="E16:K16" si="0">SUM(E9:E15)</f>
        <v>196938.09999999998</v>
      </c>
      <c r="F16" s="12">
        <f t="shared" si="0"/>
        <v>153.44999999999999</v>
      </c>
      <c r="G16" s="12">
        <f t="shared" si="0"/>
        <v>0</v>
      </c>
      <c r="H16" s="12">
        <f t="shared" si="0"/>
        <v>4817.3899999999994</v>
      </c>
      <c r="I16" s="12">
        <f t="shared" si="0"/>
        <v>5150</v>
      </c>
      <c r="J16" s="12">
        <f t="shared" si="0"/>
        <v>0</v>
      </c>
      <c r="K16" s="13">
        <f t="shared" si="0"/>
        <v>0</v>
      </c>
      <c r="M16" s="4"/>
      <c r="N16" s="4"/>
    </row>
    <row r="17" spans="1:14" s="16" customFormat="1">
      <c r="A17" s="14"/>
      <c r="B17" s="15"/>
      <c r="C17" s="15"/>
      <c r="D17" s="15"/>
      <c r="E17" s="18"/>
      <c r="F17" s="18"/>
      <c r="G17" s="18"/>
      <c r="H17" s="18"/>
      <c r="I17" s="18"/>
      <c r="J17" s="18"/>
      <c r="M17" s="4"/>
      <c r="N17" s="4"/>
    </row>
    <row r="18" spans="1:14">
      <c r="A18" s="17" t="s">
        <v>1</v>
      </c>
      <c r="B18" s="17"/>
      <c r="C18" s="7"/>
      <c r="D18" s="7"/>
      <c r="E18" s="3"/>
      <c r="F18" s="3"/>
      <c r="G18" s="3"/>
      <c r="H18" s="3"/>
      <c r="I18" s="3"/>
      <c r="J18" s="3"/>
    </row>
    <row r="19" spans="1:14">
      <c r="B19" s="4">
        <v>115</v>
      </c>
      <c r="C19" s="4" t="s">
        <v>12</v>
      </c>
      <c r="D19" s="18">
        <v>45097.45</v>
      </c>
      <c r="E19" s="3">
        <v>40803.189999999995</v>
      </c>
      <c r="F19" s="3">
        <v>608.73</v>
      </c>
      <c r="G19" s="3">
        <v>0</v>
      </c>
      <c r="H19" s="3">
        <v>3185.53</v>
      </c>
      <c r="I19" s="3">
        <v>500</v>
      </c>
      <c r="J19" s="3">
        <v>0</v>
      </c>
      <c r="K19" s="3">
        <v>0</v>
      </c>
    </row>
    <row r="20" spans="1:14">
      <c r="B20" s="19">
        <v>181</v>
      </c>
      <c r="C20" s="19" t="s">
        <v>11</v>
      </c>
      <c r="D20" s="3">
        <v>41283.129999999997</v>
      </c>
      <c r="E20" s="3">
        <v>38001.339999999997</v>
      </c>
      <c r="F20" s="3">
        <v>218.32</v>
      </c>
      <c r="G20" s="3">
        <v>0</v>
      </c>
      <c r="H20" s="3">
        <v>2563.4699999999998</v>
      </c>
      <c r="I20" s="3">
        <v>500</v>
      </c>
      <c r="J20" s="3">
        <v>0</v>
      </c>
      <c r="K20" s="3">
        <v>0</v>
      </c>
    </row>
    <row r="21" spans="1:14">
      <c r="B21" s="4">
        <v>191</v>
      </c>
      <c r="C21" s="4" t="s">
        <v>10</v>
      </c>
      <c r="D21" s="3">
        <v>37864.51</v>
      </c>
      <c r="E21" s="3">
        <v>35140.21</v>
      </c>
      <c r="F21" s="3">
        <v>133.72999999999999</v>
      </c>
      <c r="G21" s="3">
        <v>0</v>
      </c>
      <c r="H21" s="3">
        <v>2090.5700000000002</v>
      </c>
      <c r="I21" s="3">
        <v>500</v>
      </c>
      <c r="J21" s="3">
        <v>0</v>
      </c>
      <c r="K21" s="3">
        <v>0</v>
      </c>
    </row>
    <row r="22" spans="1:14" ht="13.5" thickBot="1">
      <c r="B22" s="4">
        <v>200</v>
      </c>
      <c r="C22" s="4" t="s">
        <v>10</v>
      </c>
      <c r="D22" s="9">
        <v>38852</v>
      </c>
      <c r="E22" s="9">
        <v>37087.199999999997</v>
      </c>
      <c r="F22" s="9">
        <v>0</v>
      </c>
      <c r="G22" s="9">
        <v>0</v>
      </c>
      <c r="H22" s="9">
        <v>1264.8</v>
      </c>
      <c r="I22" s="9">
        <v>500</v>
      </c>
      <c r="J22" s="9">
        <v>0</v>
      </c>
      <c r="K22" s="9">
        <v>0</v>
      </c>
    </row>
    <row r="23" spans="1:14" s="11" customFormat="1" ht="15">
      <c r="A23" s="10"/>
      <c r="D23" s="13">
        <f>SUM(D19:D22)</f>
        <v>163097.09</v>
      </c>
      <c r="E23" s="12">
        <f t="shared" ref="E23:K23" si="1">SUM(E19:E22)</f>
        <v>151031.94</v>
      </c>
      <c r="F23" s="12">
        <f t="shared" si="1"/>
        <v>960.78</v>
      </c>
      <c r="G23" s="12">
        <f t="shared" si="1"/>
        <v>0</v>
      </c>
      <c r="H23" s="12">
        <f t="shared" si="1"/>
        <v>9104.369999999999</v>
      </c>
      <c r="I23" s="12">
        <f t="shared" si="1"/>
        <v>2000</v>
      </c>
      <c r="J23" s="12">
        <f t="shared" si="1"/>
        <v>0</v>
      </c>
      <c r="K23" s="33">
        <f t="shared" si="1"/>
        <v>0</v>
      </c>
      <c r="M23" s="4"/>
      <c r="N23" s="4"/>
    </row>
    <row r="24" spans="1:14" s="16" customFormat="1">
      <c r="A24" s="14"/>
      <c r="E24" s="18"/>
      <c r="F24" s="18"/>
      <c r="G24" s="18"/>
      <c r="H24" s="18"/>
      <c r="I24" s="18"/>
      <c r="J24" s="18"/>
      <c r="M24" s="4"/>
      <c r="N24" s="4"/>
    </row>
    <row r="25" spans="1:14">
      <c r="A25" s="17" t="s">
        <v>13</v>
      </c>
      <c r="B25" s="17"/>
      <c r="C25" s="7"/>
      <c r="D25" s="7"/>
      <c r="E25" s="3"/>
      <c r="F25" s="3"/>
      <c r="G25" s="3"/>
      <c r="H25" s="3"/>
      <c r="I25" s="3"/>
      <c r="J25" s="3"/>
    </row>
    <row r="26" spans="1:14">
      <c r="A26" s="10"/>
      <c r="B26" s="5">
        <v>162</v>
      </c>
      <c r="C26" s="4" t="s">
        <v>35</v>
      </c>
      <c r="D26" s="3">
        <v>41731.25</v>
      </c>
      <c r="E26" s="3">
        <v>35912.51</v>
      </c>
      <c r="F26" s="3">
        <v>1913.46</v>
      </c>
      <c r="G26" s="3">
        <v>0</v>
      </c>
      <c r="H26" s="3">
        <v>3905.28</v>
      </c>
      <c r="I26" s="3">
        <v>0</v>
      </c>
      <c r="J26" s="3">
        <v>0</v>
      </c>
      <c r="K26" s="3">
        <v>0</v>
      </c>
    </row>
    <row r="27" spans="1:14">
      <c r="A27" s="10"/>
      <c r="B27" s="5">
        <v>165</v>
      </c>
      <c r="C27" s="4" t="s">
        <v>15</v>
      </c>
      <c r="D27" s="3">
        <v>28244.63</v>
      </c>
      <c r="E27" s="3">
        <v>25862.31</v>
      </c>
      <c r="F27" s="3">
        <v>61.38</v>
      </c>
      <c r="G27" s="3"/>
      <c r="H27" s="3">
        <v>1820.94</v>
      </c>
      <c r="I27" s="3">
        <v>500</v>
      </c>
      <c r="J27" s="3">
        <v>0</v>
      </c>
      <c r="K27" s="3">
        <v>0</v>
      </c>
    </row>
    <row r="28" spans="1:14">
      <c r="B28" s="5">
        <v>199</v>
      </c>
      <c r="C28" s="4" t="s">
        <v>14</v>
      </c>
      <c r="D28" s="18">
        <v>33289.08</v>
      </c>
      <c r="E28" s="3">
        <v>31882.59</v>
      </c>
      <c r="F28" s="3">
        <v>369.48</v>
      </c>
      <c r="G28" s="3">
        <v>0</v>
      </c>
      <c r="H28" s="3">
        <v>537.01</v>
      </c>
      <c r="I28" s="3">
        <v>500</v>
      </c>
      <c r="J28" s="3">
        <v>0</v>
      </c>
      <c r="K28" s="3">
        <v>0</v>
      </c>
    </row>
    <row r="29" spans="1:14" ht="13.5" thickBot="1">
      <c r="B29" s="5">
        <v>202</v>
      </c>
      <c r="C29" s="4" t="s">
        <v>15</v>
      </c>
      <c r="D29" s="9">
        <v>38587.1</v>
      </c>
      <c r="E29" s="9">
        <v>36704.32</v>
      </c>
      <c r="F29" s="9">
        <v>689.18</v>
      </c>
      <c r="G29" s="9">
        <v>0</v>
      </c>
      <c r="H29" s="9">
        <v>693.6</v>
      </c>
      <c r="I29" s="9">
        <v>500</v>
      </c>
      <c r="J29" s="9">
        <v>0</v>
      </c>
      <c r="K29" s="9">
        <v>0</v>
      </c>
    </row>
    <row r="30" spans="1:14" s="11" customFormat="1">
      <c r="A30" s="10"/>
      <c r="D30" s="13">
        <f>SUM(D26:D29)</f>
        <v>141852.06</v>
      </c>
      <c r="E30" s="12">
        <f t="shared" ref="E30:K30" si="2">SUM(E26:E29)</f>
        <v>130361.73000000001</v>
      </c>
      <c r="F30" s="12">
        <f t="shared" si="2"/>
        <v>3033.5</v>
      </c>
      <c r="G30" s="12">
        <f t="shared" si="2"/>
        <v>0</v>
      </c>
      <c r="H30" s="12">
        <f t="shared" si="2"/>
        <v>6956.8300000000008</v>
      </c>
      <c r="I30" s="12">
        <f t="shared" si="2"/>
        <v>1500</v>
      </c>
      <c r="J30" s="12">
        <f t="shared" si="2"/>
        <v>0</v>
      </c>
      <c r="K30" s="13">
        <f t="shared" si="2"/>
        <v>0</v>
      </c>
      <c r="M30" s="4"/>
      <c r="N30" s="4"/>
    </row>
    <row r="31" spans="1:14" s="16" customFormat="1">
      <c r="A31" s="14"/>
      <c r="B31" s="20"/>
      <c r="C31" s="20"/>
      <c r="D31" s="20"/>
      <c r="E31" s="18"/>
      <c r="F31" s="18"/>
      <c r="G31" s="18"/>
      <c r="H31" s="18"/>
      <c r="I31" s="18"/>
      <c r="J31" s="18"/>
      <c r="M31" s="4"/>
      <c r="N31" s="4"/>
    </row>
    <row r="32" spans="1:14">
      <c r="A32" s="21" t="s">
        <v>17</v>
      </c>
      <c r="B32" s="21"/>
      <c r="C32" s="22"/>
      <c r="D32" s="22"/>
      <c r="E32" s="3"/>
      <c r="F32" s="3"/>
      <c r="G32" s="3"/>
      <c r="H32" s="3"/>
      <c r="I32" s="3"/>
      <c r="J32" s="3"/>
    </row>
    <row r="33" spans="1:14" s="1" customFormat="1">
      <c r="A33" s="23"/>
      <c r="B33" s="4">
        <v>173</v>
      </c>
      <c r="C33" s="4" t="s">
        <v>19</v>
      </c>
      <c r="D33" s="25">
        <v>46123.12</v>
      </c>
      <c r="E33" s="3">
        <v>37192.639999999999</v>
      </c>
      <c r="F33" s="3">
        <v>4236.4799999999996</v>
      </c>
      <c r="G33" s="3">
        <v>1509.84</v>
      </c>
      <c r="H33" s="3">
        <v>2684.16</v>
      </c>
      <c r="I33" s="28">
        <v>500</v>
      </c>
      <c r="J33" s="3">
        <v>0</v>
      </c>
      <c r="K33" s="3">
        <v>0</v>
      </c>
      <c r="M33" s="4"/>
      <c r="N33" s="4"/>
    </row>
    <row r="34" spans="1:14">
      <c r="B34" s="4">
        <v>175</v>
      </c>
      <c r="C34" s="4" t="s">
        <v>29</v>
      </c>
      <c r="D34" s="25">
        <v>44718.21</v>
      </c>
      <c r="E34" s="3">
        <v>35316.479999999996</v>
      </c>
      <c r="F34" s="3">
        <v>3878.97</v>
      </c>
      <c r="G34" s="3">
        <v>1752.84</v>
      </c>
      <c r="H34" s="3">
        <v>2769.92</v>
      </c>
      <c r="I34" s="28">
        <v>1000</v>
      </c>
      <c r="J34" s="3">
        <v>0</v>
      </c>
      <c r="K34" s="3">
        <v>0</v>
      </c>
    </row>
    <row r="35" spans="1:14">
      <c r="B35" s="4">
        <v>188</v>
      </c>
      <c r="C35" s="4" t="s">
        <v>18</v>
      </c>
      <c r="D35" s="25">
        <v>42018</v>
      </c>
      <c r="E35" s="3">
        <f>D35-SUM(F35:K35)</f>
        <v>34448</v>
      </c>
      <c r="F35" s="3">
        <v>4200</v>
      </c>
      <c r="G35" s="3">
        <v>918</v>
      </c>
      <c r="H35" s="3">
        <v>1952</v>
      </c>
      <c r="I35" s="28">
        <v>500</v>
      </c>
      <c r="J35" s="3">
        <v>0</v>
      </c>
      <c r="K35" s="3">
        <v>0</v>
      </c>
    </row>
    <row r="36" spans="1:14">
      <c r="B36" s="4">
        <v>189</v>
      </c>
      <c r="C36" s="4" t="s">
        <v>18</v>
      </c>
      <c r="D36" s="25">
        <v>41499.75</v>
      </c>
      <c r="E36" s="3">
        <f>D36-SUM(F36:K36)</f>
        <v>34229.5</v>
      </c>
      <c r="F36" s="3">
        <v>3072.75</v>
      </c>
      <c r="G36" s="3">
        <v>1887</v>
      </c>
      <c r="H36" s="3">
        <v>1810.5</v>
      </c>
      <c r="I36" s="28">
        <v>500</v>
      </c>
      <c r="J36" s="3">
        <v>0</v>
      </c>
      <c r="K36" s="3">
        <v>0</v>
      </c>
    </row>
    <row r="37" spans="1:14">
      <c r="B37" s="4">
        <v>192</v>
      </c>
      <c r="C37" s="4" t="s">
        <v>18</v>
      </c>
      <c r="D37" s="25">
        <v>42944.75</v>
      </c>
      <c r="E37" s="3">
        <f>D37-SUM(F37:K37)</f>
        <v>34408</v>
      </c>
      <c r="F37" s="3">
        <v>5265.75</v>
      </c>
      <c r="G37" s="3">
        <v>459</v>
      </c>
      <c r="H37" s="3">
        <v>2312</v>
      </c>
      <c r="I37" s="28">
        <v>500</v>
      </c>
      <c r="J37" s="3">
        <v>0</v>
      </c>
      <c r="K37" s="3">
        <v>0</v>
      </c>
    </row>
    <row r="38" spans="1:14">
      <c r="B38" s="4">
        <v>195</v>
      </c>
      <c r="C38" s="4" t="s">
        <v>18</v>
      </c>
      <c r="D38" s="25">
        <f>1680+1245</f>
        <v>2925</v>
      </c>
      <c r="E38" s="3">
        <f>D38-SUM(F38:K38)</f>
        <v>1680</v>
      </c>
      <c r="F38" s="3">
        <v>0</v>
      </c>
      <c r="G38" s="3">
        <v>0</v>
      </c>
      <c r="H38" s="3">
        <v>0</v>
      </c>
      <c r="I38" s="28">
        <v>0</v>
      </c>
      <c r="J38" s="3">
        <v>0</v>
      </c>
      <c r="K38" s="3">
        <v>1245</v>
      </c>
    </row>
    <row r="39" spans="1:14">
      <c r="B39" s="24">
        <v>203</v>
      </c>
      <c r="C39" s="23" t="s">
        <v>18</v>
      </c>
      <c r="D39" s="25">
        <f>11038.5+3354.8</f>
        <v>14393.3</v>
      </c>
      <c r="E39" s="3">
        <f>D39-SUM(F39:K39)</f>
        <v>9850.5</v>
      </c>
      <c r="F39" s="28">
        <v>1006.5</v>
      </c>
      <c r="G39" s="28">
        <v>0</v>
      </c>
      <c r="H39" s="28">
        <v>181.5</v>
      </c>
      <c r="I39" s="28">
        <v>0</v>
      </c>
      <c r="J39" s="3">
        <v>0</v>
      </c>
      <c r="K39" s="3">
        <v>3354.8</v>
      </c>
    </row>
    <row r="40" spans="1:14" ht="13.5" thickBot="1">
      <c r="B40" s="4">
        <v>204</v>
      </c>
      <c r="C40" s="4" t="s">
        <v>18</v>
      </c>
      <c r="D40" s="26">
        <v>21092.25</v>
      </c>
      <c r="E40" s="9">
        <f>D40-SUM(F40:K40)</f>
        <v>18736</v>
      </c>
      <c r="F40" s="9">
        <v>881.25</v>
      </c>
      <c r="G40" s="9">
        <v>1227</v>
      </c>
      <c r="H40" s="9">
        <v>248</v>
      </c>
      <c r="I40" s="32">
        <v>0</v>
      </c>
      <c r="J40" s="9">
        <v>0</v>
      </c>
      <c r="K40" s="9">
        <v>0</v>
      </c>
    </row>
    <row r="41" spans="1:14" s="11" customFormat="1">
      <c r="A41" s="10"/>
      <c r="D41" s="13">
        <f>SUM(D33:D40)</f>
        <v>255714.38</v>
      </c>
      <c r="E41" s="12">
        <f t="shared" ref="E41:K41" si="3">SUM(E33:E40)</f>
        <v>205861.12</v>
      </c>
      <c r="F41" s="12">
        <f t="shared" si="3"/>
        <v>22541.699999999997</v>
      </c>
      <c r="G41" s="12">
        <f t="shared" si="3"/>
        <v>7753.68</v>
      </c>
      <c r="H41" s="12">
        <f t="shared" si="3"/>
        <v>11958.08</v>
      </c>
      <c r="I41" s="12">
        <f t="shared" si="3"/>
        <v>3000</v>
      </c>
      <c r="J41" s="12">
        <f t="shared" si="3"/>
        <v>0</v>
      </c>
      <c r="K41" s="13">
        <f t="shared" si="3"/>
        <v>4599.8</v>
      </c>
      <c r="M41" s="4"/>
      <c r="N41" s="4"/>
    </row>
    <row r="42" spans="1:14">
      <c r="B42" s="12"/>
      <c r="C42" s="12"/>
      <c r="D42" s="12"/>
      <c r="E42" s="3"/>
      <c r="F42" s="3"/>
      <c r="G42" s="3"/>
      <c r="H42" s="3"/>
      <c r="I42" s="3"/>
      <c r="J42" s="3"/>
    </row>
    <row r="43" spans="1:14">
      <c r="E43" s="3"/>
      <c r="F43" s="3"/>
      <c r="G43" s="3"/>
      <c r="H43" s="3"/>
      <c r="I43" s="3"/>
      <c r="J43" s="3"/>
    </row>
    <row r="44" spans="1:14">
      <c r="B44" s="27"/>
      <c r="C44" s="27"/>
      <c r="D44" s="27"/>
      <c r="E44" s="3"/>
      <c r="F44" s="3"/>
      <c r="G44" s="3"/>
      <c r="H44" s="3"/>
      <c r="I44" s="3"/>
      <c r="J44" s="3"/>
    </row>
    <row r="45" spans="1:14">
      <c r="B45" s="12"/>
      <c r="C45" s="12"/>
      <c r="D45" s="12"/>
      <c r="E45" s="3"/>
      <c r="F45" s="3"/>
      <c r="G45" s="3"/>
      <c r="H45" s="3"/>
      <c r="I45" s="3"/>
      <c r="J45" s="3"/>
    </row>
    <row r="51" spans="12:12" ht="15">
      <c r="L51"/>
    </row>
  </sheetData>
  <sortState ref="B31:K38">
    <sortCondition ref="B31:B38"/>
  </sortState>
  <mergeCells count="6">
    <mergeCell ref="A8:B8"/>
    <mergeCell ref="A18:B18"/>
    <mergeCell ref="A25:B25"/>
    <mergeCell ref="A32:B32"/>
    <mergeCell ref="A2:K2"/>
    <mergeCell ref="A3:K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sqref="A1:XFD1048576"/>
    </sheetView>
  </sheetViews>
  <sheetFormatPr defaultRowHeight="12.75"/>
  <cols>
    <col min="1" max="1" width="4.7109375" style="1" customWidth="1"/>
    <col min="2" max="2" width="10.42578125" style="4" customWidth="1"/>
    <col min="3" max="3" width="22" style="4" customWidth="1"/>
    <col min="4" max="4" width="14.85546875" style="4" customWidth="1"/>
    <col min="5" max="5" width="12" style="4" bestFit="1" customWidth="1"/>
    <col min="6" max="6" width="11.7109375" style="4" customWidth="1"/>
    <col min="7" max="7" width="11.85546875" style="4" customWidth="1"/>
    <col min="8" max="9" width="10" style="4" bestFit="1" customWidth="1"/>
    <col min="10" max="16384" width="9.140625" style="4"/>
  </cols>
  <sheetData>
    <row r="1" spans="1:12" ht="15">
      <c r="A1" s="43" t="s">
        <v>40</v>
      </c>
      <c r="B1" s="2"/>
      <c r="C1" s="2"/>
      <c r="D1" s="2"/>
      <c r="L1"/>
    </row>
    <row r="2" spans="1:12" s="11" customFormat="1" ht="15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s="11" customFormat="1" ht="15.75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6" spans="1:12">
      <c r="D6" s="6" t="s">
        <v>30</v>
      </c>
    </row>
    <row r="7" spans="1:12" s="7" customFormat="1" ht="13.5" thickBot="1">
      <c r="A7" s="36"/>
      <c r="B7" s="36" t="s">
        <v>2</v>
      </c>
      <c r="C7" s="36"/>
      <c r="D7" s="38" t="s">
        <v>3</v>
      </c>
      <c r="E7" s="36" t="s">
        <v>20</v>
      </c>
      <c r="F7" s="36" t="s">
        <v>21</v>
      </c>
      <c r="G7" s="36" t="s">
        <v>22</v>
      </c>
      <c r="H7" s="36" t="s">
        <v>24</v>
      </c>
      <c r="I7" s="36" t="s">
        <v>25</v>
      </c>
      <c r="K7" s="4"/>
    </row>
    <row r="8" spans="1:12">
      <c r="A8" s="39" t="s">
        <v>4</v>
      </c>
      <c r="B8" s="39"/>
      <c r="C8" s="8"/>
      <c r="D8" s="8"/>
    </row>
    <row r="9" spans="1:12">
      <c r="B9" s="5">
        <v>155</v>
      </c>
      <c r="C9" s="4" t="s">
        <v>7</v>
      </c>
      <c r="D9" s="3">
        <v>28624.11</v>
      </c>
      <c r="E9" s="3">
        <v>25759.7</v>
      </c>
      <c r="F9" s="3">
        <v>0</v>
      </c>
      <c r="G9" s="3">
        <v>2364.41</v>
      </c>
      <c r="H9" s="3">
        <v>500</v>
      </c>
      <c r="I9" s="3">
        <v>0</v>
      </c>
    </row>
    <row r="10" spans="1:12">
      <c r="B10" s="5">
        <v>171</v>
      </c>
      <c r="C10" s="4" t="s">
        <v>6</v>
      </c>
      <c r="D10" s="3">
        <v>65312.56</v>
      </c>
      <c r="E10" s="3">
        <v>62118.159999999996</v>
      </c>
      <c r="F10" s="3">
        <v>0</v>
      </c>
      <c r="G10" s="3">
        <v>1194.4000000000001</v>
      </c>
      <c r="H10" s="3">
        <v>2000</v>
      </c>
      <c r="I10" s="3">
        <v>0</v>
      </c>
    </row>
    <row r="11" spans="1:12">
      <c r="B11" s="5">
        <v>186</v>
      </c>
      <c r="C11" s="4" t="s">
        <v>31</v>
      </c>
      <c r="D11" s="3">
        <v>36706.629999999997</v>
      </c>
      <c r="E11" s="3">
        <v>34013</v>
      </c>
      <c r="F11" s="3">
        <v>26.63</v>
      </c>
      <c r="G11" s="3">
        <v>2167</v>
      </c>
      <c r="H11" s="3">
        <v>500</v>
      </c>
      <c r="I11" s="3">
        <v>0</v>
      </c>
    </row>
    <row r="12" spans="1:12">
      <c r="B12" s="5">
        <v>193</v>
      </c>
      <c r="C12" s="4" t="s">
        <v>5</v>
      </c>
      <c r="D12" s="3">
        <v>39356.14</v>
      </c>
      <c r="E12" s="3">
        <v>36221.64</v>
      </c>
      <c r="F12" s="3">
        <v>276.89999999999998</v>
      </c>
      <c r="G12" s="3">
        <v>1107.5999999999999</v>
      </c>
      <c r="H12" s="3">
        <v>1750</v>
      </c>
      <c r="I12" s="3">
        <v>0</v>
      </c>
    </row>
    <row r="13" spans="1:12">
      <c r="B13" s="5">
        <v>198</v>
      </c>
      <c r="C13" s="4" t="s">
        <v>9</v>
      </c>
      <c r="D13" s="3">
        <v>30546.5</v>
      </c>
      <c r="E13" s="3">
        <v>29056</v>
      </c>
      <c r="F13" s="3">
        <v>46.5</v>
      </c>
      <c r="G13" s="3">
        <v>944</v>
      </c>
      <c r="H13" s="3">
        <v>500</v>
      </c>
      <c r="I13" s="3">
        <v>0</v>
      </c>
    </row>
    <row r="14" spans="1:12" ht="13.5" thickBot="1">
      <c r="B14" s="5">
        <v>201</v>
      </c>
      <c r="C14" s="4" t="s">
        <v>8</v>
      </c>
      <c r="D14" s="9">
        <v>11580</v>
      </c>
      <c r="E14" s="9">
        <v>11280</v>
      </c>
      <c r="F14" s="9">
        <v>0</v>
      </c>
      <c r="G14" s="9">
        <v>0</v>
      </c>
      <c r="H14" s="9">
        <v>300</v>
      </c>
      <c r="I14" s="9">
        <v>0</v>
      </c>
    </row>
    <row r="15" spans="1:12" s="11" customFormat="1">
      <c r="A15" s="10"/>
      <c r="D15" s="13">
        <v>212125.94</v>
      </c>
      <c r="E15" s="12">
        <f>SUM(E9:E14)</f>
        <v>198448.5</v>
      </c>
      <c r="F15" s="12">
        <f t="shared" ref="F15:I15" si="0">SUM(F9:F14)</f>
        <v>350.03</v>
      </c>
      <c r="G15" s="12">
        <f t="shared" si="0"/>
        <v>7777.41</v>
      </c>
      <c r="H15" s="12">
        <f t="shared" si="0"/>
        <v>5550</v>
      </c>
      <c r="I15" s="12">
        <f t="shared" si="0"/>
        <v>0</v>
      </c>
      <c r="K15" s="4"/>
    </row>
    <row r="16" spans="1:12" s="16" customFormat="1">
      <c r="A16" s="14"/>
      <c r="B16" s="15"/>
      <c r="C16" s="15"/>
      <c r="D16" s="15"/>
      <c r="E16" s="18"/>
      <c r="F16" s="18"/>
      <c r="G16" s="18"/>
      <c r="H16" s="18"/>
      <c r="K16" s="4"/>
    </row>
    <row r="17" spans="1:11">
      <c r="A17" s="29" t="s">
        <v>1</v>
      </c>
      <c r="B17" s="29"/>
      <c r="C17" s="7"/>
      <c r="D17" s="7"/>
      <c r="E17" s="3"/>
      <c r="F17" s="3"/>
      <c r="G17" s="3"/>
      <c r="H17" s="3"/>
    </row>
    <row r="18" spans="1:11">
      <c r="B18" s="5">
        <v>115</v>
      </c>
      <c r="C18" s="4" t="s">
        <v>12</v>
      </c>
      <c r="D18" s="18">
        <v>44869.62</v>
      </c>
      <c r="E18" s="3">
        <v>38765.61</v>
      </c>
      <c r="F18" s="3">
        <v>1566.34</v>
      </c>
      <c r="G18" s="3">
        <v>4037.67</v>
      </c>
      <c r="H18" s="3">
        <v>500</v>
      </c>
      <c r="I18" s="3">
        <v>0</v>
      </c>
    </row>
    <row r="19" spans="1:11">
      <c r="B19" s="31">
        <v>181</v>
      </c>
      <c r="C19" s="19" t="s">
        <v>11</v>
      </c>
      <c r="D19" s="3">
        <v>39520.019999999997</v>
      </c>
      <c r="E19" s="3">
        <v>36792.399999999994</v>
      </c>
      <c r="F19" s="3">
        <v>579.91999999999996</v>
      </c>
      <c r="G19" s="3">
        <v>1647.7</v>
      </c>
      <c r="H19" s="3">
        <v>500</v>
      </c>
      <c r="I19" s="3">
        <v>0</v>
      </c>
    </row>
    <row r="20" spans="1:11">
      <c r="B20" s="5">
        <v>191</v>
      </c>
      <c r="C20" s="4" t="s">
        <v>10</v>
      </c>
      <c r="D20" s="3">
        <v>38533.660000000003</v>
      </c>
      <c r="E20" s="3">
        <v>36337.570000000007</v>
      </c>
      <c r="F20" s="3">
        <v>661.94</v>
      </c>
      <c r="G20" s="3">
        <v>1034.1500000000001</v>
      </c>
      <c r="H20" s="3">
        <v>500</v>
      </c>
      <c r="I20" s="3">
        <v>0</v>
      </c>
    </row>
    <row r="21" spans="1:11" ht="13.5" thickBot="1">
      <c r="B21" s="5">
        <v>200</v>
      </c>
      <c r="C21" s="4" t="s">
        <v>10</v>
      </c>
      <c r="D21" s="9">
        <v>25700</v>
      </c>
      <c r="E21" s="9">
        <v>24622.5</v>
      </c>
      <c r="F21" s="9">
        <v>0</v>
      </c>
      <c r="G21" s="9">
        <v>577.5</v>
      </c>
      <c r="H21" s="9">
        <v>500</v>
      </c>
      <c r="I21" s="9">
        <v>0</v>
      </c>
    </row>
    <row r="22" spans="1:11" s="11" customFormat="1" ht="15">
      <c r="A22" s="10"/>
      <c r="D22" s="13">
        <v>148623.29999999999</v>
      </c>
      <c r="E22" s="12">
        <f t="shared" ref="E22:I22" si="1">SUM(E18:E21)</f>
        <v>136518.08000000002</v>
      </c>
      <c r="F22" s="12">
        <f t="shared" si="1"/>
        <v>2808.2</v>
      </c>
      <c r="G22" s="12">
        <f t="shared" si="1"/>
        <v>7297.02</v>
      </c>
      <c r="H22" s="12">
        <f t="shared" si="1"/>
        <v>2000</v>
      </c>
      <c r="I22" s="33">
        <f t="shared" si="1"/>
        <v>0</v>
      </c>
      <c r="K22" s="4"/>
    </row>
    <row r="23" spans="1:11" s="16" customFormat="1">
      <c r="A23" s="14"/>
      <c r="E23" s="18"/>
      <c r="F23" s="18"/>
      <c r="G23" s="18"/>
      <c r="H23" s="18"/>
      <c r="K23" s="4"/>
    </row>
    <row r="24" spans="1:11">
      <c r="A24" s="29" t="s">
        <v>13</v>
      </c>
      <c r="B24" s="29"/>
      <c r="C24" s="7"/>
      <c r="D24" s="7"/>
      <c r="E24" s="3"/>
      <c r="F24" s="3"/>
      <c r="G24" s="3"/>
      <c r="H24" s="3"/>
    </row>
    <row r="25" spans="1:11">
      <c r="A25" s="10"/>
      <c r="B25" s="5">
        <v>162</v>
      </c>
      <c r="C25" s="4" t="s">
        <v>16</v>
      </c>
      <c r="D25" s="3">
        <v>40594.33</v>
      </c>
      <c r="E25" s="3">
        <v>33420</v>
      </c>
      <c r="F25" s="3">
        <v>1277.1300000000001</v>
      </c>
      <c r="G25" s="3">
        <v>3222.56</v>
      </c>
      <c r="H25" s="3">
        <v>500</v>
      </c>
      <c r="I25" s="3">
        <v>0</v>
      </c>
    </row>
    <row r="26" spans="1:11">
      <c r="A26" s="10"/>
      <c r="B26" s="5">
        <v>165</v>
      </c>
      <c r="C26" s="4" t="s">
        <v>15</v>
      </c>
      <c r="D26" s="3">
        <v>46261.88</v>
      </c>
      <c r="E26" s="3">
        <v>33420</v>
      </c>
      <c r="F26" s="3">
        <v>3234.68</v>
      </c>
      <c r="G26" s="3">
        <v>3891.64</v>
      </c>
      <c r="H26" s="3">
        <v>500</v>
      </c>
      <c r="I26" s="3"/>
    </row>
    <row r="27" spans="1:11">
      <c r="B27" s="5">
        <v>199</v>
      </c>
      <c r="C27" s="4" t="s">
        <v>14</v>
      </c>
      <c r="D27" s="18">
        <v>29525.51</v>
      </c>
      <c r="E27" s="3">
        <v>28199.719999999998</v>
      </c>
      <c r="F27" s="3">
        <v>551.91</v>
      </c>
      <c r="G27" s="3">
        <v>273.88</v>
      </c>
      <c r="H27" s="3">
        <v>500</v>
      </c>
      <c r="I27" s="3">
        <v>0</v>
      </c>
    </row>
    <row r="28" spans="1:11" ht="13.5" thickBot="1">
      <c r="B28" s="5">
        <v>202</v>
      </c>
      <c r="C28" s="4" t="s">
        <v>14</v>
      </c>
      <c r="D28" s="9">
        <v>34817.75</v>
      </c>
      <c r="E28" s="9">
        <v>33420</v>
      </c>
      <c r="F28" s="9">
        <v>897.75</v>
      </c>
      <c r="G28" s="9">
        <v>0</v>
      </c>
      <c r="H28" s="9">
        <v>500</v>
      </c>
      <c r="I28" s="9">
        <v>0</v>
      </c>
    </row>
    <row r="29" spans="1:11" s="11" customFormat="1">
      <c r="A29" s="10"/>
      <c r="D29" s="13">
        <v>151199.47</v>
      </c>
      <c r="E29" s="12">
        <f t="shared" ref="E29:I29" si="2">SUM(E25:E28)</f>
        <v>128459.72</v>
      </c>
      <c r="F29" s="12">
        <f t="shared" si="2"/>
        <v>5961.4699999999993</v>
      </c>
      <c r="G29" s="12">
        <f t="shared" si="2"/>
        <v>7388.08</v>
      </c>
      <c r="H29" s="12">
        <f t="shared" si="2"/>
        <v>2000</v>
      </c>
      <c r="I29" s="13">
        <f t="shared" si="2"/>
        <v>0</v>
      </c>
      <c r="K29" s="4"/>
    </row>
    <row r="30" spans="1:11" s="16" customFormat="1">
      <c r="A30" s="14"/>
      <c r="B30" s="20"/>
      <c r="C30" s="20"/>
      <c r="D30" s="20"/>
      <c r="E30" s="18"/>
      <c r="F30" s="18"/>
      <c r="G30" s="18"/>
      <c r="H30" s="18"/>
      <c r="K30" s="4"/>
    </row>
    <row r="31" spans="1:11">
      <c r="A31" s="30" t="s">
        <v>17</v>
      </c>
      <c r="B31" s="30"/>
      <c r="C31" s="22"/>
      <c r="D31" s="22"/>
      <c r="E31" s="3"/>
      <c r="F31" s="3"/>
      <c r="G31" s="3"/>
      <c r="H31" s="3"/>
    </row>
    <row r="32" spans="1:11" s="1" customFormat="1">
      <c r="A32" s="23"/>
      <c r="B32" s="5">
        <v>173</v>
      </c>
      <c r="C32" s="4" t="s">
        <v>33</v>
      </c>
      <c r="D32" s="25">
        <v>43019.28</v>
      </c>
      <c r="E32" s="3">
        <v>35073.269999999997</v>
      </c>
      <c r="F32" s="3">
        <v>4992.57</v>
      </c>
      <c r="G32" s="3">
        <v>2453.44</v>
      </c>
      <c r="H32" s="28">
        <v>500</v>
      </c>
      <c r="I32" s="3">
        <v>0</v>
      </c>
      <c r="K32" s="4"/>
    </row>
    <row r="33" spans="1:11">
      <c r="B33" s="5">
        <v>175</v>
      </c>
      <c r="C33" s="4" t="s">
        <v>32</v>
      </c>
      <c r="D33" s="25">
        <v>50879.53</v>
      </c>
      <c r="E33" s="3">
        <v>39888.800000000003</v>
      </c>
      <c r="F33" s="3">
        <v>6803.53</v>
      </c>
      <c r="G33" s="3">
        <v>3687.2</v>
      </c>
      <c r="H33" s="28">
        <v>500</v>
      </c>
      <c r="I33" s="3">
        <v>0</v>
      </c>
    </row>
    <row r="34" spans="1:11">
      <c r="B34" s="5">
        <v>188</v>
      </c>
      <c r="C34" s="4" t="s">
        <v>18</v>
      </c>
      <c r="D34" s="25">
        <v>39910.21</v>
      </c>
      <c r="E34" s="3">
        <v>32538.129999999997</v>
      </c>
      <c r="F34" s="3">
        <v>5194.18</v>
      </c>
      <c r="G34" s="3">
        <v>1677.9</v>
      </c>
      <c r="H34" s="28">
        <v>500</v>
      </c>
      <c r="I34" s="3">
        <v>0</v>
      </c>
    </row>
    <row r="35" spans="1:11">
      <c r="B35" s="5">
        <v>189</v>
      </c>
      <c r="C35" s="4" t="s">
        <v>18</v>
      </c>
      <c r="D35" s="25">
        <v>39848.199999999997</v>
      </c>
      <c r="E35" s="3">
        <v>32669.499999999996</v>
      </c>
      <c r="F35" s="3">
        <v>5132.3999999999996</v>
      </c>
      <c r="G35" s="3">
        <v>1546.3</v>
      </c>
      <c r="H35" s="28">
        <v>500</v>
      </c>
      <c r="I35" s="3">
        <v>0</v>
      </c>
    </row>
    <row r="36" spans="1:11">
      <c r="B36" s="5">
        <v>192</v>
      </c>
      <c r="C36" s="4" t="s">
        <v>18</v>
      </c>
      <c r="D36" s="25">
        <v>40008.9</v>
      </c>
      <c r="E36" s="3">
        <v>33385.279999999999</v>
      </c>
      <c r="F36" s="3">
        <v>5292.89</v>
      </c>
      <c r="G36" s="3">
        <v>830.73</v>
      </c>
      <c r="H36" s="28">
        <v>500</v>
      </c>
      <c r="I36" s="3">
        <v>0</v>
      </c>
    </row>
    <row r="37" spans="1:11">
      <c r="B37" s="5">
        <v>195</v>
      </c>
      <c r="C37" s="4" t="s">
        <v>18</v>
      </c>
      <c r="D37" s="25">
        <v>30796.240000000002</v>
      </c>
      <c r="E37" s="3">
        <v>23333</v>
      </c>
      <c r="F37" s="3">
        <v>4067.08</v>
      </c>
      <c r="G37" s="3">
        <v>950.96</v>
      </c>
      <c r="H37" s="28">
        <v>500</v>
      </c>
      <c r="I37" s="3">
        <v>1945.2</v>
      </c>
    </row>
    <row r="38" spans="1:11">
      <c r="B38" s="5">
        <v>196</v>
      </c>
      <c r="C38" s="4" t="s">
        <v>18</v>
      </c>
      <c r="D38" s="25">
        <v>658</v>
      </c>
      <c r="E38" s="3">
        <v>658</v>
      </c>
      <c r="F38" s="3"/>
      <c r="G38" s="3"/>
      <c r="H38" s="28">
        <v>0</v>
      </c>
      <c r="I38" s="3">
        <v>0</v>
      </c>
    </row>
    <row r="39" spans="1:11" ht="13.5" thickBot="1">
      <c r="B39" s="31">
        <v>203</v>
      </c>
      <c r="C39" s="23" t="s">
        <v>18</v>
      </c>
      <c r="D39" s="26">
        <v>5640.5</v>
      </c>
      <c r="E39" s="9">
        <v>4592</v>
      </c>
      <c r="F39" s="32">
        <v>1048.5</v>
      </c>
      <c r="G39" s="32">
        <v>0</v>
      </c>
      <c r="H39" s="32">
        <v>0</v>
      </c>
      <c r="I39" s="9">
        <v>0</v>
      </c>
    </row>
    <row r="40" spans="1:11" s="11" customFormat="1">
      <c r="A40" s="10"/>
      <c r="D40" s="13">
        <v>250760.86</v>
      </c>
      <c r="E40" s="12">
        <f t="shared" ref="E40:I40" si="3">SUM(E32:E39)</f>
        <v>202137.98</v>
      </c>
      <c r="F40" s="12">
        <f t="shared" si="3"/>
        <v>32531.15</v>
      </c>
      <c r="G40" s="12">
        <f t="shared" si="3"/>
        <v>11146.529999999999</v>
      </c>
      <c r="H40" s="12">
        <f t="shared" si="3"/>
        <v>3000</v>
      </c>
      <c r="I40" s="13">
        <f t="shared" si="3"/>
        <v>1945.2</v>
      </c>
      <c r="K40" s="4"/>
    </row>
    <row r="41" spans="1:11">
      <c r="B41" s="12"/>
      <c r="C41" s="12"/>
      <c r="D41" s="12"/>
      <c r="E41" s="3"/>
      <c r="F41" s="3"/>
      <c r="G41" s="3"/>
      <c r="H41" s="3"/>
    </row>
    <row r="42" spans="1:11">
      <c r="E42" s="3"/>
      <c r="F42" s="3"/>
      <c r="G42" s="3"/>
      <c r="H42" s="3"/>
    </row>
    <row r="43" spans="1:11">
      <c r="B43" s="27"/>
      <c r="C43" s="27"/>
      <c r="D43" s="27"/>
      <c r="E43" s="3"/>
      <c r="F43" s="3"/>
      <c r="G43" s="3"/>
      <c r="H43" s="3"/>
    </row>
    <row r="44" spans="1:11">
      <c r="B44" s="12"/>
      <c r="C44" s="12"/>
      <c r="D44" s="12"/>
      <c r="E44" s="3"/>
      <c r="F44" s="3"/>
      <c r="G44" s="3"/>
      <c r="H44" s="3"/>
    </row>
  </sheetData>
  <sortState ref="B30:I37">
    <sortCondition ref="B30:B37"/>
  </sortState>
  <mergeCells count="6">
    <mergeCell ref="A8:B8"/>
    <mergeCell ref="A17:B17"/>
    <mergeCell ref="A24:B24"/>
    <mergeCell ref="A31:B31"/>
    <mergeCell ref="A2:K2"/>
    <mergeCell ref="A3:K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topLeftCell="A4" workbookViewId="0">
      <selection activeCell="D7" sqref="D7"/>
    </sheetView>
  </sheetViews>
  <sheetFormatPr defaultRowHeight="12.75"/>
  <cols>
    <col min="1" max="1" width="4.7109375" style="1" customWidth="1"/>
    <col min="2" max="2" width="10.42578125" style="4" customWidth="1"/>
    <col min="3" max="3" width="22" style="4" customWidth="1"/>
    <col min="4" max="4" width="14.85546875" style="4" customWidth="1"/>
    <col min="5" max="5" width="12" style="4" bestFit="1" customWidth="1"/>
    <col min="6" max="6" width="11.7109375" style="4" customWidth="1"/>
    <col min="7" max="7" width="11.85546875" style="4" customWidth="1"/>
    <col min="8" max="8" width="10" style="4" bestFit="1" customWidth="1"/>
    <col min="9" max="16384" width="9.140625" style="4"/>
  </cols>
  <sheetData>
    <row r="1" spans="1:13" ht="15">
      <c r="A1" s="43" t="s">
        <v>40</v>
      </c>
      <c r="B1" s="2"/>
      <c r="C1" s="2"/>
      <c r="D1" s="2"/>
      <c r="K1"/>
    </row>
    <row r="2" spans="1:13" s="11" customFormat="1" ht="15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L2" s="4"/>
      <c r="M2" s="4"/>
    </row>
    <row r="3" spans="1:13" s="11" customFormat="1" ht="15.75">
      <c r="A3" s="42" t="s">
        <v>44</v>
      </c>
      <c r="B3" s="42"/>
      <c r="C3" s="42"/>
      <c r="D3" s="42"/>
      <c r="E3" s="42"/>
      <c r="F3" s="42"/>
      <c r="G3" s="42"/>
      <c r="H3" s="42"/>
      <c r="I3" s="42"/>
      <c r="J3" s="42"/>
      <c r="L3" s="4"/>
      <c r="M3" s="4"/>
    </row>
    <row r="6" spans="1:13">
      <c r="D6" s="6" t="s">
        <v>51</v>
      </c>
    </row>
    <row r="7" spans="1:13" s="7" customFormat="1" ht="13.5" thickBot="1">
      <c r="A7" s="36"/>
      <c r="B7" s="36" t="s">
        <v>2</v>
      </c>
      <c r="C7" s="36"/>
      <c r="D7" s="38" t="s">
        <v>3</v>
      </c>
      <c r="E7" s="36" t="s">
        <v>20</v>
      </c>
      <c r="F7" s="36" t="s">
        <v>21</v>
      </c>
      <c r="G7" s="36" t="s">
        <v>22</v>
      </c>
      <c r="H7" s="36" t="s">
        <v>24</v>
      </c>
      <c r="J7" s="4"/>
      <c r="L7" s="4"/>
      <c r="M7" s="4"/>
    </row>
    <row r="8" spans="1:13">
      <c r="A8" s="39" t="s">
        <v>4</v>
      </c>
      <c r="B8" s="39"/>
      <c r="C8" s="8"/>
      <c r="D8" s="8"/>
    </row>
    <row r="9" spans="1:13">
      <c r="B9" s="5">
        <v>155</v>
      </c>
      <c r="C9" s="4" t="s">
        <v>7</v>
      </c>
      <c r="D9" s="3">
        <v>39498.28</v>
      </c>
      <c r="E9" s="3">
        <f>D9-SUM(F9:H9)</f>
        <v>36851.83</v>
      </c>
      <c r="F9" s="3">
        <v>69.040000000000006</v>
      </c>
      <c r="G9" s="3">
        <v>2577.41</v>
      </c>
      <c r="H9" s="3">
        <v>0</v>
      </c>
    </row>
    <row r="10" spans="1:13">
      <c r="B10" s="5">
        <v>171</v>
      </c>
      <c r="C10" s="4" t="s">
        <v>6</v>
      </c>
      <c r="D10" s="3">
        <v>62650.32</v>
      </c>
      <c r="E10" s="3">
        <f t="shared" ref="E10:E16" si="0">D10-SUM(F10:H10)</f>
        <v>58433.471538461541</v>
      </c>
      <c r="F10" s="3">
        <v>0</v>
      </c>
      <c r="G10" s="3">
        <f>62650.32/2080*140</f>
        <v>4216.8484615384614</v>
      </c>
      <c r="H10" s="3">
        <v>0</v>
      </c>
    </row>
    <row r="11" spans="1:13">
      <c r="B11" s="5">
        <v>186</v>
      </c>
      <c r="C11" s="4" t="s">
        <v>47</v>
      </c>
      <c r="D11" s="3">
        <v>33130.199999999997</v>
      </c>
      <c r="E11" s="3">
        <f t="shared" si="0"/>
        <v>31031.449999999997</v>
      </c>
      <c r="F11" s="3">
        <v>123.8</v>
      </c>
      <c r="G11" s="3">
        <v>1974.95</v>
      </c>
      <c r="H11" s="3">
        <v>0</v>
      </c>
    </row>
    <row r="12" spans="1:13">
      <c r="B12" s="5">
        <v>193</v>
      </c>
      <c r="C12" s="4" t="s">
        <v>5</v>
      </c>
      <c r="D12" s="3">
        <v>34751.4</v>
      </c>
      <c r="E12" s="3">
        <f t="shared" si="0"/>
        <v>33615.296538461538</v>
      </c>
      <c r="F12" s="3">
        <v>0</v>
      </c>
      <c r="G12" s="3">
        <f>(34751.4/(25*52))*42.5</f>
        <v>1136.1034615384617</v>
      </c>
      <c r="H12" s="3">
        <v>0</v>
      </c>
    </row>
    <row r="13" spans="1:13">
      <c r="B13" s="5">
        <v>166</v>
      </c>
      <c r="C13" s="4" t="s">
        <v>46</v>
      </c>
      <c r="D13" s="3">
        <v>31840.28</v>
      </c>
      <c r="E13" s="3">
        <f t="shared" si="0"/>
        <v>27514.149999999998</v>
      </c>
      <c r="F13" s="3"/>
      <c r="G13" s="3">
        <v>4326.13</v>
      </c>
      <c r="H13" s="3">
        <v>0</v>
      </c>
    </row>
    <row r="14" spans="1:13">
      <c r="B14" s="5">
        <v>201</v>
      </c>
      <c r="C14" s="4" t="s">
        <v>48</v>
      </c>
      <c r="D14" s="3">
        <v>480</v>
      </c>
      <c r="E14" s="3">
        <v>480</v>
      </c>
      <c r="F14" s="3">
        <v>0</v>
      </c>
      <c r="G14" s="3">
        <v>0</v>
      </c>
      <c r="H14" s="3">
        <v>0</v>
      </c>
    </row>
    <row r="15" spans="1:13">
      <c r="B15" s="5">
        <v>198</v>
      </c>
      <c r="C15" s="4" t="s">
        <v>49</v>
      </c>
      <c r="D15" s="3">
        <v>18382.759999999998</v>
      </c>
      <c r="E15" s="3">
        <f t="shared" si="0"/>
        <v>17312</v>
      </c>
      <c r="F15" s="3">
        <v>126.76</v>
      </c>
      <c r="G15" s="3">
        <v>944</v>
      </c>
      <c r="H15" s="3">
        <v>0</v>
      </c>
    </row>
    <row r="16" spans="1:13" ht="13.5" thickBot="1">
      <c r="B16" s="5">
        <v>135</v>
      </c>
      <c r="C16" s="4" t="s">
        <v>45</v>
      </c>
      <c r="D16" s="9">
        <v>8325.2099999999991</v>
      </c>
      <c r="E16" s="9">
        <f t="shared" si="0"/>
        <v>7011.2699999999986</v>
      </c>
      <c r="F16" s="9">
        <v>0</v>
      </c>
      <c r="G16" s="9">
        <v>1313.94</v>
      </c>
      <c r="H16" s="9">
        <v>0</v>
      </c>
    </row>
    <row r="17" spans="1:13" s="11" customFormat="1">
      <c r="A17" s="10"/>
      <c r="D17" s="12">
        <f>SUM(D9:D16)</f>
        <v>229058.44999999998</v>
      </c>
      <c r="E17" s="12">
        <f>SUM(E9:E16)</f>
        <v>212249.46807692305</v>
      </c>
      <c r="F17" s="12">
        <f>SUM(F9:F16)</f>
        <v>319.60000000000002</v>
      </c>
      <c r="G17" s="12">
        <f>SUM(G9:G16)</f>
        <v>16489.381923076922</v>
      </c>
      <c r="H17" s="12">
        <f>SUM(H9:H16)</f>
        <v>0</v>
      </c>
      <c r="J17" s="4"/>
      <c r="L17" s="4"/>
      <c r="M17" s="4"/>
    </row>
    <row r="18" spans="1:13" s="16" customFormat="1">
      <c r="A18" s="14"/>
      <c r="B18" s="15"/>
      <c r="C18" s="15"/>
      <c r="D18" s="15"/>
      <c r="E18" s="18"/>
      <c r="F18" s="18"/>
      <c r="G18" s="18"/>
      <c r="H18" s="18"/>
      <c r="J18" s="4"/>
      <c r="L18" s="4"/>
      <c r="M18" s="4"/>
    </row>
    <row r="19" spans="1:13" ht="15">
      <c r="A19" s="29" t="s">
        <v>1</v>
      </c>
      <c r="B19" s="29"/>
      <c r="C19" s="7"/>
      <c r="D19" s="7"/>
      <c r="E19"/>
      <c r="F19" s="3"/>
      <c r="G19" s="3"/>
      <c r="H19" s="3"/>
    </row>
    <row r="20" spans="1:13">
      <c r="B20" s="5">
        <v>115</v>
      </c>
      <c r="C20" s="4" t="s">
        <v>12</v>
      </c>
      <c r="D20" s="18">
        <v>44450.51</v>
      </c>
      <c r="E20" s="3">
        <f t="shared" ref="E20:E24" si="1">D20-SUM(F20:H20)</f>
        <v>40238.5</v>
      </c>
      <c r="F20" s="3">
        <v>1170.01</v>
      </c>
      <c r="G20" s="3">
        <v>3042</v>
      </c>
      <c r="H20" s="3">
        <v>0</v>
      </c>
    </row>
    <row r="21" spans="1:13">
      <c r="B21" s="31">
        <v>181</v>
      </c>
      <c r="C21" s="19" t="s">
        <v>11</v>
      </c>
      <c r="D21" s="3">
        <v>45130.17</v>
      </c>
      <c r="E21" s="3">
        <f t="shared" si="1"/>
        <v>37664.229999999996</v>
      </c>
      <c r="F21" s="3">
        <v>5164.5600000000004</v>
      </c>
      <c r="G21" s="3">
        <v>2301.38</v>
      </c>
      <c r="H21" s="3">
        <v>0</v>
      </c>
    </row>
    <row r="22" spans="1:13">
      <c r="B22" s="5">
        <v>191</v>
      </c>
      <c r="C22" s="4" t="s">
        <v>10</v>
      </c>
      <c r="D22" s="3">
        <v>40070.86</v>
      </c>
      <c r="E22" s="3">
        <f t="shared" si="1"/>
        <v>36933.199999999997</v>
      </c>
      <c r="F22" s="3">
        <v>1075.02</v>
      </c>
      <c r="G22" s="3">
        <v>2062.64</v>
      </c>
      <c r="H22" s="3">
        <v>0</v>
      </c>
    </row>
    <row r="23" spans="1:13">
      <c r="B23" s="5">
        <v>197</v>
      </c>
      <c r="C23" s="4" t="s">
        <v>50</v>
      </c>
      <c r="D23" s="3">
        <v>2879.13</v>
      </c>
      <c r="E23" s="3">
        <f t="shared" si="1"/>
        <v>2480</v>
      </c>
      <c r="F23" s="3">
        <v>0</v>
      </c>
      <c r="G23" s="3">
        <v>399.13</v>
      </c>
      <c r="H23" s="3">
        <v>0</v>
      </c>
    </row>
    <row r="24" spans="1:13" ht="13.5" thickBot="1">
      <c r="B24" s="5">
        <v>200</v>
      </c>
      <c r="C24" s="4" t="s">
        <v>10</v>
      </c>
      <c r="D24" s="9">
        <v>10928</v>
      </c>
      <c r="E24" s="9">
        <f t="shared" si="1"/>
        <v>10880</v>
      </c>
      <c r="F24" s="9">
        <v>48</v>
      </c>
      <c r="G24" s="9">
        <v>0</v>
      </c>
      <c r="H24" s="9">
        <v>0</v>
      </c>
    </row>
    <row r="25" spans="1:13" s="11" customFormat="1">
      <c r="A25" s="10"/>
      <c r="D25" s="12">
        <f>SUM(D20:D24)</f>
        <v>143458.66999999998</v>
      </c>
      <c r="E25" s="12">
        <f>SUM(E20:E24)</f>
        <v>128195.93</v>
      </c>
      <c r="F25" s="12">
        <f>SUM(F20:F24)</f>
        <v>7457.59</v>
      </c>
      <c r="G25" s="12">
        <f>SUM(G20:G24)</f>
        <v>7805.1500000000005</v>
      </c>
      <c r="H25" s="12">
        <f>SUM(H20:H24)</f>
        <v>0</v>
      </c>
      <c r="J25" s="4"/>
      <c r="L25" s="4"/>
      <c r="M25" s="4"/>
    </row>
    <row r="26" spans="1:13" s="16" customFormat="1">
      <c r="A26" s="14"/>
      <c r="E26" s="18"/>
      <c r="F26" s="18"/>
      <c r="G26" s="18"/>
      <c r="H26" s="18"/>
      <c r="J26" s="4"/>
      <c r="L26" s="4"/>
      <c r="M26" s="4"/>
    </row>
    <row r="27" spans="1:13">
      <c r="A27" s="29" t="s">
        <v>13</v>
      </c>
      <c r="B27" s="29"/>
      <c r="C27" s="7"/>
      <c r="D27" s="7"/>
      <c r="E27" s="3"/>
      <c r="F27" s="3"/>
      <c r="G27" s="3"/>
      <c r="H27" s="3"/>
    </row>
    <row r="28" spans="1:13">
      <c r="A28" s="10"/>
      <c r="B28" s="5">
        <v>162</v>
      </c>
      <c r="C28" s="4" t="s">
        <v>16</v>
      </c>
      <c r="D28" s="3">
        <v>43632.6</v>
      </c>
      <c r="E28" s="3">
        <f t="shared" ref="E28:E32" si="2">D28-SUM(F28:H28)</f>
        <v>36398.74</v>
      </c>
      <c r="F28" s="3">
        <v>5034.9799999999996</v>
      </c>
      <c r="G28" s="3">
        <v>2198.88</v>
      </c>
      <c r="H28" s="3">
        <v>0</v>
      </c>
    </row>
    <row r="29" spans="1:13">
      <c r="A29" s="10"/>
      <c r="B29" s="5">
        <v>165</v>
      </c>
      <c r="C29" s="4" t="s">
        <v>15</v>
      </c>
      <c r="D29" s="3">
        <v>47770.29</v>
      </c>
      <c r="E29" s="3">
        <f t="shared" si="2"/>
        <v>39621.980000000003</v>
      </c>
      <c r="F29" s="3">
        <v>5355.17</v>
      </c>
      <c r="G29" s="3">
        <v>2793.14</v>
      </c>
      <c r="H29" s="3">
        <v>0</v>
      </c>
    </row>
    <row r="30" spans="1:13">
      <c r="A30" s="10"/>
      <c r="B30" s="5">
        <v>177</v>
      </c>
      <c r="C30" s="4" t="s">
        <v>14</v>
      </c>
      <c r="D30" s="3">
        <v>6189.17</v>
      </c>
      <c r="E30" s="3">
        <f t="shared" si="2"/>
        <v>4322.09</v>
      </c>
      <c r="F30" s="3">
        <v>0</v>
      </c>
      <c r="G30" s="3">
        <v>1867.08</v>
      </c>
      <c r="H30" s="3">
        <v>0</v>
      </c>
    </row>
    <row r="31" spans="1:13">
      <c r="B31" s="5">
        <v>199</v>
      </c>
      <c r="C31" s="4" t="s">
        <v>50</v>
      </c>
      <c r="D31" s="18">
        <v>19347.5</v>
      </c>
      <c r="E31" s="3">
        <f t="shared" si="2"/>
        <v>18821</v>
      </c>
      <c r="F31" s="3">
        <v>370.5</v>
      </c>
      <c r="G31" s="3">
        <v>156</v>
      </c>
      <c r="H31" s="3">
        <v>0</v>
      </c>
    </row>
    <row r="32" spans="1:13" ht="13.5" thickBot="1">
      <c r="B32" s="5">
        <v>195</v>
      </c>
      <c r="C32" s="4" t="s">
        <v>14</v>
      </c>
      <c r="D32" s="9">
        <v>36708.699999999997</v>
      </c>
      <c r="E32" s="9">
        <f t="shared" si="2"/>
        <v>33141.360000000001</v>
      </c>
      <c r="F32" s="9">
        <v>2621.87</v>
      </c>
      <c r="G32" s="9">
        <v>945.47</v>
      </c>
      <c r="H32" s="9">
        <v>0</v>
      </c>
    </row>
    <row r="33" spans="1:13" s="11" customFormat="1">
      <c r="A33" s="10"/>
      <c r="D33" s="12">
        <f>SUM(D28:D32)</f>
        <v>153648.26</v>
      </c>
      <c r="E33" s="12">
        <f>SUM(E28:E32)</f>
        <v>132305.16999999998</v>
      </c>
      <c r="F33" s="12">
        <f>SUM(F28:F32)</f>
        <v>13382.52</v>
      </c>
      <c r="G33" s="12">
        <f>SUM(G28:G32)</f>
        <v>7960.5700000000006</v>
      </c>
      <c r="H33" s="12">
        <v>0</v>
      </c>
      <c r="J33" s="4"/>
      <c r="L33" s="4"/>
      <c r="M33" s="4"/>
    </row>
    <row r="34" spans="1:13" s="16" customFormat="1">
      <c r="A34" s="14"/>
      <c r="B34" s="20"/>
      <c r="C34" s="20"/>
      <c r="D34" s="20"/>
      <c r="E34" s="18"/>
      <c r="F34" s="18"/>
      <c r="G34" s="18"/>
      <c r="H34" s="18"/>
      <c r="J34" s="4"/>
      <c r="L34" s="4"/>
      <c r="M34" s="4"/>
    </row>
    <row r="35" spans="1:13">
      <c r="A35" s="30" t="s">
        <v>17</v>
      </c>
      <c r="B35" s="30"/>
      <c r="C35" s="22"/>
      <c r="D35" s="22"/>
      <c r="E35" s="3"/>
      <c r="F35" s="3"/>
      <c r="G35" s="3"/>
      <c r="H35" s="3"/>
    </row>
    <row r="36" spans="1:13" s="1" customFormat="1">
      <c r="A36" s="23"/>
      <c r="B36" s="5">
        <v>173</v>
      </c>
      <c r="C36" s="4" t="s">
        <v>33</v>
      </c>
      <c r="D36" s="25">
        <v>44014.720000000001</v>
      </c>
      <c r="E36" s="3">
        <f t="shared" ref="E36:E41" si="3">D36-SUM(F36:H36)</f>
        <v>34223.279999999999</v>
      </c>
      <c r="F36" s="3">
        <v>6819.52</v>
      </c>
      <c r="G36" s="3">
        <v>2971.92</v>
      </c>
      <c r="H36" s="28">
        <v>0</v>
      </c>
      <c r="J36" s="4"/>
      <c r="L36" s="4"/>
      <c r="M36" s="4"/>
    </row>
    <row r="37" spans="1:13">
      <c r="B37" s="5">
        <v>175</v>
      </c>
      <c r="C37" s="4" t="s">
        <v>32</v>
      </c>
      <c r="D37" s="25">
        <v>52864.34</v>
      </c>
      <c r="E37" s="3">
        <f t="shared" si="3"/>
        <v>41808.639999999999</v>
      </c>
      <c r="F37" s="3">
        <v>8919.5400000000009</v>
      </c>
      <c r="G37" s="3">
        <v>2136.16</v>
      </c>
      <c r="H37" s="28">
        <v>0</v>
      </c>
    </row>
    <row r="38" spans="1:13">
      <c r="B38" s="5">
        <v>188</v>
      </c>
      <c r="C38" s="4" t="s">
        <v>18</v>
      </c>
      <c r="D38" s="25">
        <v>40023.4</v>
      </c>
      <c r="E38" s="3">
        <f t="shared" si="3"/>
        <v>32474.520000000004</v>
      </c>
      <c r="F38" s="3">
        <v>6072.98</v>
      </c>
      <c r="G38" s="3">
        <v>1475.9</v>
      </c>
      <c r="H38" s="28">
        <v>0</v>
      </c>
    </row>
    <row r="39" spans="1:13">
      <c r="B39" s="5">
        <v>189</v>
      </c>
      <c r="C39" s="4" t="s">
        <v>18</v>
      </c>
      <c r="D39" s="25">
        <v>39835.93</v>
      </c>
      <c r="E39" s="3">
        <f t="shared" si="3"/>
        <v>31993.119999999999</v>
      </c>
      <c r="F39" s="3">
        <v>6447.13</v>
      </c>
      <c r="G39" s="3">
        <v>1395.68</v>
      </c>
      <c r="H39" s="28">
        <v>0</v>
      </c>
    </row>
    <row r="40" spans="1:13">
      <c r="B40" s="5">
        <v>192</v>
      </c>
      <c r="C40" s="4" t="s">
        <v>18</v>
      </c>
      <c r="D40" s="25">
        <v>40507.25</v>
      </c>
      <c r="E40" s="3">
        <f t="shared" si="3"/>
        <v>32014.799999999999</v>
      </c>
      <c r="F40" s="3">
        <v>6556.85</v>
      </c>
      <c r="G40" s="3">
        <v>1935.6</v>
      </c>
      <c r="H40" s="28">
        <v>0</v>
      </c>
    </row>
    <row r="41" spans="1:13" ht="13.5" thickBot="1">
      <c r="B41" s="5">
        <v>196</v>
      </c>
      <c r="C41" s="4" t="s">
        <v>18</v>
      </c>
      <c r="D41" s="26">
        <v>40499.22</v>
      </c>
      <c r="E41" s="9">
        <f t="shared" si="3"/>
        <v>32627.75</v>
      </c>
      <c r="F41" s="9">
        <v>6484.28</v>
      </c>
      <c r="G41" s="9">
        <v>1387.19</v>
      </c>
      <c r="H41" s="32">
        <v>0</v>
      </c>
    </row>
    <row r="42" spans="1:13" s="11" customFormat="1">
      <c r="A42" s="10"/>
      <c r="D42" s="12">
        <f>SUM(D36:D41)</f>
        <v>257744.86</v>
      </c>
      <c r="E42" s="12">
        <f>SUM(E36:E41)</f>
        <v>205142.11</v>
      </c>
      <c r="F42" s="12">
        <f>SUM(F36:F41)</f>
        <v>41300.300000000003</v>
      </c>
      <c r="G42" s="12">
        <f>SUM(G36:G41)</f>
        <v>11302.45</v>
      </c>
      <c r="H42" s="12">
        <f>SUM(H36:H41)</f>
        <v>0</v>
      </c>
      <c r="J42" s="4"/>
      <c r="L42" s="4"/>
      <c r="M42" s="4"/>
    </row>
    <row r="43" spans="1:13">
      <c r="B43" s="12"/>
      <c r="C43" s="12"/>
      <c r="D43" s="12"/>
      <c r="E43" s="3"/>
      <c r="F43" s="3"/>
      <c r="G43" s="3"/>
      <c r="H43" s="3"/>
    </row>
    <row r="44" spans="1:13">
      <c r="E44" s="3"/>
      <c r="F44" s="3"/>
      <c r="G44" s="3"/>
      <c r="H44" s="3"/>
    </row>
    <row r="45" spans="1:13">
      <c r="B45" s="27"/>
      <c r="C45" s="27"/>
      <c r="D45" s="27"/>
      <c r="E45" s="3"/>
      <c r="F45" s="3"/>
      <c r="G45" s="3"/>
      <c r="H45" s="3"/>
    </row>
    <row r="46" spans="1:13">
      <c r="B46" s="12"/>
      <c r="C46" s="12"/>
      <c r="D46" s="12"/>
      <c r="E46" s="3"/>
      <c r="F46" s="3"/>
      <c r="G46" s="3"/>
      <c r="H46" s="3"/>
    </row>
  </sheetData>
  <mergeCells count="6">
    <mergeCell ref="A2:J2"/>
    <mergeCell ref="A3:J3"/>
    <mergeCell ref="A8:B8"/>
    <mergeCell ref="A19:B19"/>
    <mergeCell ref="A27:B27"/>
    <mergeCell ref="A35:B3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2020-01-13T18:31:01Z</dcterms:created>
  <dcterms:modified xsi:type="dcterms:W3CDTF">2020-01-13T23:18:35Z</dcterms:modified>
</cp:coreProperties>
</file>