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5315" windowHeight="799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36" i="1"/>
  <c r="H35"/>
  <c r="F36"/>
  <c r="G84"/>
  <c r="G80"/>
  <c r="G85"/>
  <c r="F85"/>
  <c r="E85"/>
  <c r="D85"/>
  <c r="D82"/>
  <c r="E82"/>
  <c r="F82"/>
  <c r="G82"/>
  <c r="G42"/>
  <c r="D67"/>
  <c r="E67"/>
  <c r="F67"/>
  <c r="G67"/>
  <c r="E51"/>
  <c r="F51"/>
  <c r="G51"/>
  <c r="D51"/>
  <c r="G36"/>
  <c r="E36"/>
  <c r="D36"/>
  <c r="C34"/>
  <c r="D34"/>
  <c r="E34"/>
  <c r="F34"/>
  <c r="G34"/>
  <c r="H34"/>
  <c r="C33"/>
  <c r="C32"/>
  <c r="C31"/>
  <c r="C30"/>
  <c r="C29"/>
  <c r="C28"/>
  <c r="C27"/>
  <c r="C26"/>
  <c r="C25"/>
  <c r="C24"/>
  <c r="C23"/>
  <c r="C22"/>
  <c r="D19"/>
  <c r="E19"/>
  <c r="F19"/>
  <c r="G19"/>
  <c r="C19"/>
  <c r="C18"/>
  <c r="C17"/>
  <c r="C16"/>
  <c r="C15"/>
  <c r="C14"/>
  <c r="C13"/>
  <c r="C12"/>
  <c r="C11"/>
  <c r="C10"/>
  <c r="C9"/>
  <c r="C8"/>
  <c r="C7"/>
</calcChain>
</file>

<file path=xl/comments1.xml><?xml version="1.0" encoding="utf-8"?>
<comments xmlns="http://schemas.openxmlformats.org/spreadsheetml/2006/main">
  <authors>
    <author>Window</author>
  </authors>
  <commentList>
    <comment ref="F35" authorId="0">
      <text>
        <r>
          <rPr>
            <b/>
            <sz val="9"/>
            <color indexed="81"/>
            <rFont val="Tahoma"/>
            <family val="2"/>
          </rPr>
          <t>Window:</t>
        </r>
        <r>
          <rPr>
            <sz val="9"/>
            <color indexed="81"/>
            <rFont val="Tahoma"/>
            <family val="2"/>
          </rPr>
          <t xml:space="preserve">
Add'l prem owed for unemployment due to WWTP employee
</t>
        </r>
      </text>
    </comment>
    <comment ref="H35" authorId="0">
      <text>
        <r>
          <rPr>
            <b/>
            <sz val="9"/>
            <color indexed="81"/>
            <rFont val="Tahoma"/>
            <family val="2"/>
          </rPr>
          <t>Window:</t>
        </r>
        <r>
          <rPr>
            <sz val="9"/>
            <color indexed="81"/>
            <rFont val="Tahoma"/>
            <family val="2"/>
          </rPr>
          <t xml:space="preserve">
CNASurety &amp; Woodall
</t>
        </r>
      </text>
    </comment>
  </commentList>
</comments>
</file>

<file path=xl/sharedStrings.xml><?xml version="1.0" encoding="utf-8"?>
<sst xmlns="http://schemas.openxmlformats.org/spreadsheetml/2006/main" count="51" uniqueCount="18">
  <si>
    <t>List all joint or shared costs that Princeton incurred during the proposed test year. For each cost, list the vendor, total expense amount, amounts allocated per division, and the basis for allocation.</t>
  </si>
  <si>
    <t>Vendor</t>
  </si>
  <si>
    <t>Invoice Amt</t>
  </si>
  <si>
    <t>Invoice Date</t>
  </si>
  <si>
    <t>Admin</t>
  </si>
  <si>
    <t>WTP</t>
  </si>
  <si>
    <t>WWTP</t>
  </si>
  <si>
    <t>Maint</t>
  </si>
  <si>
    <t>Comm</t>
  </si>
  <si>
    <t>KLC Workers Comp</t>
  </si>
  <si>
    <t>The invoice at the start of the fiscal year was entered into prepaid insurance.  Monthly entries were made to expense the prepaid.</t>
  </si>
  <si>
    <t>City of Princeton - Prop Liab</t>
  </si>
  <si>
    <t>Kentucky Ins (BC/BS)</t>
  </si>
  <si>
    <t>Principal Life</t>
  </si>
  <si>
    <t>Ky Local Govt Health Trust</t>
  </si>
  <si>
    <t>Total Insurance Expense Account # 06110</t>
  </si>
  <si>
    <t>EOY Adjustment to Apply Emp portion</t>
  </si>
  <si>
    <t>Total Employee Benefits Account # 06030</t>
  </si>
</sst>
</file>

<file path=xl/styles.xml><?xml version="1.0" encoding="utf-8"?>
<styleSheet xmlns="http://schemas.openxmlformats.org/spreadsheetml/2006/main">
  <numFmts count="1">
    <numFmt numFmtId="44" formatCode="_(&quot;$&quot;* #,##0.00_);_(&quot;$&quot;* \(#,##0.00\);_(&quot;$&quot;* &quot;-&quot;??_);_(@_)"/>
  </numFmts>
  <fonts count="10">
    <font>
      <sz val="11"/>
      <color theme="1"/>
      <name val="Calibri"/>
      <family val="2"/>
      <scheme val="minor"/>
    </font>
    <font>
      <sz val="11"/>
      <color theme="1"/>
      <name val="Calibri"/>
      <family val="2"/>
      <scheme val="minor"/>
    </font>
    <font>
      <sz val="10"/>
      <name val="Times New Roman"/>
      <family val="1"/>
    </font>
    <font>
      <sz val="10"/>
      <color theme="1"/>
      <name val="Calibri"/>
      <family val="2"/>
      <scheme val="minor"/>
    </font>
    <font>
      <b/>
      <sz val="10"/>
      <color theme="1"/>
      <name val="Calibri"/>
      <family val="2"/>
      <scheme val="minor"/>
    </font>
    <font>
      <i/>
      <sz val="10"/>
      <color theme="1"/>
      <name val="Calibri"/>
      <family val="2"/>
      <scheme val="minor"/>
    </font>
    <font>
      <u/>
      <sz val="10"/>
      <color theme="1"/>
      <name val="Calibri"/>
      <family val="2"/>
      <scheme val="minor"/>
    </font>
    <font>
      <u val="singleAccounting"/>
      <sz val="10"/>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0" xfId="0" applyFont="1" applyAlignment="1">
      <alignment horizontal="center" vertical="center" wrapText="1"/>
    </xf>
    <xf numFmtId="0" fontId="2" fillId="0" borderId="0" xfId="0" applyFont="1" applyAlignment="1"/>
    <xf numFmtId="0" fontId="3" fillId="0" borderId="0" xfId="0" applyFont="1"/>
    <xf numFmtId="0" fontId="4" fillId="0" borderId="1" xfId="0" applyFont="1" applyBorder="1" applyAlignment="1">
      <alignment horizontal="center"/>
    </xf>
    <xf numFmtId="0" fontId="4" fillId="0" borderId="0" xfId="0" applyFont="1" applyAlignment="1">
      <alignment horizontal="center"/>
    </xf>
    <xf numFmtId="14" fontId="3" fillId="0" borderId="0" xfId="0" applyNumberFormat="1" applyFont="1"/>
    <xf numFmtId="44" fontId="3" fillId="0" borderId="0" xfId="1" applyFont="1"/>
    <xf numFmtId="0" fontId="5" fillId="0" borderId="0" xfId="0" applyFont="1" applyAlignment="1">
      <alignment horizontal="center" wrapText="1"/>
    </xf>
    <xf numFmtId="44" fontId="3" fillId="0" borderId="1" xfId="1" applyFont="1" applyBorder="1"/>
    <xf numFmtId="44" fontId="4" fillId="0" borderId="1" xfId="1" applyFont="1" applyBorder="1" applyAlignment="1">
      <alignment horizontal="center"/>
    </xf>
    <xf numFmtId="44" fontId="6" fillId="0" borderId="0" xfId="1" applyFont="1"/>
    <xf numFmtId="44" fontId="7" fillId="0" borderId="0" xfId="1" applyFont="1"/>
    <xf numFmtId="44" fontId="7" fillId="0" borderId="0" xfId="1" applyFont="1" applyBorder="1"/>
    <xf numFmtId="0" fontId="4" fillId="0" borderId="0" xfId="0" applyFont="1"/>
    <xf numFmtId="44" fontId="4" fillId="0" borderId="0" xfId="1" applyFont="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87"/>
  <sheetViews>
    <sheetView tabSelected="1" workbookViewId="0">
      <selection activeCell="K33" sqref="K33"/>
    </sheetView>
  </sheetViews>
  <sheetFormatPr defaultRowHeight="12.75"/>
  <cols>
    <col min="1" max="1" width="25.42578125" style="3" customWidth="1"/>
    <col min="2" max="2" width="10.5703125" style="3" bestFit="1" customWidth="1"/>
    <col min="3" max="7" width="11" style="7" bestFit="1" customWidth="1"/>
    <col min="8" max="8" width="10" style="7" bestFit="1" customWidth="1"/>
    <col min="9" max="16384" width="9.140625" style="3"/>
  </cols>
  <sheetData>
    <row r="2" spans="1:9" ht="15.75" customHeight="1">
      <c r="A2" s="1" t="s">
        <v>0</v>
      </c>
      <c r="B2" s="1"/>
      <c r="C2" s="1"/>
      <c r="D2" s="1"/>
      <c r="E2" s="1"/>
      <c r="F2" s="1"/>
      <c r="G2" s="1"/>
      <c r="H2" s="1"/>
      <c r="I2" s="2"/>
    </row>
    <row r="3" spans="1:9" ht="15.75" customHeight="1">
      <c r="A3" s="1"/>
      <c r="B3" s="1"/>
      <c r="C3" s="1"/>
      <c r="D3" s="1"/>
      <c r="E3" s="1"/>
      <c r="F3" s="1"/>
      <c r="G3" s="1"/>
      <c r="H3" s="1"/>
      <c r="I3" s="2"/>
    </row>
    <row r="4" spans="1:9" ht="15" customHeight="1">
      <c r="A4" s="1"/>
      <c r="B4" s="1"/>
      <c r="C4" s="1"/>
      <c r="D4" s="1"/>
      <c r="E4" s="1"/>
      <c r="F4" s="1"/>
      <c r="G4" s="1"/>
      <c r="H4" s="1"/>
      <c r="I4" s="2"/>
    </row>
    <row r="6" spans="1:9" s="5" customFormat="1">
      <c r="A6" s="4" t="s">
        <v>1</v>
      </c>
      <c r="B6" s="4" t="s">
        <v>3</v>
      </c>
      <c r="C6" s="10" t="s">
        <v>2</v>
      </c>
      <c r="D6" s="10" t="s">
        <v>4</v>
      </c>
      <c r="E6" s="10" t="s">
        <v>5</v>
      </c>
      <c r="F6" s="10" t="s">
        <v>6</v>
      </c>
      <c r="G6" s="10" t="s">
        <v>7</v>
      </c>
      <c r="H6" s="10" t="s">
        <v>8</v>
      </c>
    </row>
    <row r="7" spans="1:9">
      <c r="A7" s="3" t="s">
        <v>9</v>
      </c>
      <c r="B7" s="6">
        <v>43312</v>
      </c>
      <c r="C7" s="7">
        <f>SUM(D7:G7)</f>
        <v>1881.16</v>
      </c>
      <c r="D7" s="7">
        <v>32.56</v>
      </c>
      <c r="E7" s="7">
        <v>758.7</v>
      </c>
      <c r="F7" s="7">
        <v>331.19</v>
      </c>
      <c r="G7" s="7">
        <v>758.71</v>
      </c>
    </row>
    <row r="8" spans="1:9">
      <c r="A8" s="8" t="s">
        <v>10</v>
      </c>
      <c r="B8" s="6">
        <v>43341</v>
      </c>
      <c r="C8" s="7">
        <f t="shared" ref="C8:C18" si="0">SUM(D8:G8)</f>
        <v>1881.16</v>
      </c>
      <c r="D8" s="7">
        <v>32.56</v>
      </c>
      <c r="E8" s="7">
        <v>758.7</v>
      </c>
      <c r="F8" s="7">
        <v>331.19</v>
      </c>
      <c r="G8" s="7">
        <v>758.71</v>
      </c>
    </row>
    <row r="9" spans="1:9">
      <c r="A9" s="8"/>
      <c r="B9" s="6">
        <v>43367</v>
      </c>
      <c r="C9" s="7">
        <f t="shared" si="0"/>
        <v>1881.16</v>
      </c>
      <c r="D9" s="7">
        <v>32.56</v>
      </c>
      <c r="E9" s="7">
        <v>758.7</v>
      </c>
      <c r="F9" s="7">
        <v>331.19</v>
      </c>
      <c r="G9" s="7">
        <v>758.71</v>
      </c>
    </row>
    <row r="10" spans="1:9">
      <c r="A10" s="8"/>
      <c r="B10" s="6">
        <v>43395</v>
      </c>
      <c r="C10" s="7">
        <f t="shared" si="0"/>
        <v>1881.16</v>
      </c>
      <c r="D10" s="7">
        <v>32.56</v>
      </c>
      <c r="E10" s="7">
        <v>758.7</v>
      </c>
      <c r="F10" s="7">
        <v>331.19</v>
      </c>
      <c r="G10" s="7">
        <v>758.71</v>
      </c>
    </row>
    <row r="11" spans="1:9">
      <c r="A11" s="8"/>
      <c r="B11" s="6">
        <v>43434</v>
      </c>
      <c r="C11" s="7">
        <f t="shared" si="0"/>
        <v>1881.16</v>
      </c>
      <c r="D11" s="7">
        <v>32.56</v>
      </c>
      <c r="E11" s="7">
        <v>758.7</v>
      </c>
      <c r="F11" s="7">
        <v>331.19</v>
      </c>
      <c r="G11" s="7">
        <v>758.71</v>
      </c>
    </row>
    <row r="12" spans="1:9">
      <c r="A12" s="8"/>
      <c r="B12" s="6">
        <v>43453</v>
      </c>
      <c r="C12" s="7">
        <f t="shared" si="0"/>
        <v>1881.16</v>
      </c>
      <c r="D12" s="7">
        <v>32.56</v>
      </c>
      <c r="E12" s="7">
        <v>758.7</v>
      </c>
      <c r="F12" s="7">
        <v>331.19</v>
      </c>
      <c r="G12" s="7">
        <v>758.71</v>
      </c>
    </row>
    <row r="13" spans="1:9">
      <c r="A13" s="8"/>
      <c r="B13" s="6">
        <v>43496</v>
      </c>
      <c r="C13" s="7">
        <f t="shared" si="0"/>
        <v>1881.16</v>
      </c>
      <c r="D13" s="7">
        <v>32.56</v>
      </c>
      <c r="E13" s="7">
        <v>758.7</v>
      </c>
      <c r="F13" s="7">
        <v>331.19</v>
      </c>
      <c r="G13" s="7">
        <v>758.71</v>
      </c>
    </row>
    <row r="14" spans="1:9">
      <c r="B14" s="6">
        <v>43523</v>
      </c>
      <c r="C14" s="7">
        <f t="shared" si="0"/>
        <v>1881.16</v>
      </c>
      <c r="D14" s="7">
        <v>32.56</v>
      </c>
      <c r="E14" s="7">
        <v>758.7</v>
      </c>
      <c r="F14" s="7">
        <v>331.19</v>
      </c>
      <c r="G14" s="7">
        <v>758.71</v>
      </c>
    </row>
    <row r="15" spans="1:9">
      <c r="B15" s="6">
        <v>43542</v>
      </c>
      <c r="C15" s="7">
        <f t="shared" si="0"/>
        <v>1881.16</v>
      </c>
      <c r="D15" s="7">
        <v>32.56</v>
      </c>
      <c r="E15" s="7">
        <v>758.7</v>
      </c>
      <c r="F15" s="7">
        <v>331.19</v>
      </c>
      <c r="G15" s="7">
        <v>758.71</v>
      </c>
    </row>
    <row r="16" spans="1:9">
      <c r="B16" s="6">
        <v>43573</v>
      </c>
      <c r="C16" s="7">
        <f t="shared" si="0"/>
        <v>1881.16</v>
      </c>
      <c r="D16" s="7">
        <v>32.56</v>
      </c>
      <c r="E16" s="7">
        <v>758.7</v>
      </c>
      <c r="F16" s="7">
        <v>331.19</v>
      </c>
      <c r="G16" s="7">
        <v>758.71</v>
      </c>
    </row>
    <row r="17" spans="1:8">
      <c r="B17" s="6">
        <v>43616</v>
      </c>
      <c r="C17" s="7">
        <f t="shared" si="0"/>
        <v>1881.16</v>
      </c>
      <c r="D17" s="7">
        <v>32.56</v>
      </c>
      <c r="E17" s="7">
        <v>758.7</v>
      </c>
      <c r="F17" s="7">
        <v>331.19</v>
      </c>
      <c r="G17" s="7">
        <v>758.71</v>
      </c>
    </row>
    <row r="18" spans="1:8">
      <c r="B18" s="6">
        <v>43642</v>
      </c>
      <c r="C18" s="9">
        <f t="shared" si="0"/>
        <v>1881.16</v>
      </c>
      <c r="D18" s="9">
        <v>32.56</v>
      </c>
      <c r="E18" s="9">
        <v>758.7</v>
      </c>
      <c r="F18" s="9">
        <v>331.19</v>
      </c>
      <c r="G18" s="9">
        <v>758.71</v>
      </c>
    </row>
    <row r="19" spans="1:8">
      <c r="C19" s="7">
        <f>SUM(C7:C18)</f>
        <v>22573.920000000002</v>
      </c>
      <c r="D19" s="7">
        <f t="shared" ref="D19:G19" si="1">SUM(D7:D18)</f>
        <v>390.72</v>
      </c>
      <c r="E19" s="7">
        <f t="shared" si="1"/>
        <v>9104.4</v>
      </c>
      <c r="F19" s="7">
        <f t="shared" si="1"/>
        <v>3974.28</v>
      </c>
      <c r="G19" s="7">
        <f t="shared" si="1"/>
        <v>9104.52</v>
      </c>
    </row>
    <row r="21" spans="1:8">
      <c r="A21" s="4" t="s">
        <v>1</v>
      </c>
      <c r="B21" s="4" t="s">
        <v>3</v>
      </c>
      <c r="C21" s="10" t="s">
        <v>2</v>
      </c>
      <c r="D21" s="10" t="s">
        <v>4</v>
      </c>
      <c r="E21" s="10" t="s">
        <v>5</v>
      </c>
      <c r="F21" s="10" t="s">
        <v>6</v>
      </c>
      <c r="G21" s="10" t="s">
        <v>7</v>
      </c>
      <c r="H21" s="10" t="s">
        <v>8</v>
      </c>
    </row>
    <row r="22" spans="1:8">
      <c r="A22" s="3" t="s">
        <v>11</v>
      </c>
      <c r="B22" s="6">
        <v>43312</v>
      </c>
      <c r="C22" s="7">
        <f>SUM(D22:H22)</f>
        <v>8083.81</v>
      </c>
      <c r="D22" s="7">
        <v>323.93</v>
      </c>
      <c r="E22" s="7">
        <v>2701.58</v>
      </c>
      <c r="F22" s="7">
        <v>3888.61</v>
      </c>
      <c r="G22" s="7">
        <v>853.64</v>
      </c>
      <c r="H22" s="7">
        <v>316.05</v>
      </c>
    </row>
    <row r="23" spans="1:8">
      <c r="A23" s="8" t="s">
        <v>10</v>
      </c>
      <c r="B23" s="6">
        <v>43341</v>
      </c>
      <c r="C23" s="7">
        <f t="shared" ref="C23:C33" si="2">SUM(D23:H23)</f>
        <v>8083.81</v>
      </c>
      <c r="D23" s="7">
        <v>323.93</v>
      </c>
      <c r="E23" s="7">
        <v>2701.58</v>
      </c>
      <c r="F23" s="7">
        <v>3888.61</v>
      </c>
      <c r="G23" s="7">
        <v>853.64</v>
      </c>
      <c r="H23" s="7">
        <v>316.05</v>
      </c>
    </row>
    <row r="24" spans="1:8">
      <c r="A24" s="8"/>
      <c r="B24" s="6">
        <v>43367</v>
      </c>
      <c r="C24" s="7">
        <f t="shared" si="2"/>
        <v>8083.81</v>
      </c>
      <c r="D24" s="7">
        <v>323.93</v>
      </c>
      <c r="E24" s="7">
        <v>2701.58</v>
      </c>
      <c r="F24" s="7">
        <v>3888.61</v>
      </c>
      <c r="G24" s="7">
        <v>853.64</v>
      </c>
      <c r="H24" s="7">
        <v>316.05</v>
      </c>
    </row>
    <row r="25" spans="1:8">
      <c r="A25" s="8"/>
      <c r="B25" s="6">
        <v>43395</v>
      </c>
      <c r="C25" s="7">
        <f t="shared" si="2"/>
        <v>8083.81</v>
      </c>
      <c r="D25" s="7">
        <v>323.93</v>
      </c>
      <c r="E25" s="7">
        <v>2701.58</v>
      </c>
      <c r="F25" s="7">
        <v>3888.61</v>
      </c>
      <c r="G25" s="7">
        <v>853.64</v>
      </c>
      <c r="H25" s="7">
        <v>316.05</v>
      </c>
    </row>
    <row r="26" spans="1:8">
      <c r="A26" s="8"/>
      <c r="B26" s="6">
        <v>43434</v>
      </c>
      <c r="C26" s="7">
        <f t="shared" si="2"/>
        <v>8083.81</v>
      </c>
      <c r="D26" s="7">
        <v>323.93</v>
      </c>
      <c r="E26" s="7">
        <v>2701.58</v>
      </c>
      <c r="F26" s="7">
        <v>3888.61</v>
      </c>
      <c r="G26" s="7">
        <v>853.64</v>
      </c>
      <c r="H26" s="7">
        <v>316.05</v>
      </c>
    </row>
    <row r="27" spans="1:8">
      <c r="A27" s="8"/>
      <c r="B27" s="6">
        <v>43453</v>
      </c>
      <c r="C27" s="7">
        <f t="shared" si="2"/>
        <v>8083.81</v>
      </c>
      <c r="D27" s="7">
        <v>323.93</v>
      </c>
      <c r="E27" s="7">
        <v>2701.58</v>
      </c>
      <c r="F27" s="7">
        <v>3888.61</v>
      </c>
      <c r="G27" s="7">
        <v>853.64</v>
      </c>
      <c r="H27" s="7">
        <v>316.05</v>
      </c>
    </row>
    <row r="28" spans="1:8">
      <c r="A28" s="8"/>
      <c r="B28" s="6">
        <v>43496</v>
      </c>
      <c r="C28" s="7">
        <f t="shared" si="2"/>
        <v>8083.81</v>
      </c>
      <c r="D28" s="7">
        <v>323.93</v>
      </c>
      <c r="E28" s="7">
        <v>2701.58</v>
      </c>
      <c r="F28" s="7">
        <v>3888.61</v>
      </c>
      <c r="G28" s="7">
        <v>853.64</v>
      </c>
      <c r="H28" s="7">
        <v>316.05</v>
      </c>
    </row>
    <row r="29" spans="1:8">
      <c r="B29" s="6">
        <v>43523</v>
      </c>
      <c r="C29" s="7">
        <f t="shared" si="2"/>
        <v>8083.81</v>
      </c>
      <c r="D29" s="7">
        <v>323.93</v>
      </c>
      <c r="E29" s="7">
        <v>2701.58</v>
      </c>
      <c r="F29" s="7">
        <v>3888.61</v>
      </c>
      <c r="G29" s="7">
        <v>853.64</v>
      </c>
      <c r="H29" s="7">
        <v>316.05</v>
      </c>
    </row>
    <row r="30" spans="1:8">
      <c r="B30" s="6">
        <v>43542</v>
      </c>
      <c r="C30" s="7">
        <f t="shared" si="2"/>
        <v>8083.81</v>
      </c>
      <c r="D30" s="7">
        <v>323.93</v>
      </c>
      <c r="E30" s="7">
        <v>2701.58</v>
      </c>
      <c r="F30" s="7">
        <v>3888.61</v>
      </c>
      <c r="G30" s="7">
        <v>853.64</v>
      </c>
      <c r="H30" s="7">
        <v>316.05</v>
      </c>
    </row>
    <row r="31" spans="1:8">
      <c r="B31" s="6">
        <v>43573</v>
      </c>
      <c r="C31" s="7">
        <f t="shared" si="2"/>
        <v>8083.81</v>
      </c>
      <c r="D31" s="7">
        <v>323.93</v>
      </c>
      <c r="E31" s="7">
        <v>2701.58</v>
      </c>
      <c r="F31" s="7">
        <v>3888.61</v>
      </c>
      <c r="G31" s="7">
        <v>853.64</v>
      </c>
      <c r="H31" s="7">
        <v>316.05</v>
      </c>
    </row>
    <row r="32" spans="1:8">
      <c r="B32" s="6">
        <v>43616</v>
      </c>
      <c r="C32" s="7">
        <f t="shared" si="2"/>
        <v>8083.81</v>
      </c>
      <c r="D32" s="7">
        <v>323.93</v>
      </c>
      <c r="E32" s="7">
        <v>2701.58</v>
      </c>
      <c r="F32" s="7">
        <v>3888.61</v>
      </c>
      <c r="G32" s="7">
        <v>853.64</v>
      </c>
      <c r="H32" s="7">
        <v>316.05</v>
      </c>
    </row>
    <row r="33" spans="1:8">
      <c r="B33" s="6">
        <v>43642</v>
      </c>
      <c r="C33" s="9">
        <f t="shared" si="2"/>
        <v>8083.81</v>
      </c>
      <c r="D33" s="9">
        <v>323.93</v>
      </c>
      <c r="E33" s="9">
        <v>2701.58</v>
      </c>
      <c r="F33" s="9">
        <v>3888.61</v>
      </c>
      <c r="G33" s="9">
        <v>853.64</v>
      </c>
      <c r="H33" s="9">
        <v>316.05</v>
      </c>
    </row>
    <row r="34" spans="1:8">
      <c r="C34" s="7">
        <f t="shared" ref="C34:H34" si="3">SUM(C22:C33)</f>
        <v>97005.719999999987</v>
      </c>
      <c r="D34" s="7">
        <f t="shared" si="3"/>
        <v>3887.1599999999994</v>
      </c>
      <c r="E34" s="7">
        <f t="shared" si="3"/>
        <v>32418.960000000006</v>
      </c>
      <c r="F34" s="7">
        <f t="shared" si="3"/>
        <v>46663.32</v>
      </c>
      <c r="G34" s="7">
        <f t="shared" si="3"/>
        <v>10243.68</v>
      </c>
      <c r="H34" s="7">
        <f t="shared" si="3"/>
        <v>3792.6000000000008</v>
      </c>
    </row>
    <row r="35" spans="1:8">
      <c r="F35" s="7">
        <v>1200</v>
      </c>
      <c r="H35" s="7">
        <f>412.29+101.8+562.55+101.8</f>
        <v>1178.4399999999998</v>
      </c>
    </row>
    <row r="36" spans="1:8">
      <c r="A36" s="14" t="s">
        <v>15</v>
      </c>
      <c r="B36" s="14"/>
      <c r="D36" s="15">
        <f>D19+D34</f>
        <v>4277.8799999999992</v>
      </c>
      <c r="E36" s="15">
        <f t="shared" ref="E36:H36" si="4">E19+E34</f>
        <v>41523.360000000008</v>
      </c>
      <c r="F36" s="15">
        <f>F19+F34+F35</f>
        <v>51837.599999999999</v>
      </c>
      <c r="G36" s="15">
        <f t="shared" si="4"/>
        <v>19348.2</v>
      </c>
      <c r="H36" s="15">
        <f>H19+H34+H35</f>
        <v>4971.0400000000009</v>
      </c>
    </row>
    <row r="38" spans="1:8">
      <c r="A38" s="4" t="s">
        <v>1</v>
      </c>
      <c r="B38" s="4" t="s">
        <v>3</v>
      </c>
      <c r="C38" s="10" t="s">
        <v>2</v>
      </c>
      <c r="D38" s="10" t="s">
        <v>4</v>
      </c>
      <c r="E38" s="10" t="s">
        <v>5</v>
      </c>
      <c r="F38" s="10" t="s">
        <v>6</v>
      </c>
      <c r="G38" s="10" t="s">
        <v>7</v>
      </c>
      <c r="H38" s="10" t="s">
        <v>8</v>
      </c>
    </row>
    <row r="39" spans="1:8">
      <c r="A39" s="3" t="s">
        <v>12</v>
      </c>
      <c r="B39" s="6">
        <v>43307</v>
      </c>
      <c r="D39" s="7">
        <v>4497.28</v>
      </c>
      <c r="E39" s="7">
        <v>5750.48</v>
      </c>
      <c r="F39" s="7">
        <v>3542.7</v>
      </c>
      <c r="G39" s="7">
        <v>8934.24</v>
      </c>
    </row>
    <row r="40" spans="1:8">
      <c r="B40" s="6">
        <v>43341</v>
      </c>
      <c r="D40" s="7">
        <v>4497.28</v>
      </c>
      <c r="E40" s="7">
        <v>5750.48</v>
      </c>
      <c r="F40" s="7">
        <v>3542.7</v>
      </c>
      <c r="G40" s="7">
        <v>7445.2</v>
      </c>
    </row>
    <row r="41" spans="1:8">
      <c r="B41" s="6">
        <v>43367</v>
      </c>
      <c r="D41" s="7">
        <v>4497.28</v>
      </c>
      <c r="E41" s="7">
        <v>4313</v>
      </c>
      <c r="F41" s="7">
        <v>3542.7</v>
      </c>
      <c r="G41" s="7">
        <v>7445.2</v>
      </c>
    </row>
    <row r="42" spans="1:8">
      <c r="B42" s="6">
        <v>43395</v>
      </c>
      <c r="D42" s="7">
        <v>4497.28</v>
      </c>
      <c r="E42" s="7">
        <v>5031.74</v>
      </c>
      <c r="F42" s="7">
        <v>3542.7</v>
      </c>
      <c r="G42" s="7">
        <f>7445.2+987.78</f>
        <v>8432.98</v>
      </c>
    </row>
    <row r="43" spans="1:8">
      <c r="B43" s="6">
        <v>43434</v>
      </c>
      <c r="D43" s="7">
        <v>4497.28</v>
      </c>
      <c r="E43" s="7">
        <v>5493.8</v>
      </c>
      <c r="F43" s="7">
        <v>3542.7</v>
      </c>
      <c r="G43" s="7">
        <v>8441.26</v>
      </c>
    </row>
    <row r="44" spans="1:8">
      <c r="B44" s="6">
        <v>43453</v>
      </c>
      <c r="D44" s="7">
        <v>4497.28</v>
      </c>
      <c r="E44" s="7">
        <v>5493.8</v>
      </c>
      <c r="F44" s="7">
        <v>3542.7</v>
      </c>
      <c r="G44" s="7">
        <v>8432.98</v>
      </c>
    </row>
    <row r="45" spans="1:8">
      <c r="B45" s="6">
        <v>43497</v>
      </c>
      <c r="D45" s="7">
        <v>4525.28</v>
      </c>
      <c r="E45" s="7">
        <v>5527.8</v>
      </c>
      <c r="F45" s="7">
        <v>3677.08</v>
      </c>
      <c r="G45" s="7">
        <v>8482.98</v>
      </c>
    </row>
    <row r="46" spans="1:8">
      <c r="B46" s="6">
        <v>43523</v>
      </c>
      <c r="D46" s="7">
        <v>4525.28</v>
      </c>
      <c r="E46" s="7">
        <v>5527.8</v>
      </c>
      <c r="F46" s="7">
        <v>3560.7</v>
      </c>
      <c r="G46" s="7">
        <v>7733.96</v>
      </c>
    </row>
    <row r="47" spans="1:8">
      <c r="B47" s="6">
        <v>43543</v>
      </c>
      <c r="D47" s="7">
        <v>4525.28</v>
      </c>
      <c r="E47" s="7">
        <v>5527.8</v>
      </c>
      <c r="F47" s="7">
        <v>3560.7</v>
      </c>
      <c r="G47" s="7">
        <v>6983.94</v>
      </c>
    </row>
    <row r="48" spans="1:8">
      <c r="B48" s="6">
        <v>43573</v>
      </c>
      <c r="D48" s="7">
        <v>4525.28</v>
      </c>
      <c r="E48" s="7">
        <v>5527.8</v>
      </c>
      <c r="F48" s="7">
        <v>3560.7</v>
      </c>
      <c r="G48" s="7">
        <v>8482.98</v>
      </c>
    </row>
    <row r="49" spans="1:8">
      <c r="B49" s="6">
        <v>43613</v>
      </c>
      <c r="D49" s="7">
        <v>4525.28</v>
      </c>
      <c r="E49" s="7">
        <v>5527.8</v>
      </c>
      <c r="F49" s="7">
        <v>3560.7</v>
      </c>
      <c r="G49" s="7">
        <v>7495.2</v>
      </c>
    </row>
    <row r="50" spans="1:8" ht="15">
      <c r="B50" s="6">
        <v>43641</v>
      </c>
      <c r="D50" s="11">
        <v>4525.28</v>
      </c>
      <c r="E50" s="11">
        <v>5527.8</v>
      </c>
      <c r="F50" s="12">
        <v>3560.7</v>
      </c>
      <c r="G50" s="11">
        <v>7495.2</v>
      </c>
      <c r="H50" s="11"/>
    </row>
    <row r="51" spans="1:8">
      <c r="D51" s="7">
        <f>SUM(D39:D50)</f>
        <v>54135.359999999993</v>
      </c>
      <c r="E51" s="7">
        <f t="shared" ref="E51:G51" si="5">SUM(E39:E50)</f>
        <v>65000.100000000013</v>
      </c>
      <c r="F51" s="7">
        <f t="shared" si="5"/>
        <v>42736.779999999992</v>
      </c>
      <c r="G51" s="7">
        <f t="shared" si="5"/>
        <v>95806.119999999981</v>
      </c>
    </row>
    <row r="54" spans="1:8">
      <c r="A54" s="4" t="s">
        <v>1</v>
      </c>
      <c r="B54" s="4" t="s">
        <v>3</v>
      </c>
      <c r="C54" s="10" t="s">
        <v>2</v>
      </c>
      <c r="D54" s="10" t="s">
        <v>4</v>
      </c>
      <c r="E54" s="10" t="s">
        <v>5</v>
      </c>
      <c r="F54" s="10" t="s">
        <v>6</v>
      </c>
      <c r="G54" s="10" t="s">
        <v>7</v>
      </c>
      <c r="H54" s="10" t="s">
        <v>8</v>
      </c>
    </row>
    <row r="55" spans="1:8">
      <c r="A55" s="3" t="s">
        <v>13</v>
      </c>
      <c r="B55" s="6">
        <v>43307</v>
      </c>
      <c r="D55" s="7">
        <v>39.520000000000003</v>
      </c>
      <c r="E55" s="7">
        <v>49.4</v>
      </c>
      <c r="F55" s="7">
        <v>29.64</v>
      </c>
      <c r="G55" s="7">
        <v>59.28</v>
      </c>
    </row>
    <row r="56" spans="1:8">
      <c r="B56" s="6">
        <v>43341</v>
      </c>
      <c r="D56" s="7">
        <v>39.520000000000003</v>
      </c>
      <c r="E56" s="7">
        <v>49.4</v>
      </c>
      <c r="F56" s="7">
        <v>29.64</v>
      </c>
      <c r="G56" s="7">
        <v>49.4</v>
      </c>
    </row>
    <row r="57" spans="1:8">
      <c r="B57" s="6">
        <v>43367</v>
      </c>
      <c r="D57" s="7">
        <v>39.520000000000003</v>
      </c>
      <c r="E57" s="7">
        <v>29.64</v>
      </c>
      <c r="F57" s="7">
        <v>29.64</v>
      </c>
      <c r="G57" s="7">
        <v>39.520000000000003</v>
      </c>
    </row>
    <row r="58" spans="1:8">
      <c r="B58" s="6">
        <v>43395</v>
      </c>
      <c r="D58" s="7">
        <v>39.520000000000003</v>
      </c>
      <c r="E58" s="7">
        <v>39.520000000000003</v>
      </c>
      <c r="F58" s="7">
        <v>29.64</v>
      </c>
      <c r="G58" s="7">
        <v>69.16</v>
      </c>
    </row>
    <row r="59" spans="1:8">
      <c r="B59" s="6">
        <v>43434</v>
      </c>
      <c r="D59" s="7">
        <v>39.520000000000003</v>
      </c>
      <c r="E59" s="7">
        <v>39.520000000000003</v>
      </c>
      <c r="F59" s="7">
        <v>29.64</v>
      </c>
      <c r="G59" s="7">
        <v>59.28</v>
      </c>
    </row>
    <row r="60" spans="1:8">
      <c r="B60" s="6">
        <v>43453</v>
      </c>
      <c r="D60" s="7">
        <v>39.520000000000003</v>
      </c>
      <c r="E60" s="7">
        <v>39.520000000000003</v>
      </c>
      <c r="F60" s="7">
        <v>29.64</v>
      </c>
      <c r="G60" s="7">
        <v>59.28</v>
      </c>
    </row>
    <row r="61" spans="1:8">
      <c r="B61" s="6">
        <v>43497</v>
      </c>
      <c r="D61" s="7">
        <v>39.520000000000003</v>
      </c>
      <c r="E61" s="7">
        <v>39.520000000000003</v>
      </c>
      <c r="F61" s="7">
        <v>29.64</v>
      </c>
      <c r="G61" s="7">
        <v>59.28</v>
      </c>
    </row>
    <row r="62" spans="1:8">
      <c r="B62" s="6">
        <v>43523</v>
      </c>
      <c r="D62" s="7">
        <v>39.520000000000003</v>
      </c>
      <c r="E62" s="7">
        <v>39.520000000000003</v>
      </c>
      <c r="F62" s="7">
        <v>29.64</v>
      </c>
      <c r="G62" s="7">
        <v>59.28</v>
      </c>
    </row>
    <row r="63" spans="1:8">
      <c r="B63" s="6">
        <v>43543</v>
      </c>
      <c r="D63" s="7">
        <v>39.520000000000003</v>
      </c>
      <c r="E63" s="7">
        <v>39.520000000000003</v>
      </c>
      <c r="F63" s="7">
        <v>29.64</v>
      </c>
      <c r="G63" s="7">
        <v>49.4</v>
      </c>
    </row>
    <row r="64" spans="1:8">
      <c r="B64" s="6">
        <v>43573</v>
      </c>
      <c r="D64" s="7">
        <v>39.520000000000003</v>
      </c>
      <c r="E64" s="7">
        <v>39.520000000000003</v>
      </c>
      <c r="F64" s="7">
        <v>29.64</v>
      </c>
      <c r="G64" s="7">
        <v>69.16</v>
      </c>
    </row>
    <row r="65" spans="1:8">
      <c r="B65" s="6">
        <v>43613</v>
      </c>
      <c r="D65" s="7">
        <v>39.520000000000003</v>
      </c>
      <c r="E65" s="7">
        <v>39.520000000000003</v>
      </c>
      <c r="F65" s="7">
        <v>29.64</v>
      </c>
      <c r="G65" s="7">
        <v>59.28</v>
      </c>
    </row>
    <row r="66" spans="1:8" ht="15">
      <c r="B66" s="6">
        <v>43641</v>
      </c>
      <c r="D66" s="11">
        <v>39.520000000000003</v>
      </c>
      <c r="E66" s="11">
        <v>39.520000000000003</v>
      </c>
      <c r="F66" s="12">
        <v>29.64</v>
      </c>
      <c r="G66" s="12">
        <v>49.4</v>
      </c>
      <c r="H66" s="11"/>
    </row>
    <row r="67" spans="1:8">
      <c r="D67" s="7">
        <f t="shared" ref="D67:G67" si="6">SUM(D55:D66)</f>
        <v>474.23999999999995</v>
      </c>
      <c r="E67" s="7">
        <f t="shared" si="6"/>
        <v>484.11999999999995</v>
      </c>
      <c r="F67" s="7">
        <f t="shared" si="6"/>
        <v>355.67999999999989</v>
      </c>
      <c r="G67" s="7">
        <f t="shared" si="6"/>
        <v>681.7199999999998</v>
      </c>
    </row>
    <row r="69" spans="1:8">
      <c r="A69" s="4" t="s">
        <v>1</v>
      </c>
      <c r="B69" s="4" t="s">
        <v>3</v>
      </c>
      <c r="C69" s="10" t="s">
        <v>2</v>
      </c>
      <c r="D69" s="10" t="s">
        <v>4</v>
      </c>
      <c r="E69" s="10" t="s">
        <v>5</v>
      </c>
      <c r="F69" s="10" t="s">
        <v>6</v>
      </c>
      <c r="G69" s="10" t="s">
        <v>7</v>
      </c>
      <c r="H69" s="10" t="s">
        <v>8</v>
      </c>
    </row>
    <row r="70" spans="1:8">
      <c r="A70" s="3" t="s">
        <v>14</v>
      </c>
      <c r="B70" s="6">
        <v>43307</v>
      </c>
      <c r="D70" s="7">
        <v>288.32</v>
      </c>
      <c r="E70" s="7">
        <v>261.61</v>
      </c>
      <c r="F70" s="7">
        <v>155.97</v>
      </c>
      <c r="G70" s="7">
        <v>475.98</v>
      </c>
    </row>
    <row r="71" spans="1:8">
      <c r="B71" s="6">
        <v>43341</v>
      </c>
      <c r="D71" s="7">
        <v>288.32</v>
      </c>
      <c r="E71" s="7">
        <v>261.61</v>
      </c>
      <c r="F71" s="7">
        <v>155.97</v>
      </c>
      <c r="G71" s="7">
        <v>475.98</v>
      </c>
    </row>
    <row r="72" spans="1:8">
      <c r="B72" s="6">
        <v>43367</v>
      </c>
      <c r="D72" s="7">
        <v>288.32</v>
      </c>
      <c r="E72" s="7">
        <v>208.99</v>
      </c>
      <c r="F72" s="7">
        <v>155.97</v>
      </c>
      <c r="G72" s="7">
        <v>317.32</v>
      </c>
    </row>
    <row r="73" spans="1:8">
      <c r="B73" s="6">
        <v>43395</v>
      </c>
      <c r="D73" s="7">
        <v>288.32</v>
      </c>
      <c r="E73" s="7">
        <v>235.3</v>
      </c>
      <c r="F73" s="7">
        <v>155.97</v>
      </c>
      <c r="G73" s="7">
        <v>445.55</v>
      </c>
    </row>
    <row r="74" spans="1:8">
      <c r="B74" s="6">
        <v>43434</v>
      </c>
      <c r="D74" s="7">
        <v>288.32</v>
      </c>
      <c r="E74" s="7">
        <v>235.3</v>
      </c>
      <c r="F74" s="7">
        <v>155.97</v>
      </c>
      <c r="G74" s="7">
        <v>445.55</v>
      </c>
    </row>
    <row r="75" spans="1:8">
      <c r="B75" s="6">
        <v>43453</v>
      </c>
      <c r="D75" s="7">
        <v>288.32</v>
      </c>
      <c r="E75" s="7">
        <v>278.36</v>
      </c>
      <c r="F75" s="7">
        <v>155.97</v>
      </c>
      <c r="G75" s="7">
        <v>445.55</v>
      </c>
    </row>
    <row r="76" spans="1:8">
      <c r="B76" s="6">
        <v>43497</v>
      </c>
      <c r="D76" s="7">
        <v>288.32</v>
      </c>
      <c r="E76" s="7">
        <v>172.32</v>
      </c>
      <c r="F76" s="7">
        <v>155.97</v>
      </c>
      <c r="G76" s="7">
        <v>445.55</v>
      </c>
    </row>
    <row r="77" spans="1:8">
      <c r="B77" s="6">
        <v>43523</v>
      </c>
      <c r="D77" s="7">
        <v>288.32</v>
      </c>
      <c r="E77" s="7">
        <v>230.32</v>
      </c>
      <c r="F77" s="7">
        <v>155.97</v>
      </c>
      <c r="G77" s="7">
        <v>445.55</v>
      </c>
    </row>
    <row r="78" spans="1:8">
      <c r="B78" s="6">
        <v>43543</v>
      </c>
      <c r="D78" s="7">
        <v>288.32</v>
      </c>
      <c r="E78" s="7">
        <v>230.32</v>
      </c>
      <c r="F78" s="7">
        <v>155.97</v>
      </c>
      <c r="G78" s="7">
        <v>286.89</v>
      </c>
    </row>
    <row r="79" spans="1:8">
      <c r="B79" s="6">
        <v>43573</v>
      </c>
      <c r="D79" s="7">
        <v>288.32</v>
      </c>
      <c r="E79" s="7">
        <v>230.32</v>
      </c>
      <c r="F79" s="7">
        <v>155.97</v>
      </c>
      <c r="G79" s="7">
        <v>445.55</v>
      </c>
    </row>
    <row r="80" spans="1:8">
      <c r="B80" s="6">
        <v>43613</v>
      </c>
      <c r="D80" s="7">
        <v>288.32</v>
      </c>
      <c r="E80" s="7">
        <v>230.32</v>
      </c>
      <c r="F80" s="7">
        <v>155.97</v>
      </c>
      <c r="G80" s="7">
        <f>445.55-9.88</f>
        <v>435.67</v>
      </c>
    </row>
    <row r="81" spans="1:8" ht="15">
      <c r="B81" s="6">
        <v>43641</v>
      </c>
      <c r="D81" s="13">
        <v>288.32</v>
      </c>
      <c r="E81" s="13">
        <v>230.32</v>
      </c>
      <c r="F81" s="13">
        <v>155.97</v>
      </c>
      <c r="G81" s="12">
        <v>347.75</v>
      </c>
      <c r="H81" s="13"/>
    </row>
    <row r="82" spans="1:8">
      <c r="D82" s="7">
        <f t="shared" ref="D82:G82" si="7">SUM(D70:D81)</f>
        <v>3459.8400000000006</v>
      </c>
      <c r="E82" s="7">
        <f t="shared" si="7"/>
        <v>2805.0900000000006</v>
      </c>
      <c r="F82" s="7">
        <f t="shared" si="7"/>
        <v>1871.64</v>
      </c>
      <c r="G82" s="7">
        <f t="shared" si="7"/>
        <v>5012.8900000000003</v>
      </c>
    </row>
    <row r="84" spans="1:8">
      <c r="A84" s="3" t="s">
        <v>16</v>
      </c>
      <c r="D84" s="7">
        <v>-1451.45</v>
      </c>
      <c r="E84" s="7">
        <v>-727.23</v>
      </c>
      <c r="F84" s="7">
        <v>-544.66999999999996</v>
      </c>
      <c r="G84" s="7">
        <f>-2266.96+78.43</f>
        <v>-2188.5300000000002</v>
      </c>
    </row>
    <row r="85" spans="1:8">
      <c r="A85" s="14" t="s">
        <v>17</v>
      </c>
      <c r="B85" s="14"/>
      <c r="C85" s="15"/>
      <c r="D85" s="15">
        <f>D84+D82+D67+D51</f>
        <v>56617.989999999991</v>
      </c>
      <c r="E85" s="15">
        <f t="shared" ref="E85:G85" si="8">E84+E82+E67+E51</f>
        <v>67562.080000000016</v>
      </c>
      <c r="F85" s="15">
        <f t="shared" si="8"/>
        <v>44419.429999999993</v>
      </c>
      <c r="G85" s="15">
        <f t="shared" si="8"/>
        <v>99312.199999999983</v>
      </c>
    </row>
    <row r="87" spans="1:8" ht="15">
      <c r="G87"/>
    </row>
  </sheetData>
  <mergeCells count="3">
    <mergeCell ref="A2:H4"/>
    <mergeCell ref="A8:A13"/>
    <mergeCell ref="A23:A28"/>
  </mergeCells>
  <pageMargins left="0.7" right="0.7" top="0.75" bottom="0.75" header="0.3" footer="0.3"/>
  <pageSetup orientation="portrait" verticalDpi="597"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dc:creator>
  <cp:lastModifiedBy>Window</cp:lastModifiedBy>
  <dcterms:created xsi:type="dcterms:W3CDTF">2020-01-23T02:07:59Z</dcterms:created>
  <dcterms:modified xsi:type="dcterms:W3CDTF">2020-01-23T03:01:21Z</dcterms:modified>
</cp:coreProperties>
</file>