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activeTab="4"/>
  </bookViews>
  <sheets>
    <sheet name="stderror" sheetId="1" r:id="rId1"/>
    <sheet name="corr" sheetId="2" r:id="rId2"/>
    <sheet name="Table" sheetId="3" r:id="rId3"/>
    <sheet name="Output (Graph)" sheetId="5" r:id="rId4"/>
    <sheet name="Output (formula)" sheetId="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O50" i="4" l="1"/>
  <c r="DO51" i="4"/>
  <c r="DO52" i="4"/>
  <c r="DO53" i="4"/>
  <c r="DO54" i="4"/>
  <c r="DO55" i="4"/>
  <c r="DO49" i="4"/>
  <c r="E165" i="5" l="1"/>
  <c r="M2" i="4"/>
  <c r="C161" i="5" l="1"/>
  <c r="C160" i="5"/>
  <c r="C159" i="5"/>
  <c r="C158" i="5"/>
  <c r="C157" i="5"/>
  <c r="C156" i="5"/>
  <c r="C155" i="5"/>
  <c r="F154" i="5"/>
  <c r="E154" i="5"/>
  <c r="D154" i="5"/>
  <c r="C154" i="5"/>
  <c r="F153" i="5"/>
  <c r="E153" i="5"/>
  <c r="D153" i="5"/>
  <c r="C153" i="5"/>
  <c r="F152" i="5"/>
  <c r="E152" i="5"/>
  <c r="D152" i="5"/>
  <c r="C152" i="5"/>
  <c r="F151" i="5"/>
  <c r="E151" i="5"/>
  <c r="D151" i="5"/>
  <c r="C151" i="5"/>
  <c r="F150" i="5"/>
  <c r="E150" i="5"/>
  <c r="D150" i="5"/>
  <c r="C150" i="5"/>
  <c r="F149" i="5"/>
  <c r="E149" i="5"/>
  <c r="D149" i="5"/>
  <c r="C149" i="5"/>
  <c r="F148" i="5"/>
  <c r="E148" i="5"/>
  <c r="D148" i="5"/>
  <c r="C148" i="5"/>
  <c r="F147" i="5"/>
  <c r="E147" i="5"/>
  <c r="D147" i="5"/>
  <c r="C147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C137" i="5"/>
  <c r="D137" i="5"/>
  <c r="E137" i="5"/>
  <c r="F137" i="5"/>
  <c r="C138" i="5"/>
  <c r="D138" i="5"/>
  <c r="E138" i="5"/>
  <c r="F138" i="5"/>
  <c r="C139" i="5"/>
  <c r="D139" i="5"/>
  <c r="E139" i="5"/>
  <c r="F139" i="5"/>
  <c r="C140" i="5"/>
  <c r="D140" i="5"/>
  <c r="E140" i="5"/>
  <c r="F140" i="5"/>
  <c r="C141" i="5"/>
  <c r="D141" i="5"/>
  <c r="E141" i="5"/>
  <c r="F141" i="5"/>
  <c r="C142" i="5"/>
  <c r="D142" i="5"/>
  <c r="E142" i="5"/>
  <c r="F142" i="5"/>
  <c r="C143" i="5"/>
  <c r="D143" i="5"/>
  <c r="E143" i="5"/>
  <c r="F143" i="5"/>
  <c r="F129" i="5"/>
  <c r="E129" i="5"/>
  <c r="D129" i="5"/>
  <c r="C129" i="5"/>
  <c r="C112" i="5"/>
  <c r="D112" i="5"/>
  <c r="E112" i="5"/>
  <c r="F112" i="5"/>
  <c r="C113" i="5"/>
  <c r="D113" i="5"/>
  <c r="E113" i="5"/>
  <c r="F113" i="5"/>
  <c r="C114" i="5"/>
  <c r="D114" i="5"/>
  <c r="E114" i="5"/>
  <c r="F114" i="5"/>
  <c r="C115" i="5"/>
  <c r="D115" i="5"/>
  <c r="E115" i="5"/>
  <c r="F115" i="5"/>
  <c r="C116" i="5"/>
  <c r="D116" i="5"/>
  <c r="E116" i="5"/>
  <c r="F116" i="5"/>
  <c r="C117" i="5"/>
  <c r="D117" i="5"/>
  <c r="E117" i="5"/>
  <c r="F117" i="5"/>
  <c r="C118" i="5"/>
  <c r="D118" i="5"/>
  <c r="E118" i="5"/>
  <c r="F118" i="5"/>
  <c r="C119" i="5"/>
  <c r="D119" i="5"/>
  <c r="E119" i="5"/>
  <c r="F119" i="5"/>
  <c r="C120" i="5"/>
  <c r="D120" i="5"/>
  <c r="E120" i="5"/>
  <c r="F120" i="5"/>
  <c r="C121" i="5"/>
  <c r="D121" i="5"/>
  <c r="E121" i="5"/>
  <c r="F121" i="5"/>
  <c r="C122" i="5"/>
  <c r="D122" i="5"/>
  <c r="E122" i="5"/>
  <c r="F122" i="5"/>
  <c r="C123" i="5"/>
  <c r="D123" i="5"/>
  <c r="E123" i="5"/>
  <c r="F123" i="5"/>
  <c r="C124" i="5"/>
  <c r="D124" i="5"/>
  <c r="E124" i="5"/>
  <c r="F124" i="5"/>
  <c r="C125" i="5"/>
  <c r="D125" i="5"/>
  <c r="E125" i="5"/>
  <c r="F125" i="5"/>
  <c r="F111" i="5"/>
  <c r="E111" i="5"/>
  <c r="D111" i="5"/>
  <c r="C111" i="5"/>
  <c r="C94" i="5"/>
  <c r="D94" i="5"/>
  <c r="E94" i="5"/>
  <c r="F94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C104" i="5"/>
  <c r="D104" i="5"/>
  <c r="E104" i="5"/>
  <c r="F104" i="5"/>
  <c r="C105" i="5"/>
  <c r="D105" i="5"/>
  <c r="E105" i="5"/>
  <c r="F105" i="5"/>
  <c r="C106" i="5"/>
  <c r="D106" i="5"/>
  <c r="E106" i="5"/>
  <c r="F106" i="5"/>
  <c r="C107" i="5"/>
  <c r="D107" i="5"/>
  <c r="E107" i="5"/>
  <c r="F107" i="5"/>
  <c r="F93" i="5"/>
  <c r="E93" i="5"/>
  <c r="D93" i="5"/>
  <c r="C93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F75" i="5"/>
  <c r="E75" i="5"/>
  <c r="D75" i="5"/>
  <c r="C75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F57" i="5"/>
  <c r="E57" i="5"/>
  <c r="D57" i="5"/>
  <c r="C57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3" i="5"/>
  <c r="E53" i="5"/>
  <c r="F53" i="5"/>
  <c r="F39" i="5"/>
  <c r="E39" i="5"/>
  <c r="D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39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21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3" i="5"/>
  <c r="U2" i="2" l="1"/>
  <c r="AP2" i="1" l="1"/>
  <c r="AO2" i="1"/>
  <c r="AN2" i="1"/>
  <c r="AM2" i="1"/>
  <c r="AL2" i="1"/>
  <c r="AK2" i="1"/>
  <c r="R7" i="2"/>
  <c r="P7" i="2"/>
  <c r="O7" i="2"/>
  <c r="N7" i="2"/>
  <c r="M7" i="2"/>
  <c r="R5" i="2"/>
  <c r="P5" i="2"/>
  <c r="O5" i="2"/>
  <c r="N5" i="2"/>
  <c r="M5" i="2"/>
  <c r="R4" i="2"/>
  <c r="P4" i="2"/>
  <c r="O4" i="2"/>
  <c r="N4" i="2"/>
  <c r="M4" i="2"/>
  <c r="R3" i="2"/>
  <c r="P3" i="2"/>
  <c r="O3" i="2"/>
  <c r="N3" i="2"/>
  <c r="M3" i="2"/>
  <c r="R2" i="2"/>
  <c r="P2" i="2"/>
  <c r="O2" i="2"/>
  <c r="N2" i="2"/>
  <c r="M2" i="2"/>
  <c r="P27" i="3" l="1"/>
  <c r="P35" i="3"/>
  <c r="O35" i="3"/>
  <c r="N35" i="3"/>
  <c r="M35" i="3"/>
  <c r="L35" i="3"/>
  <c r="L27" i="3"/>
  <c r="P30" i="3"/>
  <c r="O30" i="3"/>
  <c r="N30" i="3"/>
  <c r="M30" i="3"/>
  <c r="L57" i="4"/>
  <c r="L56" i="4"/>
  <c r="L55" i="4"/>
  <c r="L54" i="4"/>
  <c r="L53" i="4"/>
  <c r="L52" i="4"/>
  <c r="L51" i="4"/>
  <c r="L50" i="4"/>
  <c r="L41" i="4"/>
  <c r="L40" i="4"/>
  <c r="L39" i="4"/>
  <c r="L38" i="4"/>
  <c r="L37" i="4"/>
  <c r="L36" i="4"/>
  <c r="L35" i="4"/>
  <c r="L34" i="4"/>
  <c r="L25" i="4"/>
  <c r="L24" i="4"/>
  <c r="L23" i="4"/>
  <c r="L22" i="4"/>
  <c r="L21" i="4"/>
  <c r="L20" i="4"/>
  <c r="L19" i="4"/>
  <c r="L18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2" i="4"/>
  <c r="K59" i="4"/>
  <c r="L59" i="4" s="1"/>
  <c r="D156" i="5" s="1"/>
  <c r="K60" i="4"/>
  <c r="L60" i="4" s="1"/>
  <c r="D157" i="5" s="1"/>
  <c r="K61" i="4"/>
  <c r="L61" i="4" s="1"/>
  <c r="D158" i="5" s="1"/>
  <c r="K62" i="4"/>
  <c r="L62" i="4" s="1"/>
  <c r="D159" i="5" s="1"/>
  <c r="K63" i="4"/>
  <c r="L63" i="4" s="1"/>
  <c r="D160" i="5" s="1"/>
  <c r="K64" i="4"/>
  <c r="L64" i="4" s="1"/>
  <c r="D161" i="5" s="1"/>
  <c r="K58" i="4"/>
  <c r="L58" i="4" s="1"/>
  <c r="D155" i="5" s="1"/>
  <c r="K43" i="4"/>
  <c r="L43" i="4" s="1"/>
  <c r="F156" i="5" s="1"/>
  <c r="K44" i="4"/>
  <c r="L44" i="4" s="1"/>
  <c r="F157" i="5" s="1"/>
  <c r="K45" i="4"/>
  <c r="L45" i="4" s="1"/>
  <c r="F158" i="5" s="1"/>
  <c r="K46" i="4"/>
  <c r="L46" i="4" s="1"/>
  <c r="F159" i="5" s="1"/>
  <c r="K47" i="4"/>
  <c r="L47" i="4" s="1"/>
  <c r="F160" i="5" s="1"/>
  <c r="K48" i="4"/>
  <c r="L48" i="4" s="1"/>
  <c r="F161" i="5" s="1"/>
  <c r="K42" i="4"/>
  <c r="L42" i="4" s="1"/>
  <c r="F155" i="5" s="1"/>
  <c r="K27" i="4"/>
  <c r="L27" i="4" s="1"/>
  <c r="E156" i="5" s="1"/>
  <c r="K28" i="4"/>
  <c r="L28" i="4" s="1"/>
  <c r="E157" i="5" s="1"/>
  <c r="K29" i="4"/>
  <c r="L29" i="4" s="1"/>
  <c r="E158" i="5" s="1"/>
  <c r="K30" i="4"/>
  <c r="L30" i="4" s="1"/>
  <c r="E159" i="5" s="1"/>
  <c r="K31" i="4"/>
  <c r="L31" i="4" s="1"/>
  <c r="E160" i="5" s="1"/>
  <c r="K32" i="4"/>
  <c r="L32" i="4" s="1"/>
  <c r="E161" i="5" s="1"/>
  <c r="K26" i="4"/>
  <c r="L26" i="4" s="1"/>
  <c r="E155" i="5" s="1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50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34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18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50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34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8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50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34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18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50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34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50" i="4"/>
  <c r="F34" i="4"/>
  <c r="F18" i="4"/>
  <c r="E18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50" i="4"/>
  <c r="E34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50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34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18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50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34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8" i="4"/>
  <c r="AX3" i="1" l="1"/>
  <c r="AW3" i="1"/>
  <c r="AV3" i="1"/>
  <c r="AU3" i="1"/>
  <c r="AT3" i="1"/>
  <c r="AS3" i="1"/>
  <c r="AH385" i="1"/>
  <c r="AC385" i="1"/>
  <c r="X385" i="1"/>
  <c r="S385" i="1"/>
  <c r="N385" i="1"/>
  <c r="I385" i="1"/>
  <c r="AH374" i="1"/>
  <c r="AC374" i="1"/>
  <c r="X374" i="1"/>
  <c r="S374" i="1"/>
  <c r="N374" i="1"/>
  <c r="I374" i="1"/>
  <c r="A374" i="1"/>
  <c r="AP3" i="1"/>
  <c r="AO3" i="1"/>
  <c r="AN3" i="1"/>
  <c r="AM3" i="1"/>
  <c r="AL3" i="1"/>
  <c r="AK3" i="1"/>
  <c r="R15" i="2" l="1"/>
  <c r="Q15" i="2"/>
  <c r="P15" i="2"/>
  <c r="O15" i="2"/>
  <c r="N15" i="2"/>
  <c r="M15" i="2"/>
  <c r="R14" i="2"/>
  <c r="Q14" i="2"/>
  <c r="P14" i="2"/>
  <c r="O14" i="2"/>
  <c r="N14" i="2"/>
  <c r="M14" i="2"/>
  <c r="R13" i="2"/>
  <c r="Q13" i="2"/>
  <c r="P13" i="2"/>
  <c r="O13" i="2"/>
  <c r="N13" i="2"/>
  <c r="M13" i="2"/>
  <c r="R12" i="2"/>
  <c r="Q12" i="2"/>
  <c r="P12" i="2"/>
  <c r="O12" i="2"/>
  <c r="N12" i="2"/>
  <c r="M12" i="2"/>
  <c r="R11" i="2"/>
  <c r="Q11" i="2"/>
  <c r="P11" i="2"/>
  <c r="O11" i="2"/>
  <c r="N11" i="2"/>
  <c r="M11" i="2"/>
  <c r="R10" i="2"/>
  <c r="Q10" i="2"/>
  <c r="P10" i="2"/>
  <c r="O10" i="2"/>
  <c r="N10" i="2"/>
  <c r="M10" i="2"/>
  <c r="B17" i="3" l="1"/>
  <c r="G11" i="3"/>
  <c r="F11" i="3"/>
  <c r="E11" i="3"/>
  <c r="D11" i="3"/>
  <c r="C11" i="3"/>
  <c r="B11" i="3"/>
  <c r="G2" i="3" l="1"/>
  <c r="P22" i="3" s="1"/>
  <c r="F2" i="3"/>
  <c r="E2" i="3"/>
  <c r="D2" i="3"/>
  <c r="N22" i="3" s="1"/>
  <c r="C2" i="3"/>
  <c r="M22" i="3" s="1"/>
  <c r="B8" i="3"/>
  <c r="B2" i="3"/>
  <c r="AH14" i="1"/>
  <c r="AC122" i="1" l="1"/>
  <c r="X123" i="1"/>
  <c r="AC1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4" i="1"/>
  <c r="AC383" i="1"/>
  <c r="AC382" i="1"/>
  <c r="AC381" i="1"/>
  <c r="AC380" i="1"/>
  <c r="AC379" i="1"/>
  <c r="AC378" i="1"/>
  <c r="AC377" i="1"/>
  <c r="AC376" i="1"/>
  <c r="AC375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Y14" i="2" l="1"/>
  <c r="X14" i="2"/>
  <c r="W14" i="2"/>
  <c r="V14" i="2"/>
  <c r="U14" i="2"/>
  <c r="Y13" i="2"/>
  <c r="X13" i="2"/>
  <c r="W13" i="2"/>
  <c r="V13" i="2"/>
  <c r="U13" i="2"/>
  <c r="Y12" i="2"/>
  <c r="X12" i="2"/>
  <c r="W12" i="2"/>
  <c r="V12" i="2"/>
  <c r="U12" i="2"/>
  <c r="Y11" i="2"/>
  <c r="X11" i="2"/>
  <c r="W11" i="2"/>
  <c r="V11" i="2"/>
  <c r="U11" i="2"/>
  <c r="Y10" i="2"/>
  <c r="X10" i="2"/>
  <c r="W10" i="2"/>
  <c r="V10" i="2"/>
  <c r="U10" i="2"/>
  <c r="U3" i="2"/>
  <c r="V3" i="2"/>
  <c r="W3" i="2"/>
  <c r="X3" i="2"/>
  <c r="Y3" i="2"/>
  <c r="U4" i="2"/>
  <c r="V4" i="2"/>
  <c r="W4" i="2"/>
  <c r="X4" i="2"/>
  <c r="Y4" i="2"/>
  <c r="U5" i="2"/>
  <c r="V5" i="2"/>
  <c r="W5" i="2"/>
  <c r="X5" i="2"/>
  <c r="Y5" i="2"/>
  <c r="U6" i="2"/>
  <c r="V6" i="2"/>
  <c r="W6" i="2"/>
  <c r="X6" i="2"/>
  <c r="Y6" i="2"/>
  <c r="Z6" i="2"/>
  <c r="Y7" i="2"/>
  <c r="V2" i="2"/>
  <c r="W2" i="2"/>
  <c r="X2" i="2"/>
  <c r="Y2" i="2"/>
  <c r="Z10" i="2"/>
  <c r="U7" i="2"/>
  <c r="Z2" i="2"/>
  <c r="Z15" i="2"/>
  <c r="Y15" i="2"/>
  <c r="X15" i="2"/>
  <c r="W15" i="2"/>
  <c r="V15" i="2"/>
  <c r="U15" i="2"/>
  <c r="Z14" i="2"/>
  <c r="Z13" i="2"/>
  <c r="Z12" i="2"/>
  <c r="Z11" i="2"/>
  <c r="AK6" i="1" l="1"/>
  <c r="AK20" i="1" s="1"/>
  <c r="AK5" i="1"/>
  <c r="AK10" i="1" s="1"/>
  <c r="I16" i="1"/>
  <c r="I15" i="1"/>
  <c r="I14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AS2" i="1" l="1"/>
  <c r="K32" i="3" l="1"/>
  <c r="N29" i="3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3" i="1"/>
  <c r="F8" i="3" l="1"/>
  <c r="F17" i="3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4" i="1"/>
  <c r="AH383" i="1"/>
  <c r="AH382" i="1"/>
  <c r="AH381" i="1"/>
  <c r="AH380" i="1"/>
  <c r="AH379" i="1"/>
  <c r="AH378" i="1"/>
  <c r="AH377" i="1"/>
  <c r="AH376" i="1"/>
  <c r="AH375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4" i="1"/>
  <c r="X383" i="1"/>
  <c r="X382" i="1"/>
  <c r="X381" i="1"/>
  <c r="X380" i="1"/>
  <c r="X379" i="1"/>
  <c r="X378" i="1"/>
  <c r="X377" i="1"/>
  <c r="X376" i="1"/>
  <c r="X375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4" i="1"/>
  <c r="S383" i="1"/>
  <c r="S382" i="1"/>
  <c r="S381" i="1"/>
  <c r="S380" i="1"/>
  <c r="S379" i="1"/>
  <c r="S378" i="1"/>
  <c r="S377" i="1"/>
  <c r="S376" i="1"/>
  <c r="S375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5" i="1"/>
  <c r="N376" i="1"/>
  <c r="N377" i="1"/>
  <c r="N378" i="1"/>
  <c r="N379" i="1"/>
  <c r="N380" i="1"/>
  <c r="N381" i="1"/>
  <c r="N382" i="1"/>
  <c r="N383" i="1"/>
  <c r="N384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14" i="1"/>
  <c r="F4" i="3"/>
  <c r="F5" i="3"/>
  <c r="F6" i="3"/>
  <c r="G6" i="3"/>
  <c r="F3" i="3"/>
  <c r="G17" i="3" l="1"/>
  <c r="C17" i="3"/>
  <c r="AX2" i="1"/>
  <c r="G8" i="3" s="1"/>
  <c r="AV2" i="1"/>
  <c r="E8" i="3" s="1"/>
  <c r="E17" i="3"/>
  <c r="D17" i="3"/>
  <c r="AU2" i="1"/>
  <c r="D8" i="3" s="1"/>
  <c r="AT2" i="1"/>
  <c r="C8" i="3" s="1"/>
  <c r="M27" i="3" s="1"/>
  <c r="N27" i="3" l="1"/>
  <c r="Z3" i="2"/>
  <c r="Z4" i="2"/>
  <c r="Z5" i="2"/>
  <c r="Z7" i="2"/>
  <c r="AO5" i="1"/>
  <c r="AO6" i="1"/>
  <c r="AK21" i="1" s="1"/>
  <c r="G3" i="3" l="1"/>
  <c r="P23" i="3" s="1"/>
  <c r="G16" i="3"/>
  <c r="G14" i="3"/>
  <c r="G13" i="3"/>
  <c r="G12" i="3"/>
  <c r="G7" i="3"/>
  <c r="G5" i="3"/>
  <c r="G4" i="3"/>
  <c r="P24" i="3" s="1"/>
  <c r="F13" i="3"/>
  <c r="F12" i="3"/>
  <c r="O31" i="3" s="1"/>
  <c r="G15" i="3"/>
  <c r="F15" i="3"/>
  <c r="F14" i="3"/>
  <c r="AP5" i="1"/>
  <c r="O32" i="3" l="1"/>
  <c r="AK12" i="1"/>
  <c r="AK11" i="1"/>
  <c r="AL5" i="1"/>
  <c r="AK9" i="1" s="1"/>
  <c r="V7" i="2"/>
  <c r="W7" i="2"/>
  <c r="X7" i="2"/>
  <c r="AP6" i="1"/>
  <c r="AN5" i="1"/>
  <c r="AN6" i="1"/>
  <c r="AM5" i="1"/>
  <c r="AM6" i="1"/>
  <c r="AL6" i="1"/>
  <c r="AK19" i="1" s="1"/>
  <c r="AK16" i="1" l="1"/>
  <c r="AK15" i="1"/>
  <c r="AK14" i="1"/>
  <c r="AK13" i="1"/>
  <c r="AK23" i="1"/>
  <c r="AK22" i="1"/>
  <c r="AK27" i="1"/>
  <c r="AK26" i="1"/>
  <c r="AK25" i="1"/>
  <c r="AK24" i="1"/>
  <c r="E12" i="3"/>
  <c r="D12" i="3"/>
  <c r="N31" i="3" s="1"/>
  <c r="E13" i="3"/>
  <c r="D13" i="3"/>
  <c r="E14" i="3"/>
  <c r="C3" i="3"/>
  <c r="D3" i="3"/>
  <c r="N23" i="3" s="1"/>
  <c r="E4" i="3"/>
  <c r="D4" i="3"/>
  <c r="C12" i="3"/>
  <c r="E3" i="3"/>
  <c r="E5" i="3"/>
</calcChain>
</file>

<file path=xl/comments1.xml><?xml version="1.0" encoding="utf-8"?>
<comments xmlns="http://schemas.openxmlformats.org/spreadsheetml/2006/main">
  <authors>
    <author>S180148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K:\Plexos\2019\East\PLEX_IN_OUT\2019 KPCO IRP\Inputs\Commodity Prices
2019H1_LTF_Base_Nominal_2019-04-23.xlsx</t>
        </r>
      </text>
    </comment>
    <comment ref="AG1" authorId="0" shapeId="0">
      <text>
        <r>
          <rPr>
            <sz val="9"/>
            <color indexed="81"/>
            <rFont val="Tahoma"/>
            <family val="2"/>
          </rPr>
          <t>\Plexos\2019\East\PLEX_IN_OUT\2019 KPCO IRP\Inputs\Stochastics
market sales prices high_mon.csv</t>
        </r>
      </text>
    </comment>
  </commentList>
</comments>
</file>

<file path=xl/sharedStrings.xml><?xml version="1.0" encoding="utf-8"?>
<sst xmlns="http://schemas.openxmlformats.org/spreadsheetml/2006/main" count="555" uniqueCount="168">
  <si>
    <t>Year</t>
  </si>
  <si>
    <t>Month</t>
  </si>
  <si>
    <t>Day</t>
  </si>
  <si>
    <t>Period</t>
  </si>
  <si>
    <t>ATC</t>
  </si>
  <si>
    <t>2019 - 2027</t>
  </si>
  <si>
    <t>%</t>
  </si>
  <si>
    <t>CO2</t>
  </si>
  <si>
    <r>
      <t>CO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</si>
  <si>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Electricity</t>
  </si>
  <si>
    <t>Avg Coeff of Variation from 2028-38</t>
  </si>
  <si>
    <t>coeff of variation</t>
  </si>
  <si>
    <t>Avg Coeff of Variation from 2019-27</t>
  </si>
  <si>
    <t>Avg Coeff of Variation</t>
  </si>
  <si>
    <t>Gas</t>
  </si>
  <si>
    <t xml:space="preserve">Market Prices </t>
  </si>
  <si>
    <t>Average Coefficient of Variation</t>
  </si>
  <si>
    <t>2028 - 2038</t>
  </si>
  <si>
    <t>date</t>
  </si>
  <si>
    <t>ML1-COAL</t>
  </si>
  <si>
    <t>RK1-COAL</t>
  </si>
  <si>
    <t>BS1-Gas</t>
  </si>
  <si>
    <t>ML1-Coal</t>
  </si>
  <si>
    <t>RK1-Coal</t>
  </si>
  <si>
    <t>Mitchell Coal</t>
  </si>
  <si>
    <t>Rockport Coal</t>
  </si>
  <si>
    <t>Big Sandy GAS</t>
  </si>
  <si>
    <t>Big Sandy
 GAS</t>
  </si>
  <si>
    <t>Mitchell
Coal</t>
  </si>
  <si>
    <t>Rockport
Coal</t>
  </si>
  <si>
    <t>Cap
Price</t>
  </si>
  <si>
    <t>Cap Price</t>
  </si>
  <si>
    <t>PPA</t>
  </si>
  <si>
    <t>NoCarb</t>
  </si>
  <si>
    <t>Base</t>
  </si>
  <si>
    <t>High</t>
  </si>
  <si>
    <t>Capacity Price</t>
  </si>
  <si>
    <t>Capacity 
Price</t>
  </si>
  <si>
    <t>STOCH BS Gas</t>
  </si>
  <si>
    <t>STOCH CAP PRICE</t>
  </si>
  <si>
    <t>STOCH GEN MKT</t>
  </si>
  <si>
    <t>STOCH LOAD MKT</t>
  </si>
  <si>
    <t>STOCH ML COAL</t>
  </si>
  <si>
    <t>STOCH ML COAL DISP</t>
  </si>
  <si>
    <t>STOCH RP COAL</t>
  </si>
  <si>
    <t>STOCH RP COAL DISP</t>
  </si>
  <si>
    <t>28-34</t>
  </si>
  <si>
    <t>Standard Error from 2028-34</t>
  </si>
  <si>
    <t>2028 - 2034</t>
  </si>
  <si>
    <t>STOCH CO2</t>
  </si>
  <si>
    <t>Child Name</t>
  </si>
  <si>
    <t>Datetime</t>
  </si>
  <si>
    <t>Sample 1</t>
  </si>
  <si>
    <t>Expected Values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</si>
  <si>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</si>
  <si>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</si>
  <si>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</si>
  <si>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</si>
  <si>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</si>
  <si>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</si>
  <si>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</si>
  <si>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</si>
  <si>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</si>
  <si>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</si>
  <si>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</si>
  <si>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</si>
  <si>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</si>
  <si>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</si>
  <si>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</si>
  <si>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</si>
  <si>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</si>
  <si>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</si>
  <si>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</si>
  <si>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</si>
  <si>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</si>
  <si>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</si>
  <si>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</si>
  <si>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</si>
  <si>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</si>
  <si>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</si>
  <si>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</si>
  <si>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</si>
  <si>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</si>
  <si>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</si>
  <si>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</si>
  <si>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</si>
  <si>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</si>
  <si>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</si>
  <si>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</si>
  <si>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</si>
  <si>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</si>
  <si>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</si>
  <si>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</si>
  <si>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</si>
  <si>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</si>
  <si>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</si>
  <si>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</si>
  <si>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</si>
  <si>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</si>
  <si>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</si>
  <si>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</si>
  <si>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</si>
  <si>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</si>
  <si>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</si>
  <si>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</si>
  <si>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</si>
  <si>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</si>
  <si>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</si>
  <si>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</si>
  <si>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</si>
  <si>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</si>
  <si>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</si>
  <si>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</si>
  <si>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</si>
  <si>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</si>
  <si>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</si>
  <si>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</si>
  <si>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</si>
  <si>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</si>
  <si>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</si>
  <si>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</si>
  <si>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</si>
  <si>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</si>
  <si>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</si>
  <si>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</si>
  <si>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</si>
  <si>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</si>
  <si>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</si>
  <si>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</si>
  <si>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</si>
  <si>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</si>
  <si>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</si>
  <si>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</si>
  <si>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</si>
  <si>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</si>
  <si>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</si>
  <si>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</si>
  <si>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</si>
  <si>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</si>
  <si>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</si>
  <si>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</si>
  <si>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</si>
  <si>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</si>
  <si>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</si>
  <si>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</si>
  <si>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</si>
  <si>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</si>
  <si>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</si>
  <si>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</si>
  <si>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</si>
  <si>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</si>
  <si>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</si>
  <si>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</si>
  <si>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Min</t>
  </si>
  <si>
    <t>Max</t>
  </si>
  <si>
    <t>Average</t>
  </si>
  <si>
    <t>CO2 TONS</t>
  </si>
  <si>
    <t xml:space="preserve">Coal </t>
  </si>
  <si>
    <t>Coal</t>
  </si>
  <si>
    <t>Capacity Prices</t>
  </si>
  <si>
    <t>Variable Correlations</t>
  </si>
  <si>
    <t>2020 - 2027</t>
  </si>
  <si>
    <t>Standard Error from 2020-27</t>
  </si>
  <si>
    <t>20-27</t>
  </si>
  <si>
    <t>Stoch Avg.</t>
  </si>
  <si>
    <t>Stoch Min.</t>
  </si>
  <si>
    <t>Stoch Max</t>
  </si>
  <si>
    <t>Base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</si>
</sst>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m/d/yy;@"/>
    <numFmt numFmtId="167" formatCode="#,##0.0"/>
    <numFmt numFmtId="168" formatCode="#,##0.000"/>
    <numFmt numFmtId="169" formatCode="0.000"/>
    <numFmt numFmtId="170" formatCode="0.000000"/>
    <numFmt numFmtId="171" formatCode="#,##0.000000_);[Red]\(#,##0.000000\)"/>
    <numFmt numFmtId="172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0" borderId="0" xfId="2" applyNumberFormat="1" applyFont="1"/>
    <xf numFmtId="164" fontId="0" fillId="0" borderId="1" xfId="2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164" fontId="0" fillId="0" borderId="2" xfId="2" applyNumberFormat="1" applyFont="1" applyFill="1" applyBorder="1" applyAlignment="1">
      <alignment horizontal="center" vertical="center"/>
    </xf>
    <xf numFmtId="164" fontId="0" fillId="0" borderId="10" xfId="2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/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0" xfId="0" applyFill="1"/>
    <xf numFmtId="167" fontId="0" fillId="0" borderId="0" xfId="0" applyNumberFormat="1" applyFill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0" fontId="0" fillId="0" borderId="1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wrapText="1"/>
    </xf>
    <xf numFmtId="2" fontId="0" fillId="5" borderId="3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vertical="center" wrapText="1"/>
    </xf>
    <xf numFmtId="2" fontId="0" fillId="6" borderId="0" xfId="0" applyNumberFormat="1" applyFill="1" applyAlignment="1">
      <alignment horizontal="center"/>
    </xf>
    <xf numFmtId="0" fontId="4" fillId="6" borderId="0" xfId="0" quotePrefix="1" applyFont="1" applyFill="1" applyAlignment="1">
      <alignment horizontal="center"/>
    </xf>
    <xf numFmtId="10" fontId="0" fillId="6" borderId="0" xfId="0" applyNumberForma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10" fontId="0" fillId="6" borderId="16" xfId="0" applyNumberFormat="1" applyFill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70" fontId="0" fillId="0" borderId="0" xfId="0" applyNumberFormat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stderror!$V$2</c:f>
              <c:strCache>
                <c:ptCount val="1"/>
                <c:pt idx="0">
                  <c:v>RK1-COAL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stderror!$A$3:$A$446</c:f>
              <c:numCache>
                <c:formatCode>m/d/yy;@</c:formatCode>
                <c:ptCount val="44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  <c:pt idx="336">
                  <c:v>53693</c:v>
                </c:pt>
                <c:pt idx="337">
                  <c:v>53724</c:v>
                </c:pt>
                <c:pt idx="338">
                  <c:v>53752</c:v>
                </c:pt>
                <c:pt idx="339">
                  <c:v>53783</c:v>
                </c:pt>
                <c:pt idx="340">
                  <c:v>53813</c:v>
                </c:pt>
                <c:pt idx="341">
                  <c:v>53844</c:v>
                </c:pt>
                <c:pt idx="342">
                  <c:v>53874</c:v>
                </c:pt>
                <c:pt idx="343">
                  <c:v>53905</c:v>
                </c:pt>
                <c:pt idx="344">
                  <c:v>53936</c:v>
                </c:pt>
                <c:pt idx="345">
                  <c:v>53966</c:v>
                </c:pt>
                <c:pt idx="346">
                  <c:v>53997</c:v>
                </c:pt>
                <c:pt idx="347">
                  <c:v>54027</c:v>
                </c:pt>
                <c:pt idx="348">
                  <c:v>54058</c:v>
                </c:pt>
                <c:pt idx="349">
                  <c:v>54089</c:v>
                </c:pt>
                <c:pt idx="350">
                  <c:v>54118</c:v>
                </c:pt>
                <c:pt idx="351">
                  <c:v>54149</c:v>
                </c:pt>
                <c:pt idx="352">
                  <c:v>54179</c:v>
                </c:pt>
                <c:pt idx="353">
                  <c:v>54210</c:v>
                </c:pt>
                <c:pt idx="354">
                  <c:v>54240</c:v>
                </c:pt>
                <c:pt idx="355">
                  <c:v>54271</c:v>
                </c:pt>
                <c:pt idx="356">
                  <c:v>54302</c:v>
                </c:pt>
                <c:pt idx="357">
                  <c:v>54332</c:v>
                </c:pt>
                <c:pt idx="358">
                  <c:v>54363</c:v>
                </c:pt>
                <c:pt idx="359">
                  <c:v>54393</c:v>
                </c:pt>
                <c:pt idx="360">
                  <c:v>54424</c:v>
                </c:pt>
                <c:pt idx="361">
                  <c:v>54455</c:v>
                </c:pt>
                <c:pt idx="362">
                  <c:v>54483</c:v>
                </c:pt>
                <c:pt idx="363">
                  <c:v>54514</c:v>
                </c:pt>
                <c:pt idx="364">
                  <c:v>54544</c:v>
                </c:pt>
                <c:pt idx="365">
                  <c:v>54575</c:v>
                </c:pt>
                <c:pt idx="366">
                  <c:v>54605</c:v>
                </c:pt>
                <c:pt idx="367">
                  <c:v>54636</c:v>
                </c:pt>
                <c:pt idx="368">
                  <c:v>54667</c:v>
                </c:pt>
                <c:pt idx="369">
                  <c:v>54697</c:v>
                </c:pt>
                <c:pt idx="370">
                  <c:v>54728</c:v>
                </c:pt>
                <c:pt idx="371">
                  <c:v>54758</c:v>
                </c:pt>
                <c:pt idx="372">
                  <c:v>54789</c:v>
                </c:pt>
                <c:pt idx="373">
                  <c:v>54820</c:v>
                </c:pt>
                <c:pt idx="374">
                  <c:v>54848</c:v>
                </c:pt>
                <c:pt idx="375">
                  <c:v>54879</c:v>
                </c:pt>
                <c:pt idx="376">
                  <c:v>54909</c:v>
                </c:pt>
                <c:pt idx="377">
                  <c:v>54940</c:v>
                </c:pt>
                <c:pt idx="378">
                  <c:v>54970</c:v>
                </c:pt>
                <c:pt idx="379">
                  <c:v>55001</c:v>
                </c:pt>
                <c:pt idx="380">
                  <c:v>55032</c:v>
                </c:pt>
                <c:pt idx="381">
                  <c:v>55062</c:v>
                </c:pt>
                <c:pt idx="382">
                  <c:v>55093</c:v>
                </c:pt>
                <c:pt idx="383">
                  <c:v>55123</c:v>
                </c:pt>
                <c:pt idx="384">
                  <c:v>55154</c:v>
                </c:pt>
                <c:pt idx="385">
                  <c:v>55185</c:v>
                </c:pt>
                <c:pt idx="386">
                  <c:v>55213</c:v>
                </c:pt>
                <c:pt idx="387">
                  <c:v>55244</c:v>
                </c:pt>
                <c:pt idx="388">
                  <c:v>55274</c:v>
                </c:pt>
                <c:pt idx="389">
                  <c:v>55305</c:v>
                </c:pt>
                <c:pt idx="390">
                  <c:v>55335</c:v>
                </c:pt>
                <c:pt idx="391">
                  <c:v>55366</c:v>
                </c:pt>
                <c:pt idx="392">
                  <c:v>55397</c:v>
                </c:pt>
                <c:pt idx="393">
                  <c:v>55427</c:v>
                </c:pt>
                <c:pt idx="394">
                  <c:v>55458</c:v>
                </c:pt>
                <c:pt idx="395">
                  <c:v>55488</c:v>
                </c:pt>
                <c:pt idx="396">
                  <c:v>55519</c:v>
                </c:pt>
                <c:pt idx="397">
                  <c:v>55550</c:v>
                </c:pt>
                <c:pt idx="398">
                  <c:v>55579</c:v>
                </c:pt>
                <c:pt idx="399">
                  <c:v>55610</c:v>
                </c:pt>
                <c:pt idx="400">
                  <c:v>55640</c:v>
                </c:pt>
                <c:pt idx="401">
                  <c:v>55671</c:v>
                </c:pt>
                <c:pt idx="402">
                  <c:v>55701</c:v>
                </c:pt>
                <c:pt idx="403">
                  <c:v>55732</c:v>
                </c:pt>
                <c:pt idx="404">
                  <c:v>55763</c:v>
                </c:pt>
                <c:pt idx="405">
                  <c:v>55793</c:v>
                </c:pt>
                <c:pt idx="406">
                  <c:v>55824</c:v>
                </c:pt>
                <c:pt idx="407">
                  <c:v>55854</c:v>
                </c:pt>
                <c:pt idx="408">
                  <c:v>55885</c:v>
                </c:pt>
                <c:pt idx="409">
                  <c:v>55916</c:v>
                </c:pt>
                <c:pt idx="410">
                  <c:v>55944</c:v>
                </c:pt>
                <c:pt idx="411">
                  <c:v>55975</c:v>
                </c:pt>
                <c:pt idx="412">
                  <c:v>56005</c:v>
                </c:pt>
                <c:pt idx="413">
                  <c:v>56036</c:v>
                </c:pt>
                <c:pt idx="414">
                  <c:v>56066</c:v>
                </c:pt>
                <c:pt idx="415">
                  <c:v>56097</c:v>
                </c:pt>
                <c:pt idx="416">
                  <c:v>56128</c:v>
                </c:pt>
                <c:pt idx="417">
                  <c:v>56158</c:v>
                </c:pt>
                <c:pt idx="418">
                  <c:v>56189</c:v>
                </c:pt>
                <c:pt idx="419">
                  <c:v>56219</c:v>
                </c:pt>
              </c:numCache>
            </c:numRef>
          </c:cat>
          <c:val>
            <c:numRef>
              <c:f>stderror!$V$3:$V$242</c:f>
              <c:numCache>
                <c:formatCode>General</c:formatCode>
                <c:ptCount val="240"/>
                <c:pt idx="0">
                  <c:v>2.5459999999999998</c:v>
                </c:pt>
                <c:pt idx="1">
                  <c:v>2.5960000000000001</c:v>
                </c:pt>
                <c:pt idx="2">
                  <c:v>2.4609999999999999</c:v>
                </c:pt>
                <c:pt idx="3">
                  <c:v>2.4140000000000001</c:v>
                </c:pt>
                <c:pt idx="4">
                  <c:v>2.3820000000000001</c:v>
                </c:pt>
                <c:pt idx="5">
                  <c:v>2.3809999999999998</c:v>
                </c:pt>
                <c:pt idx="6">
                  <c:v>2.36</c:v>
                </c:pt>
                <c:pt idx="7">
                  <c:v>2.399</c:v>
                </c:pt>
                <c:pt idx="8">
                  <c:v>2.3860000000000001</c:v>
                </c:pt>
                <c:pt idx="9">
                  <c:v>2.37</c:v>
                </c:pt>
                <c:pt idx="10">
                  <c:v>2.375</c:v>
                </c:pt>
                <c:pt idx="11">
                  <c:v>2.3889999999999998</c:v>
                </c:pt>
                <c:pt idx="12">
                  <c:v>2.4079999999999999</c:v>
                </c:pt>
                <c:pt idx="13">
                  <c:v>2.4300000000000002</c:v>
                </c:pt>
                <c:pt idx="14">
                  <c:v>2.4350000000000001</c:v>
                </c:pt>
                <c:pt idx="15">
                  <c:v>2.4369999999999998</c:v>
                </c:pt>
                <c:pt idx="16">
                  <c:v>2.44</c:v>
                </c:pt>
                <c:pt idx="17">
                  <c:v>2.4420000000000002</c:v>
                </c:pt>
                <c:pt idx="18">
                  <c:v>2.4449999999999998</c:v>
                </c:pt>
                <c:pt idx="19">
                  <c:v>2.4470000000000001</c:v>
                </c:pt>
                <c:pt idx="20">
                  <c:v>2.448</c:v>
                </c:pt>
                <c:pt idx="21">
                  <c:v>2.448</c:v>
                </c:pt>
                <c:pt idx="22">
                  <c:v>2.4500000000000002</c:v>
                </c:pt>
                <c:pt idx="23">
                  <c:v>2.4500000000000002</c:v>
                </c:pt>
                <c:pt idx="24">
                  <c:v>2.4609999999999999</c:v>
                </c:pt>
                <c:pt idx="25">
                  <c:v>2.4710000000000001</c:v>
                </c:pt>
                <c:pt idx="26">
                  <c:v>2.4790000000000001</c:v>
                </c:pt>
                <c:pt idx="27">
                  <c:v>2.4809999999999999</c:v>
                </c:pt>
                <c:pt idx="28">
                  <c:v>2.484</c:v>
                </c:pt>
                <c:pt idx="29">
                  <c:v>2.4860000000000002</c:v>
                </c:pt>
                <c:pt idx="30">
                  <c:v>2.488</c:v>
                </c:pt>
                <c:pt idx="31">
                  <c:v>2.4910000000000001</c:v>
                </c:pt>
                <c:pt idx="32">
                  <c:v>2.4910000000000001</c:v>
                </c:pt>
                <c:pt idx="33">
                  <c:v>2.4910000000000001</c:v>
                </c:pt>
                <c:pt idx="34">
                  <c:v>2.492</c:v>
                </c:pt>
                <c:pt idx="35">
                  <c:v>2.4929999999999999</c:v>
                </c:pt>
                <c:pt idx="36">
                  <c:v>2.4729999999999999</c:v>
                </c:pt>
                <c:pt idx="37">
                  <c:v>2.4900000000000002</c:v>
                </c:pt>
                <c:pt idx="38">
                  <c:v>2.4990000000000001</c:v>
                </c:pt>
                <c:pt idx="39">
                  <c:v>2.504</c:v>
                </c:pt>
                <c:pt idx="40">
                  <c:v>2.5089999999999999</c:v>
                </c:pt>
                <c:pt idx="41">
                  <c:v>2.5150000000000001</c:v>
                </c:pt>
                <c:pt idx="42">
                  <c:v>2.5209999999999999</c:v>
                </c:pt>
                <c:pt idx="43">
                  <c:v>2.524</c:v>
                </c:pt>
                <c:pt idx="44">
                  <c:v>2.5270000000000001</c:v>
                </c:pt>
                <c:pt idx="45">
                  <c:v>2.528</c:v>
                </c:pt>
                <c:pt idx="46">
                  <c:v>2.5289999999999999</c:v>
                </c:pt>
                <c:pt idx="47">
                  <c:v>2.5289999999999999</c:v>
                </c:pt>
                <c:pt idx="48">
                  <c:v>2.569</c:v>
                </c:pt>
                <c:pt idx="49">
                  <c:v>2.5840000000000001</c:v>
                </c:pt>
                <c:pt idx="50">
                  <c:v>2.589</c:v>
                </c:pt>
                <c:pt idx="51">
                  <c:v>2.5910000000000002</c:v>
                </c:pt>
                <c:pt idx="52">
                  <c:v>2.5939999999999999</c:v>
                </c:pt>
                <c:pt idx="53">
                  <c:v>2.5950000000000002</c:v>
                </c:pt>
                <c:pt idx="54">
                  <c:v>2.5960000000000001</c:v>
                </c:pt>
                <c:pt idx="55">
                  <c:v>2.5960000000000001</c:v>
                </c:pt>
                <c:pt idx="56">
                  <c:v>2.597</c:v>
                </c:pt>
                <c:pt idx="57">
                  <c:v>2.597</c:v>
                </c:pt>
                <c:pt idx="58">
                  <c:v>2.597</c:v>
                </c:pt>
                <c:pt idx="59">
                  <c:v>2.597</c:v>
                </c:pt>
                <c:pt idx="60">
                  <c:v>2.6309999999999998</c:v>
                </c:pt>
                <c:pt idx="61">
                  <c:v>2.6469999999999998</c:v>
                </c:pt>
                <c:pt idx="62">
                  <c:v>2.6560000000000001</c:v>
                </c:pt>
                <c:pt idx="63">
                  <c:v>2.661</c:v>
                </c:pt>
                <c:pt idx="64">
                  <c:v>2.6619999999999999</c:v>
                </c:pt>
                <c:pt idx="65">
                  <c:v>2.665</c:v>
                </c:pt>
                <c:pt idx="66">
                  <c:v>2.6680000000000001</c:v>
                </c:pt>
                <c:pt idx="67">
                  <c:v>2.67</c:v>
                </c:pt>
                <c:pt idx="68">
                  <c:v>2.67</c:v>
                </c:pt>
                <c:pt idx="69">
                  <c:v>2.6709999999999998</c:v>
                </c:pt>
                <c:pt idx="70">
                  <c:v>2.6720000000000002</c:v>
                </c:pt>
                <c:pt idx="71">
                  <c:v>2.673</c:v>
                </c:pt>
                <c:pt idx="72">
                  <c:v>2.702</c:v>
                </c:pt>
                <c:pt idx="73">
                  <c:v>2.7170000000000001</c:v>
                </c:pt>
                <c:pt idx="74">
                  <c:v>2.726</c:v>
                </c:pt>
                <c:pt idx="75">
                  <c:v>2.73</c:v>
                </c:pt>
                <c:pt idx="76">
                  <c:v>2.7320000000000002</c:v>
                </c:pt>
                <c:pt idx="77">
                  <c:v>2.734</c:v>
                </c:pt>
                <c:pt idx="78">
                  <c:v>2.7370000000000001</c:v>
                </c:pt>
                <c:pt idx="79">
                  <c:v>2.738</c:v>
                </c:pt>
                <c:pt idx="80">
                  <c:v>2.738</c:v>
                </c:pt>
                <c:pt idx="81">
                  <c:v>2.7389999999999999</c:v>
                </c:pt>
                <c:pt idx="82">
                  <c:v>2.7389999999999999</c:v>
                </c:pt>
                <c:pt idx="83">
                  <c:v>2.74</c:v>
                </c:pt>
                <c:pt idx="84">
                  <c:v>2.7730000000000001</c:v>
                </c:pt>
                <c:pt idx="85">
                  <c:v>2.7919999999999998</c:v>
                </c:pt>
                <c:pt idx="86">
                  <c:v>2.8039999999999998</c:v>
                </c:pt>
                <c:pt idx="87">
                  <c:v>2.8069999999999999</c:v>
                </c:pt>
                <c:pt idx="88">
                  <c:v>2.8090000000000002</c:v>
                </c:pt>
                <c:pt idx="89">
                  <c:v>2.8119999999999998</c:v>
                </c:pt>
                <c:pt idx="90">
                  <c:v>2.8170000000000002</c:v>
                </c:pt>
                <c:pt idx="91">
                  <c:v>2.82</c:v>
                </c:pt>
                <c:pt idx="92">
                  <c:v>2.8210000000000002</c:v>
                </c:pt>
                <c:pt idx="93">
                  <c:v>2.823</c:v>
                </c:pt>
                <c:pt idx="94">
                  <c:v>2.823</c:v>
                </c:pt>
                <c:pt idx="95">
                  <c:v>2.8239999999999998</c:v>
                </c:pt>
                <c:pt idx="96">
                  <c:v>2.8610000000000002</c:v>
                </c:pt>
                <c:pt idx="97">
                  <c:v>2.883</c:v>
                </c:pt>
                <c:pt idx="98">
                  <c:v>2.8919999999999999</c:v>
                </c:pt>
                <c:pt idx="99">
                  <c:v>2.8959999999999999</c:v>
                </c:pt>
                <c:pt idx="100">
                  <c:v>2.899</c:v>
                </c:pt>
                <c:pt idx="101">
                  <c:v>2.9020000000000001</c:v>
                </c:pt>
                <c:pt idx="102">
                  <c:v>2.907</c:v>
                </c:pt>
                <c:pt idx="103">
                  <c:v>2.9089999999999998</c:v>
                </c:pt>
                <c:pt idx="104">
                  <c:v>2.911</c:v>
                </c:pt>
                <c:pt idx="105">
                  <c:v>2.9119999999999999</c:v>
                </c:pt>
                <c:pt idx="106">
                  <c:v>2.9119999999999999</c:v>
                </c:pt>
                <c:pt idx="107">
                  <c:v>2.9129999999999998</c:v>
                </c:pt>
                <c:pt idx="108">
                  <c:v>2.9350000000000001</c:v>
                </c:pt>
                <c:pt idx="109">
                  <c:v>2.9460000000000002</c:v>
                </c:pt>
                <c:pt idx="110">
                  <c:v>2.95</c:v>
                </c:pt>
                <c:pt idx="111">
                  <c:v>2.95</c:v>
                </c:pt>
                <c:pt idx="112">
                  <c:v>2.952</c:v>
                </c:pt>
                <c:pt idx="113">
                  <c:v>2.9550000000000001</c:v>
                </c:pt>
                <c:pt idx="114">
                  <c:v>2.9580000000000002</c:v>
                </c:pt>
                <c:pt idx="115">
                  <c:v>2.9609999999999999</c:v>
                </c:pt>
                <c:pt idx="116">
                  <c:v>2.9620000000000002</c:v>
                </c:pt>
                <c:pt idx="117">
                  <c:v>2.9630000000000001</c:v>
                </c:pt>
                <c:pt idx="118">
                  <c:v>2.964</c:v>
                </c:pt>
                <c:pt idx="119">
                  <c:v>2.964</c:v>
                </c:pt>
                <c:pt idx="120" formatCode="#,##0.000">
                  <c:v>3.0807850000000001</c:v>
                </c:pt>
                <c:pt idx="121" formatCode="#,##0.000">
                  <c:v>3.0807850000000001</c:v>
                </c:pt>
                <c:pt idx="122" formatCode="#,##0.000">
                  <c:v>3.0807850000000001</c:v>
                </c:pt>
                <c:pt idx="123" formatCode="#,##0.000">
                  <c:v>3.0807850000000001</c:v>
                </c:pt>
                <c:pt idx="124" formatCode="#,##0.000">
                  <c:v>3.0807850000000001</c:v>
                </c:pt>
                <c:pt idx="125" formatCode="#,##0.000">
                  <c:v>3.0807850000000001</c:v>
                </c:pt>
                <c:pt idx="126" formatCode="#,##0.000">
                  <c:v>3.0807850000000001</c:v>
                </c:pt>
                <c:pt idx="127" formatCode="#,##0.000">
                  <c:v>3.0807850000000001</c:v>
                </c:pt>
                <c:pt idx="128" formatCode="#,##0.000">
                  <c:v>3.0807850000000001</c:v>
                </c:pt>
                <c:pt idx="129" formatCode="#,##0.000">
                  <c:v>3.0807850000000001</c:v>
                </c:pt>
                <c:pt idx="130" formatCode="#,##0.000">
                  <c:v>3.0807850000000001</c:v>
                </c:pt>
                <c:pt idx="131" formatCode="#,##0.000">
                  <c:v>3.0807850000000001</c:v>
                </c:pt>
                <c:pt idx="132" formatCode="#,##0.000">
                  <c:v>3.1578719999999998</c:v>
                </c:pt>
                <c:pt idx="133" formatCode="#,##0.000">
                  <c:v>3.1578719999999998</c:v>
                </c:pt>
                <c:pt idx="134" formatCode="#,##0.000">
                  <c:v>3.1578719999999998</c:v>
                </c:pt>
                <c:pt idx="135" formatCode="#,##0.000">
                  <c:v>3.1578719999999998</c:v>
                </c:pt>
                <c:pt idx="136" formatCode="#,##0.000">
                  <c:v>3.1578719999999998</c:v>
                </c:pt>
                <c:pt idx="137" formatCode="#,##0.000">
                  <c:v>3.1578719999999998</c:v>
                </c:pt>
                <c:pt idx="138" formatCode="#,##0.000">
                  <c:v>3.1578719999999998</c:v>
                </c:pt>
                <c:pt idx="139" formatCode="#,##0.000">
                  <c:v>3.1578719999999998</c:v>
                </c:pt>
                <c:pt idx="140" formatCode="#,##0.000">
                  <c:v>3.1578719999999998</c:v>
                </c:pt>
                <c:pt idx="141" formatCode="#,##0.000">
                  <c:v>3.1578719999999998</c:v>
                </c:pt>
                <c:pt idx="142" formatCode="#,##0.000">
                  <c:v>3.1578719999999998</c:v>
                </c:pt>
                <c:pt idx="143" formatCode="#,##0.000">
                  <c:v>3.1578719999999998</c:v>
                </c:pt>
                <c:pt idx="144" formatCode="#,##0.000">
                  <c:v>3.184374</c:v>
                </c:pt>
                <c:pt idx="145" formatCode="#,##0.000">
                  <c:v>3.184374</c:v>
                </c:pt>
                <c:pt idx="146" formatCode="#,##0.000">
                  <c:v>3.184374</c:v>
                </c:pt>
                <c:pt idx="147" formatCode="#,##0.000">
                  <c:v>3.184374</c:v>
                </c:pt>
                <c:pt idx="148" formatCode="#,##0.000">
                  <c:v>3.184374</c:v>
                </c:pt>
                <c:pt idx="149" formatCode="#,##0.000">
                  <c:v>3.184374</c:v>
                </c:pt>
                <c:pt idx="150" formatCode="#,##0.000">
                  <c:v>3.184374</c:v>
                </c:pt>
                <c:pt idx="151" formatCode="#,##0.000">
                  <c:v>3.184374</c:v>
                </c:pt>
                <c:pt idx="152" formatCode="#,##0.000">
                  <c:v>3.184374</c:v>
                </c:pt>
                <c:pt idx="153" formatCode="#,##0.000">
                  <c:v>3.184374</c:v>
                </c:pt>
                <c:pt idx="154" formatCode="#,##0.000">
                  <c:v>3.184374</c:v>
                </c:pt>
                <c:pt idx="155" formatCode="#,##0.000">
                  <c:v>3.184374</c:v>
                </c:pt>
                <c:pt idx="156" formatCode="#,##0.000">
                  <c:v>3.252529</c:v>
                </c:pt>
                <c:pt idx="157" formatCode="#,##0.000">
                  <c:v>3.252529</c:v>
                </c:pt>
                <c:pt idx="158" formatCode="#,##0.000">
                  <c:v>3.252529</c:v>
                </c:pt>
                <c:pt idx="159" formatCode="#,##0.000">
                  <c:v>3.252529</c:v>
                </c:pt>
                <c:pt idx="160" formatCode="#,##0.000">
                  <c:v>3.252529</c:v>
                </c:pt>
                <c:pt idx="161" formatCode="#,##0.000">
                  <c:v>3.252529</c:v>
                </c:pt>
                <c:pt idx="162" formatCode="#,##0.000">
                  <c:v>3.252529</c:v>
                </c:pt>
                <c:pt idx="163" formatCode="#,##0.000">
                  <c:v>3.252529</c:v>
                </c:pt>
                <c:pt idx="164" formatCode="#,##0.000">
                  <c:v>3.252529</c:v>
                </c:pt>
                <c:pt idx="165" formatCode="#,##0.000">
                  <c:v>3.252529</c:v>
                </c:pt>
                <c:pt idx="166" formatCode="#,##0.000">
                  <c:v>3.252529</c:v>
                </c:pt>
                <c:pt idx="167" formatCode="#,##0.000">
                  <c:v>3.252529</c:v>
                </c:pt>
                <c:pt idx="168" formatCode="#,##0.000">
                  <c:v>3.332989</c:v>
                </c:pt>
                <c:pt idx="169" formatCode="#,##0.000">
                  <c:v>3.332989</c:v>
                </c:pt>
                <c:pt idx="170" formatCode="#,##0.000">
                  <c:v>3.332989</c:v>
                </c:pt>
                <c:pt idx="171" formatCode="#,##0.000">
                  <c:v>3.332989</c:v>
                </c:pt>
                <c:pt idx="172" formatCode="#,##0.000">
                  <c:v>3.332989</c:v>
                </c:pt>
                <c:pt idx="173" formatCode="#,##0.000">
                  <c:v>3.332989</c:v>
                </c:pt>
                <c:pt idx="174" formatCode="#,##0.000">
                  <c:v>3.332989</c:v>
                </c:pt>
                <c:pt idx="175" formatCode="#,##0.000">
                  <c:v>3.332989</c:v>
                </c:pt>
                <c:pt idx="176" formatCode="#,##0.000">
                  <c:v>3.332989</c:v>
                </c:pt>
                <c:pt idx="177" formatCode="#,##0.000">
                  <c:v>3.332989</c:v>
                </c:pt>
                <c:pt idx="178" formatCode="#,##0.000">
                  <c:v>3.332989</c:v>
                </c:pt>
                <c:pt idx="179" formatCode="#,##0.000">
                  <c:v>3.332989</c:v>
                </c:pt>
                <c:pt idx="180" formatCode="#,##0.000">
                  <c:v>3.466021</c:v>
                </c:pt>
                <c:pt idx="181" formatCode="#,##0.000">
                  <c:v>3.466021</c:v>
                </c:pt>
                <c:pt idx="182" formatCode="#,##0.000">
                  <c:v>3.466021</c:v>
                </c:pt>
                <c:pt idx="183" formatCode="#,##0.000">
                  <c:v>3.466021</c:v>
                </c:pt>
                <c:pt idx="184" formatCode="#,##0.000">
                  <c:v>3.466021</c:v>
                </c:pt>
                <c:pt idx="185" formatCode="#,##0.000">
                  <c:v>3.466021</c:v>
                </c:pt>
                <c:pt idx="186" formatCode="#,##0.000">
                  <c:v>3.466021</c:v>
                </c:pt>
                <c:pt idx="187" formatCode="#,##0.000">
                  <c:v>3.466021</c:v>
                </c:pt>
                <c:pt idx="188" formatCode="#,##0.000">
                  <c:v>3.466021</c:v>
                </c:pt>
                <c:pt idx="189" formatCode="#,##0.000">
                  <c:v>3.466021</c:v>
                </c:pt>
                <c:pt idx="190" formatCode="#,##0.000">
                  <c:v>3.466021</c:v>
                </c:pt>
                <c:pt idx="191" formatCode="#,##0.000">
                  <c:v>3.466021</c:v>
                </c:pt>
                <c:pt idx="192" formatCode="#,##0.000">
                  <c:v>3.547536</c:v>
                </c:pt>
                <c:pt idx="193" formatCode="#,##0.000">
                  <c:v>3.547536</c:v>
                </c:pt>
                <c:pt idx="194" formatCode="#,##0.000">
                  <c:v>3.547536</c:v>
                </c:pt>
                <c:pt idx="195" formatCode="#,##0.000">
                  <c:v>3.547536</c:v>
                </c:pt>
                <c:pt idx="196" formatCode="#,##0.000">
                  <c:v>3.547536</c:v>
                </c:pt>
                <c:pt idx="197" formatCode="#,##0.000">
                  <c:v>3.547536</c:v>
                </c:pt>
                <c:pt idx="198" formatCode="#,##0.000">
                  <c:v>3.547536</c:v>
                </c:pt>
                <c:pt idx="199" formatCode="#,##0.000">
                  <c:v>3.547536</c:v>
                </c:pt>
                <c:pt idx="200" formatCode="#,##0.000">
                  <c:v>3.547536</c:v>
                </c:pt>
                <c:pt idx="201" formatCode="#,##0.000">
                  <c:v>3.547536</c:v>
                </c:pt>
                <c:pt idx="202" formatCode="#,##0.000">
                  <c:v>3.547536</c:v>
                </c:pt>
                <c:pt idx="203" formatCode="#,##0.000">
                  <c:v>3.547536</c:v>
                </c:pt>
                <c:pt idx="204" formatCode="#,##0.000">
                  <c:v>3.6266289999999999</c:v>
                </c:pt>
                <c:pt idx="205" formatCode="#,##0.000">
                  <c:v>3.6266289999999999</c:v>
                </c:pt>
                <c:pt idx="206" formatCode="#,##0.000">
                  <c:v>3.6266289999999999</c:v>
                </c:pt>
                <c:pt idx="207" formatCode="#,##0.000">
                  <c:v>3.6266289999999999</c:v>
                </c:pt>
                <c:pt idx="208" formatCode="#,##0.000">
                  <c:v>3.6266289999999999</c:v>
                </c:pt>
                <c:pt idx="209" formatCode="#,##0.000">
                  <c:v>3.6266289999999999</c:v>
                </c:pt>
                <c:pt idx="210" formatCode="#,##0.000">
                  <c:v>3.6266289999999999</c:v>
                </c:pt>
                <c:pt idx="211" formatCode="#,##0.000">
                  <c:v>3.6266289999999999</c:v>
                </c:pt>
                <c:pt idx="212" formatCode="#,##0.000">
                  <c:v>3.6266289999999999</c:v>
                </c:pt>
                <c:pt idx="213" formatCode="#,##0.000">
                  <c:v>3.6266289999999999</c:v>
                </c:pt>
                <c:pt idx="214" formatCode="#,##0.000">
                  <c:v>3.6266289999999999</c:v>
                </c:pt>
                <c:pt idx="215" formatCode="#,##0.000">
                  <c:v>3.6266289999999999</c:v>
                </c:pt>
                <c:pt idx="216" formatCode="#,##0.000">
                  <c:v>3.7598739999999999</c:v>
                </c:pt>
                <c:pt idx="217" formatCode="#,##0.000">
                  <c:v>3.7598739999999999</c:v>
                </c:pt>
                <c:pt idx="218" formatCode="#,##0.000">
                  <c:v>3.7598739999999999</c:v>
                </c:pt>
                <c:pt idx="219" formatCode="#,##0.000">
                  <c:v>3.7598739999999999</c:v>
                </c:pt>
                <c:pt idx="220" formatCode="#,##0.000">
                  <c:v>3.7598739999999999</c:v>
                </c:pt>
                <c:pt idx="221" formatCode="#,##0.000">
                  <c:v>3.7598739999999999</c:v>
                </c:pt>
                <c:pt idx="222" formatCode="#,##0.000">
                  <c:v>3.7598739999999999</c:v>
                </c:pt>
                <c:pt idx="223" formatCode="#,##0.000">
                  <c:v>3.7598739999999999</c:v>
                </c:pt>
                <c:pt idx="224" formatCode="#,##0.000">
                  <c:v>3.7598739999999999</c:v>
                </c:pt>
                <c:pt idx="225" formatCode="#,##0.000">
                  <c:v>3.7598739999999999</c:v>
                </c:pt>
                <c:pt idx="226" formatCode="#,##0.000">
                  <c:v>3.7598739999999999</c:v>
                </c:pt>
                <c:pt idx="227" formatCode="#,##0.000">
                  <c:v>3.7598739999999999</c:v>
                </c:pt>
                <c:pt idx="228" formatCode="#,##0.000">
                  <c:v>3.845272</c:v>
                </c:pt>
                <c:pt idx="229" formatCode="#,##0.000">
                  <c:v>3.845272</c:v>
                </c:pt>
                <c:pt idx="230" formatCode="#,##0.000">
                  <c:v>3.845272</c:v>
                </c:pt>
                <c:pt idx="231" formatCode="#,##0.000">
                  <c:v>3.845272</c:v>
                </c:pt>
                <c:pt idx="232" formatCode="#,##0.000">
                  <c:v>3.845272</c:v>
                </c:pt>
                <c:pt idx="233" formatCode="#,##0.000">
                  <c:v>3.845272</c:v>
                </c:pt>
                <c:pt idx="234" formatCode="#,##0.000">
                  <c:v>3.845272</c:v>
                </c:pt>
                <c:pt idx="235" formatCode="#,##0.000">
                  <c:v>3.845272</c:v>
                </c:pt>
                <c:pt idx="236" formatCode="#,##0.000">
                  <c:v>3.845272</c:v>
                </c:pt>
                <c:pt idx="237" formatCode="#,##0.000">
                  <c:v>3.845272</c:v>
                </c:pt>
                <c:pt idx="238" formatCode="#,##0.000">
                  <c:v>3.845272</c:v>
                </c:pt>
                <c:pt idx="239" formatCode="#,##0.000">
                  <c:v>3.845272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6-4706-A214-085052865704}"/>
            </c:ext>
          </c:extLst>
        </c:ser>
        <c:ser>
          <c:idx val="1"/>
          <c:order val="1"/>
          <c:tx>
            <c:v>ML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stderror!$Q$3:$Q$242</c:f>
              <c:numCache>
                <c:formatCode>General</c:formatCode>
                <c:ptCount val="240"/>
                <c:pt idx="0">
                  <c:v>2.17</c:v>
                </c:pt>
                <c:pt idx="1">
                  <c:v>2.1789999999999998</c:v>
                </c:pt>
                <c:pt idx="2">
                  <c:v>2.1509999999999998</c:v>
                </c:pt>
                <c:pt idx="3">
                  <c:v>2.1120000000000001</c:v>
                </c:pt>
                <c:pt idx="4">
                  <c:v>2.089</c:v>
                </c:pt>
                <c:pt idx="5">
                  <c:v>2.0790000000000002</c:v>
                </c:pt>
                <c:pt idx="6">
                  <c:v>2.1019999999999999</c:v>
                </c:pt>
                <c:pt idx="7">
                  <c:v>2.109</c:v>
                </c:pt>
                <c:pt idx="8">
                  <c:v>2.101</c:v>
                </c:pt>
                <c:pt idx="9">
                  <c:v>2.1</c:v>
                </c:pt>
                <c:pt idx="10">
                  <c:v>2.097</c:v>
                </c:pt>
                <c:pt idx="11">
                  <c:v>2.1179999999999999</c:v>
                </c:pt>
                <c:pt idx="12">
                  <c:v>2.2320000000000002</c:v>
                </c:pt>
                <c:pt idx="13">
                  <c:v>2.25</c:v>
                </c:pt>
                <c:pt idx="14">
                  <c:v>2.2400000000000002</c:v>
                </c:pt>
                <c:pt idx="15">
                  <c:v>2.2530000000000001</c:v>
                </c:pt>
                <c:pt idx="16">
                  <c:v>2.2589999999999999</c:v>
                </c:pt>
                <c:pt idx="17">
                  <c:v>2.266</c:v>
                </c:pt>
                <c:pt idx="18">
                  <c:v>2.2709999999999999</c:v>
                </c:pt>
                <c:pt idx="19">
                  <c:v>2.274</c:v>
                </c:pt>
                <c:pt idx="20">
                  <c:v>2.2629999999999999</c:v>
                </c:pt>
                <c:pt idx="21">
                  <c:v>2.2599999999999998</c:v>
                </c:pt>
                <c:pt idx="22">
                  <c:v>2.2589999999999999</c:v>
                </c:pt>
                <c:pt idx="23">
                  <c:v>2.2599999999999998</c:v>
                </c:pt>
                <c:pt idx="24">
                  <c:v>2.2930000000000001</c:v>
                </c:pt>
                <c:pt idx="25">
                  <c:v>2.3119999999999998</c:v>
                </c:pt>
                <c:pt idx="26">
                  <c:v>2.3170000000000002</c:v>
                </c:pt>
                <c:pt idx="27">
                  <c:v>2.3220000000000001</c:v>
                </c:pt>
                <c:pt idx="28">
                  <c:v>2.3260000000000001</c:v>
                </c:pt>
                <c:pt idx="29">
                  <c:v>2.3279999999999998</c:v>
                </c:pt>
                <c:pt idx="30">
                  <c:v>2.33</c:v>
                </c:pt>
                <c:pt idx="31">
                  <c:v>2.331</c:v>
                </c:pt>
                <c:pt idx="32">
                  <c:v>2.3290000000000002</c:v>
                </c:pt>
                <c:pt idx="33">
                  <c:v>2.331</c:v>
                </c:pt>
                <c:pt idx="34">
                  <c:v>2.3340000000000001</c:v>
                </c:pt>
                <c:pt idx="35">
                  <c:v>2.3340000000000001</c:v>
                </c:pt>
                <c:pt idx="36">
                  <c:v>2.254</c:v>
                </c:pt>
                <c:pt idx="37">
                  <c:v>2.198</c:v>
                </c:pt>
                <c:pt idx="38">
                  <c:v>2.165</c:v>
                </c:pt>
                <c:pt idx="39">
                  <c:v>2.149</c:v>
                </c:pt>
                <c:pt idx="40">
                  <c:v>2.141</c:v>
                </c:pt>
                <c:pt idx="41">
                  <c:v>2.1349999999999998</c:v>
                </c:pt>
                <c:pt idx="42">
                  <c:v>2.13</c:v>
                </c:pt>
                <c:pt idx="43">
                  <c:v>2.1259999999999999</c:v>
                </c:pt>
                <c:pt idx="44">
                  <c:v>2.1240000000000001</c:v>
                </c:pt>
                <c:pt idx="45">
                  <c:v>2.1240000000000001</c:v>
                </c:pt>
                <c:pt idx="46">
                  <c:v>2.1259999999999999</c:v>
                </c:pt>
                <c:pt idx="47">
                  <c:v>2.1230000000000002</c:v>
                </c:pt>
                <c:pt idx="48">
                  <c:v>2.1429999999999998</c:v>
                </c:pt>
                <c:pt idx="49">
                  <c:v>2.149</c:v>
                </c:pt>
                <c:pt idx="50">
                  <c:v>2.153</c:v>
                </c:pt>
                <c:pt idx="51">
                  <c:v>2.1560000000000001</c:v>
                </c:pt>
                <c:pt idx="52">
                  <c:v>2.157</c:v>
                </c:pt>
                <c:pt idx="53">
                  <c:v>2.1579999999999999</c:v>
                </c:pt>
                <c:pt idx="54">
                  <c:v>2.1589999999999998</c:v>
                </c:pt>
                <c:pt idx="55">
                  <c:v>2.1589999999999998</c:v>
                </c:pt>
                <c:pt idx="56">
                  <c:v>2.16</c:v>
                </c:pt>
                <c:pt idx="57">
                  <c:v>2.16</c:v>
                </c:pt>
                <c:pt idx="58">
                  <c:v>2.16</c:v>
                </c:pt>
                <c:pt idx="59">
                  <c:v>2.16</c:v>
                </c:pt>
                <c:pt idx="60">
                  <c:v>2.2280000000000002</c:v>
                </c:pt>
                <c:pt idx="61">
                  <c:v>2.2549999999999999</c:v>
                </c:pt>
                <c:pt idx="62">
                  <c:v>2.2669999999999999</c:v>
                </c:pt>
                <c:pt idx="63">
                  <c:v>2.274</c:v>
                </c:pt>
                <c:pt idx="64">
                  <c:v>2.2810000000000001</c:v>
                </c:pt>
                <c:pt idx="65">
                  <c:v>2.2850000000000001</c:v>
                </c:pt>
                <c:pt idx="66">
                  <c:v>2.2869999999999999</c:v>
                </c:pt>
                <c:pt idx="67">
                  <c:v>2.2879999999999998</c:v>
                </c:pt>
                <c:pt idx="68">
                  <c:v>2.2890000000000001</c:v>
                </c:pt>
                <c:pt idx="69">
                  <c:v>2.2890000000000001</c:v>
                </c:pt>
                <c:pt idx="70">
                  <c:v>2.2890000000000001</c:v>
                </c:pt>
                <c:pt idx="71">
                  <c:v>2.29</c:v>
                </c:pt>
                <c:pt idx="72">
                  <c:v>2.3210000000000002</c:v>
                </c:pt>
                <c:pt idx="73">
                  <c:v>2.3370000000000002</c:v>
                </c:pt>
                <c:pt idx="74">
                  <c:v>2.3450000000000002</c:v>
                </c:pt>
                <c:pt idx="75">
                  <c:v>2.3479999999999999</c:v>
                </c:pt>
                <c:pt idx="76">
                  <c:v>2.35</c:v>
                </c:pt>
                <c:pt idx="77">
                  <c:v>2.3519999999999999</c:v>
                </c:pt>
                <c:pt idx="78">
                  <c:v>2.3519999999999999</c:v>
                </c:pt>
                <c:pt idx="79">
                  <c:v>2.3530000000000002</c:v>
                </c:pt>
                <c:pt idx="80">
                  <c:v>2.3530000000000002</c:v>
                </c:pt>
                <c:pt idx="81">
                  <c:v>2.3530000000000002</c:v>
                </c:pt>
                <c:pt idx="82">
                  <c:v>2.3530000000000002</c:v>
                </c:pt>
                <c:pt idx="83">
                  <c:v>2.3530000000000002</c:v>
                </c:pt>
                <c:pt idx="84">
                  <c:v>2.4049999999999998</c:v>
                </c:pt>
                <c:pt idx="85">
                  <c:v>2.4340000000000002</c:v>
                </c:pt>
                <c:pt idx="86">
                  <c:v>2.4470000000000001</c:v>
                </c:pt>
                <c:pt idx="87">
                  <c:v>2.4550000000000001</c:v>
                </c:pt>
                <c:pt idx="88">
                  <c:v>2.4590000000000001</c:v>
                </c:pt>
                <c:pt idx="89">
                  <c:v>2.4609999999999999</c:v>
                </c:pt>
                <c:pt idx="90">
                  <c:v>2.4630000000000001</c:v>
                </c:pt>
                <c:pt idx="91">
                  <c:v>2.464</c:v>
                </c:pt>
                <c:pt idx="92">
                  <c:v>2.464</c:v>
                </c:pt>
                <c:pt idx="93">
                  <c:v>2.464</c:v>
                </c:pt>
                <c:pt idx="94">
                  <c:v>2.464</c:v>
                </c:pt>
                <c:pt idx="95">
                  <c:v>2.464</c:v>
                </c:pt>
                <c:pt idx="96">
                  <c:v>2.54</c:v>
                </c:pt>
                <c:pt idx="97">
                  <c:v>2.5750000000000002</c:v>
                </c:pt>
                <c:pt idx="98">
                  <c:v>2.5880000000000001</c:v>
                </c:pt>
                <c:pt idx="99">
                  <c:v>2.5939999999999999</c:v>
                </c:pt>
                <c:pt idx="100">
                  <c:v>2.6</c:v>
                </c:pt>
                <c:pt idx="101">
                  <c:v>2.605</c:v>
                </c:pt>
                <c:pt idx="102">
                  <c:v>2.6070000000000002</c:v>
                </c:pt>
                <c:pt idx="103">
                  <c:v>2.6070000000000002</c:v>
                </c:pt>
                <c:pt idx="104">
                  <c:v>2.6080000000000001</c:v>
                </c:pt>
                <c:pt idx="105">
                  <c:v>2.6080000000000001</c:v>
                </c:pt>
                <c:pt idx="106">
                  <c:v>2.609</c:v>
                </c:pt>
                <c:pt idx="107">
                  <c:v>2.609</c:v>
                </c:pt>
                <c:pt idx="108">
                  <c:v>2.5649999999999999</c:v>
                </c:pt>
                <c:pt idx="109">
                  <c:v>2.548</c:v>
                </c:pt>
                <c:pt idx="110">
                  <c:v>2.54</c:v>
                </c:pt>
                <c:pt idx="111">
                  <c:v>2.5369999999999999</c:v>
                </c:pt>
                <c:pt idx="112">
                  <c:v>2.5350000000000001</c:v>
                </c:pt>
                <c:pt idx="113">
                  <c:v>2.5329999999999999</c:v>
                </c:pt>
                <c:pt idx="114">
                  <c:v>2.5329999999999999</c:v>
                </c:pt>
                <c:pt idx="115">
                  <c:v>2.5329999999999999</c:v>
                </c:pt>
                <c:pt idx="116">
                  <c:v>2.5329999999999999</c:v>
                </c:pt>
                <c:pt idx="117">
                  <c:v>2.5329999999999999</c:v>
                </c:pt>
                <c:pt idx="118">
                  <c:v>2.5329999999999999</c:v>
                </c:pt>
                <c:pt idx="119">
                  <c:v>2.5329999999999999</c:v>
                </c:pt>
                <c:pt idx="120" formatCode="0.000">
                  <c:v>2.5369799999999998</c:v>
                </c:pt>
                <c:pt idx="121" formatCode="0.000">
                  <c:v>2.5369799999999998</c:v>
                </c:pt>
                <c:pt idx="122" formatCode="0.000">
                  <c:v>2.5369799999999998</c:v>
                </c:pt>
                <c:pt idx="123" formatCode="0.000">
                  <c:v>2.5369799999999998</c:v>
                </c:pt>
                <c:pt idx="124" formatCode="0.000">
                  <c:v>2.5369799999999998</c:v>
                </c:pt>
                <c:pt idx="125" formatCode="0.000">
                  <c:v>2.5369799999999998</c:v>
                </c:pt>
                <c:pt idx="126" formatCode="0.000">
                  <c:v>2.5369799999999998</c:v>
                </c:pt>
                <c:pt idx="127" formatCode="0.000">
                  <c:v>2.5369799999999998</c:v>
                </c:pt>
                <c:pt idx="128" formatCode="0.000">
                  <c:v>2.5369799999999998</c:v>
                </c:pt>
                <c:pt idx="129" formatCode="0.000">
                  <c:v>2.5369799999999998</c:v>
                </c:pt>
                <c:pt idx="130" formatCode="0.000">
                  <c:v>2.5369799999999998</c:v>
                </c:pt>
                <c:pt idx="131" formatCode="0.000">
                  <c:v>2.5369799999999998</c:v>
                </c:pt>
                <c:pt idx="132" formatCode="0.000">
                  <c:v>2.6162930000000002</c:v>
                </c:pt>
                <c:pt idx="133" formatCode="0.000">
                  <c:v>2.6162930000000002</c:v>
                </c:pt>
                <c:pt idx="134" formatCode="0.000">
                  <c:v>2.6162930000000002</c:v>
                </c:pt>
                <c:pt idx="135" formatCode="0.000">
                  <c:v>2.6162930000000002</c:v>
                </c:pt>
                <c:pt idx="136" formatCode="0.000">
                  <c:v>2.6162930000000002</c:v>
                </c:pt>
                <c:pt idx="137" formatCode="0.000">
                  <c:v>2.6162930000000002</c:v>
                </c:pt>
                <c:pt idx="138" formatCode="0.000">
                  <c:v>2.6162930000000002</c:v>
                </c:pt>
                <c:pt idx="139" formatCode="0.000">
                  <c:v>2.6162930000000002</c:v>
                </c:pt>
                <c:pt idx="140" formatCode="0.000">
                  <c:v>2.6162930000000002</c:v>
                </c:pt>
                <c:pt idx="141" formatCode="0.000">
                  <c:v>2.6162930000000002</c:v>
                </c:pt>
                <c:pt idx="142" formatCode="0.000">
                  <c:v>2.6162930000000002</c:v>
                </c:pt>
                <c:pt idx="143" formatCode="0.000">
                  <c:v>2.6162930000000002</c:v>
                </c:pt>
                <c:pt idx="144" formatCode="0.000">
                  <c:v>2.5421100000000001</c:v>
                </c:pt>
                <c:pt idx="145" formatCode="0.000">
                  <c:v>2.5421100000000001</c:v>
                </c:pt>
                <c:pt idx="146" formatCode="0.000">
                  <c:v>2.5421100000000001</c:v>
                </c:pt>
                <c:pt idx="147" formatCode="0.000">
                  <c:v>2.5421100000000001</c:v>
                </c:pt>
                <c:pt idx="148" formatCode="0.000">
                  <c:v>2.5421100000000001</c:v>
                </c:pt>
                <c:pt idx="149" formatCode="0.000">
                  <c:v>2.5421100000000001</c:v>
                </c:pt>
                <c:pt idx="150" formatCode="0.000">
                  <c:v>2.5421100000000001</c:v>
                </c:pt>
                <c:pt idx="151" formatCode="0.000">
                  <c:v>2.5421100000000001</c:v>
                </c:pt>
                <c:pt idx="152" formatCode="0.000">
                  <c:v>2.5421100000000001</c:v>
                </c:pt>
                <c:pt idx="153" formatCode="0.000">
                  <c:v>2.5421100000000001</c:v>
                </c:pt>
                <c:pt idx="154" formatCode="0.000">
                  <c:v>2.5421100000000001</c:v>
                </c:pt>
                <c:pt idx="155" formatCode="0.000">
                  <c:v>2.5421100000000001</c:v>
                </c:pt>
                <c:pt idx="156" formatCode="0.000">
                  <c:v>2.5591409999999999</c:v>
                </c:pt>
                <c:pt idx="157" formatCode="0.000">
                  <c:v>2.5591409999999999</c:v>
                </c:pt>
                <c:pt idx="158" formatCode="0.000">
                  <c:v>2.5591409999999999</c:v>
                </c:pt>
                <c:pt idx="159" formatCode="0.000">
                  <c:v>2.5591409999999999</c:v>
                </c:pt>
                <c:pt idx="160" formatCode="0.000">
                  <c:v>2.5591409999999999</c:v>
                </c:pt>
                <c:pt idx="161" formatCode="0.000">
                  <c:v>2.5591409999999999</c:v>
                </c:pt>
                <c:pt idx="162" formatCode="0.000">
                  <c:v>2.5591409999999999</c:v>
                </c:pt>
                <c:pt idx="163" formatCode="0.000">
                  <c:v>2.5591409999999999</c:v>
                </c:pt>
                <c:pt idx="164" formatCode="0.000">
                  <c:v>2.5591409999999999</c:v>
                </c:pt>
                <c:pt idx="165" formatCode="0.000">
                  <c:v>2.5591409999999999</c:v>
                </c:pt>
                <c:pt idx="166" formatCode="0.000">
                  <c:v>2.5591409999999999</c:v>
                </c:pt>
                <c:pt idx="167" formatCode="0.000">
                  <c:v>2.5591409999999999</c:v>
                </c:pt>
                <c:pt idx="168" formatCode="0.000">
                  <c:v>2.5384139999999999</c:v>
                </c:pt>
                <c:pt idx="169" formatCode="0.000">
                  <c:v>2.5384139999999999</c:v>
                </c:pt>
                <c:pt idx="170" formatCode="0.000">
                  <c:v>2.5384139999999999</c:v>
                </c:pt>
                <c:pt idx="171" formatCode="0.000">
                  <c:v>2.5384139999999999</c:v>
                </c:pt>
                <c:pt idx="172" formatCode="0.000">
                  <c:v>2.5384139999999999</c:v>
                </c:pt>
                <c:pt idx="173" formatCode="0.000">
                  <c:v>2.5384139999999999</c:v>
                </c:pt>
                <c:pt idx="174" formatCode="0.000">
                  <c:v>2.5384139999999999</c:v>
                </c:pt>
                <c:pt idx="175" formatCode="0.000">
                  <c:v>2.5384139999999999</c:v>
                </c:pt>
                <c:pt idx="176" formatCode="0.000">
                  <c:v>2.5384139999999999</c:v>
                </c:pt>
                <c:pt idx="177" formatCode="0.000">
                  <c:v>2.5384139999999999</c:v>
                </c:pt>
                <c:pt idx="178" formatCode="0.000">
                  <c:v>2.5384139999999999</c:v>
                </c:pt>
                <c:pt idx="179" formatCode="0.000">
                  <c:v>2.5384139999999999</c:v>
                </c:pt>
                <c:pt idx="180" formatCode="0.000">
                  <c:v>2.5735160000000001</c:v>
                </c:pt>
                <c:pt idx="181" formatCode="0.000">
                  <c:v>2.5735160000000001</c:v>
                </c:pt>
                <c:pt idx="182" formatCode="0.000">
                  <c:v>2.5735160000000001</c:v>
                </c:pt>
                <c:pt idx="183" formatCode="0.000">
                  <c:v>2.5735160000000001</c:v>
                </c:pt>
                <c:pt idx="184" formatCode="0.000">
                  <c:v>2.5735160000000001</c:v>
                </c:pt>
                <c:pt idx="185" formatCode="0.000">
                  <c:v>2.5735160000000001</c:v>
                </c:pt>
                <c:pt idx="186" formatCode="0.000">
                  <c:v>2.5735160000000001</c:v>
                </c:pt>
                <c:pt idx="187" formatCode="0.000">
                  <c:v>2.5735160000000001</c:v>
                </c:pt>
                <c:pt idx="188" formatCode="0.000">
                  <c:v>2.5735160000000001</c:v>
                </c:pt>
                <c:pt idx="189" formatCode="0.000">
                  <c:v>2.5735160000000001</c:v>
                </c:pt>
                <c:pt idx="190" formatCode="0.000">
                  <c:v>2.5735160000000001</c:v>
                </c:pt>
                <c:pt idx="191" formatCode="0.000">
                  <c:v>2.5735160000000001</c:v>
                </c:pt>
                <c:pt idx="192" formatCode="0.000">
                  <c:v>2.5752730000000001</c:v>
                </c:pt>
                <c:pt idx="193" formatCode="0.000">
                  <c:v>2.5752730000000001</c:v>
                </c:pt>
                <c:pt idx="194" formatCode="0.000">
                  <c:v>2.5752730000000001</c:v>
                </c:pt>
                <c:pt idx="195" formatCode="0.000">
                  <c:v>2.5752730000000001</c:v>
                </c:pt>
                <c:pt idx="196" formatCode="0.000">
                  <c:v>2.5752730000000001</c:v>
                </c:pt>
                <c:pt idx="197" formatCode="0.000">
                  <c:v>2.5752730000000001</c:v>
                </c:pt>
                <c:pt idx="198" formatCode="0.000">
                  <c:v>2.5752730000000001</c:v>
                </c:pt>
                <c:pt idx="199" formatCode="0.000">
                  <c:v>2.5752730000000001</c:v>
                </c:pt>
                <c:pt idx="200" formatCode="0.000">
                  <c:v>2.5752730000000001</c:v>
                </c:pt>
                <c:pt idx="201" formatCode="0.000">
                  <c:v>2.5752730000000001</c:v>
                </c:pt>
                <c:pt idx="202" formatCode="0.000">
                  <c:v>2.5752730000000001</c:v>
                </c:pt>
                <c:pt idx="203" formatCode="0.000">
                  <c:v>2.5752730000000001</c:v>
                </c:pt>
                <c:pt idx="204" formatCode="0.000">
                  <c:v>2.6614450000000001</c:v>
                </c:pt>
                <c:pt idx="205" formatCode="0.000">
                  <c:v>2.6614450000000001</c:v>
                </c:pt>
                <c:pt idx="206" formatCode="0.000">
                  <c:v>2.6614450000000001</c:v>
                </c:pt>
                <c:pt idx="207" formatCode="0.000">
                  <c:v>2.6614450000000001</c:v>
                </c:pt>
                <c:pt idx="208" formatCode="0.000">
                  <c:v>2.6614450000000001</c:v>
                </c:pt>
                <c:pt idx="209" formatCode="0.000">
                  <c:v>2.6614450000000001</c:v>
                </c:pt>
                <c:pt idx="210" formatCode="0.000">
                  <c:v>2.6614450000000001</c:v>
                </c:pt>
                <c:pt idx="211" formatCode="0.000">
                  <c:v>2.6614450000000001</c:v>
                </c:pt>
                <c:pt idx="212" formatCode="0.000">
                  <c:v>2.6614450000000001</c:v>
                </c:pt>
                <c:pt idx="213" formatCode="0.000">
                  <c:v>2.6614450000000001</c:v>
                </c:pt>
                <c:pt idx="214" formatCode="0.000">
                  <c:v>2.6614450000000001</c:v>
                </c:pt>
                <c:pt idx="215" formatCode="0.000">
                  <c:v>2.6614450000000001</c:v>
                </c:pt>
                <c:pt idx="216" formatCode="0.000">
                  <c:v>2.8427069999999999</c:v>
                </c:pt>
                <c:pt idx="217" formatCode="0.000">
                  <c:v>2.8427069999999999</c:v>
                </c:pt>
                <c:pt idx="218" formatCode="0.000">
                  <c:v>2.8427069999999999</c:v>
                </c:pt>
                <c:pt idx="219" formatCode="0.000">
                  <c:v>2.8427069999999999</c:v>
                </c:pt>
                <c:pt idx="220" formatCode="0.000">
                  <c:v>2.8427069999999999</c:v>
                </c:pt>
                <c:pt idx="221" formatCode="0.000">
                  <c:v>2.8427069999999999</c:v>
                </c:pt>
                <c:pt idx="222" formatCode="0.000">
                  <c:v>2.8427069999999999</c:v>
                </c:pt>
                <c:pt idx="223" formatCode="0.000">
                  <c:v>2.8427069999999999</c:v>
                </c:pt>
                <c:pt idx="224" formatCode="0.000">
                  <c:v>2.8427069999999999</c:v>
                </c:pt>
                <c:pt idx="225" formatCode="0.000">
                  <c:v>2.8427069999999999</c:v>
                </c:pt>
                <c:pt idx="226" formatCode="0.000">
                  <c:v>2.8427069999999999</c:v>
                </c:pt>
                <c:pt idx="227" formatCode="0.000">
                  <c:v>2.8427069999999999</c:v>
                </c:pt>
                <c:pt idx="228" formatCode="0.000">
                  <c:v>2.8214790000000001</c:v>
                </c:pt>
                <c:pt idx="229" formatCode="0.000">
                  <c:v>2.8214790000000001</c:v>
                </c:pt>
                <c:pt idx="230" formatCode="0.000">
                  <c:v>2.8214790000000001</c:v>
                </c:pt>
                <c:pt idx="231" formatCode="0.000">
                  <c:v>2.8214790000000001</c:v>
                </c:pt>
                <c:pt idx="232" formatCode="0.000">
                  <c:v>2.8214790000000001</c:v>
                </c:pt>
                <c:pt idx="233" formatCode="0.000">
                  <c:v>2.8214790000000001</c:v>
                </c:pt>
                <c:pt idx="234" formatCode="0.000">
                  <c:v>2.8214790000000001</c:v>
                </c:pt>
                <c:pt idx="235" formatCode="0.000">
                  <c:v>2.8214790000000001</c:v>
                </c:pt>
                <c:pt idx="236" formatCode="0.000">
                  <c:v>2.8214790000000001</c:v>
                </c:pt>
                <c:pt idx="237" formatCode="0.000">
                  <c:v>2.8214790000000001</c:v>
                </c:pt>
                <c:pt idx="238" formatCode="0.000">
                  <c:v>2.8214790000000001</c:v>
                </c:pt>
                <c:pt idx="239" formatCode="0.000">
                  <c:v>2.8214790000000001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2-490F-81A7-A23E037D2F3B}"/>
            </c:ext>
          </c:extLst>
        </c:ser>
        <c:ser>
          <c:idx val="2"/>
          <c:order val="2"/>
          <c:tx>
            <c:v>BS1-GAS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stderror!$L$3:$L$242</c:f>
              <c:numCache>
                <c:formatCode>#,##0.0</c:formatCode>
                <c:ptCount val="240"/>
                <c:pt idx="0">
                  <c:v>3.5184837290000002</c:v>
                </c:pt>
                <c:pt idx="1">
                  <c:v>3.3994476040000001</c:v>
                </c:pt>
                <c:pt idx="2">
                  <c:v>3.1093458389999999</c:v>
                </c:pt>
                <c:pt idx="3">
                  <c:v>2.8512814689999999</c:v>
                </c:pt>
                <c:pt idx="4">
                  <c:v>2.7559731520000001</c:v>
                </c:pt>
                <c:pt idx="5">
                  <c:v>2.7695043149999998</c:v>
                </c:pt>
                <c:pt idx="6">
                  <c:v>2.8147352840000002</c:v>
                </c:pt>
                <c:pt idx="7">
                  <c:v>2.8415763080000001</c:v>
                </c:pt>
                <c:pt idx="8">
                  <c:v>2.670835265</c:v>
                </c:pt>
                <c:pt idx="9">
                  <c:v>2.724982808</c:v>
                </c:pt>
                <c:pt idx="10">
                  <c:v>3.077756655</c:v>
                </c:pt>
                <c:pt idx="11">
                  <c:v>3.24464854</c:v>
                </c:pt>
                <c:pt idx="12">
                  <c:v>3.6692420299999999</c:v>
                </c:pt>
                <c:pt idx="13">
                  <c:v>3.5728731749999998</c:v>
                </c:pt>
                <c:pt idx="14">
                  <c:v>3.2996485469999999</c:v>
                </c:pt>
                <c:pt idx="15">
                  <c:v>3.0488599320000001</c:v>
                </c:pt>
                <c:pt idx="16">
                  <c:v>2.9512992709999999</c:v>
                </c:pt>
                <c:pt idx="17">
                  <c:v>2.9182402409999999</c:v>
                </c:pt>
                <c:pt idx="18">
                  <c:v>2.9983877840000002</c:v>
                </c:pt>
                <c:pt idx="19">
                  <c:v>2.9581664669999999</c:v>
                </c:pt>
                <c:pt idx="20">
                  <c:v>2.845354972</c:v>
                </c:pt>
                <c:pt idx="21">
                  <c:v>2.9208123580000001</c:v>
                </c:pt>
                <c:pt idx="22">
                  <c:v>3.2671583389999999</c:v>
                </c:pt>
                <c:pt idx="23">
                  <c:v>3.4144748030000001</c:v>
                </c:pt>
                <c:pt idx="24">
                  <c:v>3.7656289630000002</c:v>
                </c:pt>
                <c:pt idx="25">
                  <c:v>3.6694666649999998</c:v>
                </c:pt>
                <c:pt idx="26">
                  <c:v>3.3437813369999998</c:v>
                </c:pt>
                <c:pt idx="27">
                  <c:v>3.073181232</c:v>
                </c:pt>
                <c:pt idx="28">
                  <c:v>2.9745467890000001</c:v>
                </c:pt>
                <c:pt idx="29">
                  <c:v>2.9574877709999998</c:v>
                </c:pt>
                <c:pt idx="30">
                  <c:v>3.0529304050000001</c:v>
                </c:pt>
                <c:pt idx="31">
                  <c:v>3.002487769</c:v>
                </c:pt>
                <c:pt idx="32">
                  <c:v>2.9202074329999999</c:v>
                </c:pt>
                <c:pt idx="33">
                  <c:v>3.0281074619999999</c:v>
                </c:pt>
                <c:pt idx="34">
                  <c:v>3.3601730949999999</c:v>
                </c:pt>
                <c:pt idx="35">
                  <c:v>3.5339912120000001</c:v>
                </c:pt>
                <c:pt idx="36">
                  <c:v>3.9356289630000001</c:v>
                </c:pt>
                <c:pt idx="37">
                  <c:v>3.8394666649999998</c:v>
                </c:pt>
                <c:pt idx="38">
                  <c:v>3.5137813370000002</c:v>
                </c:pt>
                <c:pt idx="39">
                  <c:v>3.243181232</c:v>
                </c:pt>
                <c:pt idx="40">
                  <c:v>3.1445467890000001</c:v>
                </c:pt>
                <c:pt idx="41">
                  <c:v>3.1274877710000002</c:v>
                </c:pt>
                <c:pt idx="42">
                  <c:v>3.2229304050000001</c:v>
                </c:pt>
                <c:pt idx="43">
                  <c:v>3.172487769</c:v>
                </c:pt>
                <c:pt idx="44">
                  <c:v>3.0902074329999998</c:v>
                </c:pt>
                <c:pt idx="45">
                  <c:v>3.1981074619999998</c:v>
                </c:pt>
                <c:pt idx="46">
                  <c:v>3.5301730949999999</c:v>
                </c:pt>
                <c:pt idx="47">
                  <c:v>3.703991212</c:v>
                </c:pt>
                <c:pt idx="48">
                  <c:v>4.1156289629999998</c:v>
                </c:pt>
                <c:pt idx="49">
                  <c:v>4.0294666650000002</c:v>
                </c:pt>
                <c:pt idx="50">
                  <c:v>3.6937813369999999</c:v>
                </c:pt>
                <c:pt idx="51">
                  <c:v>3.4231812320000001</c:v>
                </c:pt>
                <c:pt idx="52">
                  <c:v>3.3245467889999998</c:v>
                </c:pt>
                <c:pt idx="53">
                  <c:v>3.3074877709999999</c:v>
                </c:pt>
                <c:pt idx="54">
                  <c:v>3.4029304050000002</c:v>
                </c:pt>
                <c:pt idx="55">
                  <c:v>3.3524877690000001</c:v>
                </c:pt>
                <c:pt idx="56">
                  <c:v>3.2702074329999999</c:v>
                </c:pt>
                <c:pt idx="57">
                  <c:v>3.378107462</c:v>
                </c:pt>
                <c:pt idx="58">
                  <c:v>3.710173095</c:v>
                </c:pt>
                <c:pt idx="59">
                  <c:v>3.8839912120000002</c:v>
                </c:pt>
                <c:pt idx="60">
                  <c:v>4.3056289630000002</c:v>
                </c:pt>
                <c:pt idx="61">
                  <c:v>4.2194666649999997</c:v>
                </c:pt>
                <c:pt idx="62">
                  <c:v>3.8837813369999998</c:v>
                </c:pt>
                <c:pt idx="63">
                  <c:v>3.6131812320000001</c:v>
                </c:pt>
                <c:pt idx="64">
                  <c:v>3.5145467890000002</c:v>
                </c:pt>
                <c:pt idx="65">
                  <c:v>3.4874877710000001</c:v>
                </c:pt>
                <c:pt idx="66">
                  <c:v>3.5929304050000002</c:v>
                </c:pt>
                <c:pt idx="67">
                  <c:v>3.5424877690000001</c:v>
                </c:pt>
                <c:pt idx="68">
                  <c:v>3.4602074329999999</c:v>
                </c:pt>
                <c:pt idx="69">
                  <c:v>3.568107462</c:v>
                </c:pt>
                <c:pt idx="70">
                  <c:v>3.900173095</c:v>
                </c:pt>
                <c:pt idx="71">
                  <c:v>4.0739912120000001</c:v>
                </c:pt>
                <c:pt idx="72">
                  <c:v>4.4656289630000003</c:v>
                </c:pt>
                <c:pt idx="73">
                  <c:v>4.369466665</c:v>
                </c:pt>
                <c:pt idx="74">
                  <c:v>4.0437813370000004</c:v>
                </c:pt>
                <c:pt idx="75">
                  <c:v>3.7731812320000002</c:v>
                </c:pt>
                <c:pt idx="76">
                  <c:v>3.6745467889999999</c:v>
                </c:pt>
                <c:pt idx="77">
                  <c:v>3.6474877710000002</c:v>
                </c:pt>
                <c:pt idx="78">
                  <c:v>3.7529304049999999</c:v>
                </c:pt>
                <c:pt idx="79">
                  <c:v>3.692487769</c:v>
                </c:pt>
                <c:pt idx="80">
                  <c:v>3.620207433</c:v>
                </c:pt>
                <c:pt idx="81">
                  <c:v>3.7181074619999999</c:v>
                </c:pt>
                <c:pt idx="82">
                  <c:v>4.0601730949999997</c:v>
                </c:pt>
                <c:pt idx="83">
                  <c:v>4.2339912120000003</c:v>
                </c:pt>
                <c:pt idx="84">
                  <c:v>4.6256289629999996</c:v>
                </c:pt>
                <c:pt idx="85">
                  <c:v>4.539466665</c:v>
                </c:pt>
                <c:pt idx="86">
                  <c:v>4.2037813369999997</c:v>
                </c:pt>
                <c:pt idx="87">
                  <c:v>3.9331812319999999</c:v>
                </c:pt>
                <c:pt idx="88">
                  <c:v>3.8245467889999998</c:v>
                </c:pt>
                <c:pt idx="89">
                  <c:v>3.8074877709999999</c:v>
                </c:pt>
                <c:pt idx="90">
                  <c:v>3.912930405</c:v>
                </c:pt>
                <c:pt idx="91">
                  <c:v>3.8524877690000001</c:v>
                </c:pt>
                <c:pt idx="92">
                  <c:v>3.7702074329999999</c:v>
                </c:pt>
                <c:pt idx="93">
                  <c:v>3.878107462</c:v>
                </c:pt>
                <c:pt idx="94">
                  <c:v>4.2201730949999998</c:v>
                </c:pt>
                <c:pt idx="95">
                  <c:v>4.3939912120000004</c:v>
                </c:pt>
                <c:pt idx="96">
                  <c:v>4.7856289629999997</c:v>
                </c:pt>
                <c:pt idx="97">
                  <c:v>4.6894666650000003</c:v>
                </c:pt>
                <c:pt idx="98">
                  <c:v>4.353781337</c:v>
                </c:pt>
                <c:pt idx="99">
                  <c:v>4.0731812319999996</c:v>
                </c:pt>
                <c:pt idx="100">
                  <c:v>3.9745467890000001</c:v>
                </c:pt>
                <c:pt idx="101">
                  <c:v>3.9574877709999998</c:v>
                </c:pt>
                <c:pt idx="102">
                  <c:v>4.0529304049999997</c:v>
                </c:pt>
                <c:pt idx="103">
                  <c:v>4.002487769</c:v>
                </c:pt>
                <c:pt idx="104">
                  <c:v>3.9202074329999999</c:v>
                </c:pt>
                <c:pt idx="105">
                  <c:v>4.0281074620000004</c:v>
                </c:pt>
                <c:pt idx="106">
                  <c:v>4.3701730950000002</c:v>
                </c:pt>
                <c:pt idx="107">
                  <c:v>4.5439912119999999</c:v>
                </c:pt>
                <c:pt idx="108">
                  <c:v>5.0756289629999998</c:v>
                </c:pt>
                <c:pt idx="109">
                  <c:v>4.9794666650000003</c:v>
                </c:pt>
                <c:pt idx="110">
                  <c:v>4.6437813370000001</c:v>
                </c:pt>
                <c:pt idx="111">
                  <c:v>4.3731812320000003</c:v>
                </c:pt>
                <c:pt idx="112">
                  <c:v>4.2645467889999997</c:v>
                </c:pt>
                <c:pt idx="113">
                  <c:v>4.2474877710000003</c:v>
                </c:pt>
                <c:pt idx="114">
                  <c:v>4.3529304050000004</c:v>
                </c:pt>
                <c:pt idx="115">
                  <c:v>4.2924877690000001</c:v>
                </c:pt>
                <c:pt idx="116">
                  <c:v>4.2102074329999999</c:v>
                </c:pt>
                <c:pt idx="117">
                  <c:v>4.3181074620000004</c:v>
                </c:pt>
                <c:pt idx="118">
                  <c:v>4.6601730950000002</c:v>
                </c:pt>
                <c:pt idx="119">
                  <c:v>4.8439912119999997</c:v>
                </c:pt>
                <c:pt idx="120">
                  <c:v>5.2456289629999997</c:v>
                </c:pt>
                <c:pt idx="121">
                  <c:v>5.1494666650000003</c:v>
                </c:pt>
                <c:pt idx="122">
                  <c:v>4.813781337</c:v>
                </c:pt>
                <c:pt idx="123">
                  <c:v>4.5331812319999996</c:v>
                </c:pt>
                <c:pt idx="124">
                  <c:v>4.4345467889999997</c:v>
                </c:pt>
                <c:pt idx="125">
                  <c:v>4.4074877710000004</c:v>
                </c:pt>
                <c:pt idx="126">
                  <c:v>4.5129304049999996</c:v>
                </c:pt>
                <c:pt idx="127">
                  <c:v>4.462487769</c:v>
                </c:pt>
                <c:pt idx="128">
                  <c:v>4.3802074329999998</c:v>
                </c:pt>
                <c:pt idx="129">
                  <c:v>4.4881074620000003</c:v>
                </c:pt>
                <c:pt idx="130">
                  <c:v>4.8301730950000001</c:v>
                </c:pt>
                <c:pt idx="131">
                  <c:v>5.0139912119999996</c:v>
                </c:pt>
                <c:pt idx="132">
                  <c:v>5.4156289629999996</c:v>
                </c:pt>
                <c:pt idx="133">
                  <c:v>5.3094666650000004</c:v>
                </c:pt>
                <c:pt idx="134">
                  <c:v>4.9737813370000001</c:v>
                </c:pt>
                <c:pt idx="135">
                  <c:v>4.6931812319999997</c:v>
                </c:pt>
                <c:pt idx="136">
                  <c:v>4.5945467889999998</c:v>
                </c:pt>
                <c:pt idx="137">
                  <c:v>4.5674877709999997</c:v>
                </c:pt>
                <c:pt idx="138">
                  <c:v>4.6729304049999998</c:v>
                </c:pt>
                <c:pt idx="139">
                  <c:v>4.6224877690000001</c:v>
                </c:pt>
                <c:pt idx="140">
                  <c:v>4.540207433</c:v>
                </c:pt>
                <c:pt idx="141">
                  <c:v>4.6481074619999996</c:v>
                </c:pt>
                <c:pt idx="142">
                  <c:v>4.9901730950000003</c:v>
                </c:pt>
                <c:pt idx="143">
                  <c:v>5.1739912119999998</c:v>
                </c:pt>
                <c:pt idx="144">
                  <c:v>5.5456289630000004</c:v>
                </c:pt>
                <c:pt idx="145">
                  <c:v>5.4494666650000001</c:v>
                </c:pt>
                <c:pt idx="146">
                  <c:v>5.103781337</c:v>
                </c:pt>
                <c:pt idx="147">
                  <c:v>4.8331812320000003</c:v>
                </c:pt>
                <c:pt idx="148">
                  <c:v>4.7245467889999997</c:v>
                </c:pt>
                <c:pt idx="149">
                  <c:v>4.7074877710000003</c:v>
                </c:pt>
                <c:pt idx="150">
                  <c:v>4.8129304050000004</c:v>
                </c:pt>
                <c:pt idx="151">
                  <c:v>4.752487769</c:v>
                </c:pt>
                <c:pt idx="152">
                  <c:v>4.6702074329999999</c:v>
                </c:pt>
                <c:pt idx="153">
                  <c:v>4.7781074620000004</c:v>
                </c:pt>
                <c:pt idx="154">
                  <c:v>5.130173095</c:v>
                </c:pt>
                <c:pt idx="155">
                  <c:v>5.3039912119999997</c:v>
                </c:pt>
                <c:pt idx="156">
                  <c:v>5.6956289629999999</c:v>
                </c:pt>
                <c:pt idx="157">
                  <c:v>5.5994666649999996</c:v>
                </c:pt>
                <c:pt idx="158">
                  <c:v>5.2537813370000004</c:v>
                </c:pt>
                <c:pt idx="159">
                  <c:v>4.973181232</c:v>
                </c:pt>
                <c:pt idx="160">
                  <c:v>4.874546789</c:v>
                </c:pt>
                <c:pt idx="161">
                  <c:v>4.8574877709999997</c:v>
                </c:pt>
                <c:pt idx="162">
                  <c:v>4.9629304049999998</c:v>
                </c:pt>
                <c:pt idx="163">
                  <c:v>4.9024877690000004</c:v>
                </c:pt>
                <c:pt idx="164">
                  <c:v>4.8202074330000002</c:v>
                </c:pt>
                <c:pt idx="165">
                  <c:v>4.9281074619999998</c:v>
                </c:pt>
                <c:pt idx="166">
                  <c:v>5.2801730950000003</c:v>
                </c:pt>
                <c:pt idx="167">
                  <c:v>5.4639912119999998</c:v>
                </c:pt>
                <c:pt idx="168">
                  <c:v>5.8656289629999998</c:v>
                </c:pt>
                <c:pt idx="169">
                  <c:v>5.7694666650000004</c:v>
                </c:pt>
                <c:pt idx="170">
                  <c:v>5.4237813370000003</c:v>
                </c:pt>
                <c:pt idx="171">
                  <c:v>5.1431812319999999</c:v>
                </c:pt>
                <c:pt idx="172">
                  <c:v>5.0345467890000002</c:v>
                </c:pt>
                <c:pt idx="173">
                  <c:v>5.0174877709999999</c:v>
                </c:pt>
                <c:pt idx="174">
                  <c:v>5.122930405</c:v>
                </c:pt>
                <c:pt idx="175">
                  <c:v>5.0624877689999996</c:v>
                </c:pt>
                <c:pt idx="176">
                  <c:v>4.9802074330000003</c:v>
                </c:pt>
                <c:pt idx="177">
                  <c:v>5.088107462</c:v>
                </c:pt>
                <c:pt idx="178">
                  <c:v>5.4401730949999996</c:v>
                </c:pt>
                <c:pt idx="179">
                  <c:v>5.623991212</c:v>
                </c:pt>
                <c:pt idx="180">
                  <c:v>6.065628963</c:v>
                </c:pt>
                <c:pt idx="181">
                  <c:v>5.9694666649999997</c:v>
                </c:pt>
                <c:pt idx="182">
                  <c:v>5.6237813369999996</c:v>
                </c:pt>
                <c:pt idx="183">
                  <c:v>5.3431812320000001</c:v>
                </c:pt>
                <c:pt idx="184">
                  <c:v>5.2345467890000004</c:v>
                </c:pt>
                <c:pt idx="185">
                  <c:v>5.2174877710000001</c:v>
                </c:pt>
                <c:pt idx="186">
                  <c:v>5.3229304050000001</c:v>
                </c:pt>
                <c:pt idx="187">
                  <c:v>5.2724877689999996</c:v>
                </c:pt>
                <c:pt idx="188">
                  <c:v>5.1802074329999996</c:v>
                </c:pt>
                <c:pt idx="189">
                  <c:v>5.2981074619999999</c:v>
                </c:pt>
                <c:pt idx="190">
                  <c:v>5.6401730949999997</c:v>
                </c:pt>
                <c:pt idx="191">
                  <c:v>5.8239912120000001</c:v>
                </c:pt>
                <c:pt idx="192">
                  <c:v>6.2756289629999999</c:v>
                </c:pt>
                <c:pt idx="193">
                  <c:v>6.1694666649999998</c:v>
                </c:pt>
                <c:pt idx="194">
                  <c:v>5.8237813369999998</c:v>
                </c:pt>
                <c:pt idx="195">
                  <c:v>5.5431812320000002</c:v>
                </c:pt>
                <c:pt idx="196">
                  <c:v>5.4345467889999997</c:v>
                </c:pt>
                <c:pt idx="197">
                  <c:v>5.4174877710000002</c:v>
                </c:pt>
                <c:pt idx="198">
                  <c:v>5.5229304050000003</c:v>
                </c:pt>
                <c:pt idx="199">
                  <c:v>5.4724877689999998</c:v>
                </c:pt>
                <c:pt idx="200">
                  <c:v>5.3802074329999998</c:v>
                </c:pt>
                <c:pt idx="201">
                  <c:v>5.4981074620000001</c:v>
                </c:pt>
                <c:pt idx="202">
                  <c:v>5.8401730949999999</c:v>
                </c:pt>
                <c:pt idx="203">
                  <c:v>6.0239912120000003</c:v>
                </c:pt>
                <c:pt idx="204">
                  <c:v>6.3956289630000001</c:v>
                </c:pt>
                <c:pt idx="205">
                  <c:v>6.2994666649999997</c:v>
                </c:pt>
                <c:pt idx="206">
                  <c:v>5.9437813369999999</c:v>
                </c:pt>
                <c:pt idx="207">
                  <c:v>5.6631812320000003</c:v>
                </c:pt>
                <c:pt idx="208">
                  <c:v>5.5545467889999998</c:v>
                </c:pt>
                <c:pt idx="209">
                  <c:v>5.5374877710000003</c:v>
                </c:pt>
                <c:pt idx="210">
                  <c:v>5.6429304050000004</c:v>
                </c:pt>
                <c:pt idx="211">
                  <c:v>5.5924877689999999</c:v>
                </c:pt>
                <c:pt idx="212">
                  <c:v>5.5102074329999997</c:v>
                </c:pt>
                <c:pt idx="213">
                  <c:v>5.6181074620000002</c:v>
                </c:pt>
                <c:pt idx="214">
                  <c:v>5.9701730949999998</c:v>
                </c:pt>
                <c:pt idx="215">
                  <c:v>6.1539912120000002</c:v>
                </c:pt>
                <c:pt idx="216">
                  <c:v>6.6556289629999998</c:v>
                </c:pt>
                <c:pt idx="217">
                  <c:v>6.5494666649999997</c:v>
                </c:pt>
                <c:pt idx="218">
                  <c:v>6.1937813369999999</c:v>
                </c:pt>
                <c:pt idx="219">
                  <c:v>5.9131812320000003</c:v>
                </c:pt>
                <c:pt idx="220">
                  <c:v>5.8045467889999998</c:v>
                </c:pt>
                <c:pt idx="221">
                  <c:v>5.7874877710000003</c:v>
                </c:pt>
                <c:pt idx="222">
                  <c:v>5.8929304050000004</c:v>
                </c:pt>
                <c:pt idx="223">
                  <c:v>5.8424877689999999</c:v>
                </c:pt>
                <c:pt idx="224">
                  <c:v>5.7602074329999997</c:v>
                </c:pt>
                <c:pt idx="225">
                  <c:v>5.8681074620000002</c:v>
                </c:pt>
                <c:pt idx="226">
                  <c:v>6.2201730949999998</c:v>
                </c:pt>
                <c:pt idx="227">
                  <c:v>6.4039912120000002</c:v>
                </c:pt>
                <c:pt idx="228">
                  <c:v>6.8956289630000001</c:v>
                </c:pt>
                <c:pt idx="229">
                  <c:v>6.7994666649999997</c:v>
                </c:pt>
                <c:pt idx="230">
                  <c:v>6.4437813369999999</c:v>
                </c:pt>
                <c:pt idx="231">
                  <c:v>6.1531812319999997</c:v>
                </c:pt>
                <c:pt idx="232">
                  <c:v>6.044546789</c:v>
                </c:pt>
                <c:pt idx="233">
                  <c:v>6.0274877709999997</c:v>
                </c:pt>
                <c:pt idx="234">
                  <c:v>6.1329304049999998</c:v>
                </c:pt>
                <c:pt idx="235">
                  <c:v>6.0824877690000001</c:v>
                </c:pt>
                <c:pt idx="236">
                  <c:v>6.0002074329999999</c:v>
                </c:pt>
                <c:pt idx="237">
                  <c:v>6.1081074620000004</c:v>
                </c:pt>
                <c:pt idx="238">
                  <c:v>6.460173095</c:v>
                </c:pt>
                <c:pt idx="239">
                  <c:v>6.6539912120000002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2-490F-81A7-A23E037D2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781560"/>
        <c:axId val="834773360"/>
      </c:lineChart>
      <c:dateAx>
        <c:axId val="834781560"/>
        <c:scaling>
          <c:orientation val="minMax"/>
        </c:scaling>
        <c:delete val="0"/>
        <c:axPos val="b"/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773360"/>
        <c:crosses val="autoZero"/>
        <c:auto val="1"/>
        <c:lblOffset val="100"/>
        <c:baseTimeUnit val="months"/>
      </c:dateAx>
      <c:valAx>
        <c:axId val="8347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78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ATC Purchase $/MWh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(Graph)'!$C$55:$C$56</c:f>
              <c:strCache>
                <c:ptCount val="2"/>
                <c:pt idx="0">
                  <c:v>Base Pricing</c:v>
                </c:pt>
                <c:pt idx="1">
                  <c:v>STOCH LOAD MKT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(Graph)'!$B$57:$B$71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(Graph)'!$C$57:$C$71</c:f>
              <c:numCache>
                <c:formatCode>#,##0.00</c:formatCode>
                <c:ptCount val="15"/>
                <c:pt idx="0">
                  <c:v>28.055528461745201</c:v>
                </c:pt>
                <c:pt idx="1">
                  <c:v>28.2670776680126</c:v>
                </c:pt>
                <c:pt idx="2">
                  <c:v>29.3626758662603</c:v>
                </c:pt>
                <c:pt idx="3">
                  <c:v>30.595305901792202</c:v>
                </c:pt>
                <c:pt idx="4">
                  <c:v>31.9627231795867</c:v>
                </c:pt>
                <c:pt idx="5">
                  <c:v>32.994009061560497</c:v>
                </c:pt>
                <c:pt idx="6">
                  <c:v>33.991808130983998</c:v>
                </c:pt>
                <c:pt idx="7">
                  <c:v>35.302879976600899</c:v>
                </c:pt>
                <c:pt idx="8">
                  <c:v>44.111866931910299</c:v>
                </c:pt>
                <c:pt idx="9">
                  <c:v>44.285789935673598</c:v>
                </c:pt>
                <c:pt idx="10">
                  <c:v>45.207561785529698</c:v>
                </c:pt>
                <c:pt idx="11">
                  <c:v>45.855863099163201</c:v>
                </c:pt>
                <c:pt idx="12">
                  <c:v>47.025109556846502</c:v>
                </c:pt>
                <c:pt idx="13">
                  <c:v>47.896694005739803</c:v>
                </c:pt>
                <c:pt idx="14">
                  <c:v>49.067841653980899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B-4465-AA17-A785198FC3E1}"/>
            </c:ext>
          </c:extLst>
        </c:ser>
        <c:ser>
          <c:idx val="1"/>
          <c:order val="1"/>
          <c:tx>
            <c:strRef>
              <c:f>'Output (Graph)'!$D$55:$D$56</c:f>
              <c:strCache>
                <c:ptCount val="2"/>
                <c:pt idx="0">
                  <c:v>Stoch Avg.</c:v>
                </c:pt>
                <c:pt idx="1">
                  <c:v>STOCH LOAD MKT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(Graph)'!$B$57:$B$71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(Graph)'!$D$57:$D$71</c:f>
              <c:numCache>
                <c:formatCode>0.00</c:formatCode>
                <c:ptCount val="15"/>
                <c:pt idx="0">
                  <c:v>27.427400117524389</c:v>
                </c:pt>
                <c:pt idx="1">
                  <c:v>27.638949323791735</c:v>
                </c:pt>
                <c:pt idx="2">
                  <c:v>28.734547522039442</c:v>
                </c:pt>
                <c:pt idx="3">
                  <c:v>29.967177557571407</c:v>
                </c:pt>
                <c:pt idx="4">
                  <c:v>31.33459483536592</c:v>
                </c:pt>
                <c:pt idx="5">
                  <c:v>32.365880717339657</c:v>
                </c:pt>
                <c:pt idx="6">
                  <c:v>33.363679786763186</c:v>
                </c:pt>
                <c:pt idx="7">
                  <c:v>34.674751632380044</c:v>
                </c:pt>
                <c:pt idx="8">
                  <c:v>46.158312878056122</c:v>
                </c:pt>
                <c:pt idx="9">
                  <c:v>46.332235881819372</c:v>
                </c:pt>
                <c:pt idx="10">
                  <c:v>47.2540077316755</c:v>
                </c:pt>
                <c:pt idx="11">
                  <c:v>47.902309045309082</c:v>
                </c:pt>
                <c:pt idx="12">
                  <c:v>49.071555502992389</c:v>
                </c:pt>
                <c:pt idx="13">
                  <c:v>49.943139951885541</c:v>
                </c:pt>
                <c:pt idx="14">
                  <c:v>51.114287600126687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B-4465-AA17-A785198FC3E1}"/>
            </c:ext>
          </c:extLst>
        </c:ser>
        <c:ser>
          <c:idx val="2"/>
          <c:order val="2"/>
          <c:tx>
            <c:strRef>
              <c:f>'Output (Graph)'!$E$55:$E$56</c:f>
              <c:strCache>
                <c:ptCount val="2"/>
                <c:pt idx="0">
                  <c:v>Stoch Min.</c:v>
                </c:pt>
                <c:pt idx="1">
                  <c:v>STOCH LOAD MKT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(Graph)'!$B$57:$B$71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(Graph)'!$E$57:$E$71</c:f>
              <c:numCache>
                <c:formatCode>0.00</c:formatCode>
                <c:ptCount val="15"/>
                <c:pt idx="0">
                  <c:v>14.7930029317452</c:v>
                </c:pt>
                <c:pt idx="1">
                  <c:v>15.004552138012601</c:v>
                </c:pt>
                <c:pt idx="2">
                  <c:v>16.100150336260299</c:v>
                </c:pt>
                <c:pt idx="3">
                  <c:v>17.3327803717922</c:v>
                </c:pt>
                <c:pt idx="4">
                  <c:v>18.700197649586801</c:v>
                </c:pt>
                <c:pt idx="5">
                  <c:v>19.7314835315605</c:v>
                </c:pt>
                <c:pt idx="6">
                  <c:v>20.729282600984</c:v>
                </c:pt>
                <c:pt idx="7">
                  <c:v>22.040354446600901</c:v>
                </c:pt>
                <c:pt idx="8">
                  <c:v>12.6832565223269</c:v>
                </c:pt>
                <c:pt idx="9">
                  <c:v>12.857179526090199</c:v>
                </c:pt>
                <c:pt idx="10">
                  <c:v>13.778951375946299</c:v>
                </c:pt>
                <c:pt idx="11">
                  <c:v>14.4272526895799</c:v>
                </c:pt>
                <c:pt idx="12">
                  <c:v>15.5964991472632</c:v>
                </c:pt>
                <c:pt idx="13">
                  <c:v>16.468083596156401</c:v>
                </c:pt>
                <c:pt idx="14">
                  <c:v>17.6392312443975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B-4465-AA17-A785198FC3E1}"/>
            </c:ext>
          </c:extLst>
        </c:ser>
        <c:ser>
          <c:idx val="3"/>
          <c:order val="3"/>
          <c:tx>
            <c:strRef>
              <c:f>'Output (Graph)'!$F$55:$F$56</c:f>
              <c:strCache>
                <c:ptCount val="2"/>
                <c:pt idx="0">
                  <c:v>Stoch Max</c:v>
                </c:pt>
                <c:pt idx="1">
                  <c:v>STOCH LOAD MKT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(Graph)'!$B$57:$B$71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(Graph)'!$F$57:$F$71</c:f>
              <c:numCache>
                <c:formatCode>0.00</c:formatCode>
                <c:ptCount val="15"/>
                <c:pt idx="0">
                  <c:v>41.888730400495199</c:v>
                </c:pt>
                <c:pt idx="1">
                  <c:v>42.100279606762498</c:v>
                </c:pt>
                <c:pt idx="2">
                  <c:v>43.195877805010298</c:v>
                </c:pt>
                <c:pt idx="3">
                  <c:v>44.428507840542203</c:v>
                </c:pt>
                <c:pt idx="4">
                  <c:v>45.795925118336697</c:v>
                </c:pt>
                <c:pt idx="5">
                  <c:v>46.827211000310498</c:v>
                </c:pt>
                <c:pt idx="6">
                  <c:v>47.825010069733999</c:v>
                </c:pt>
                <c:pt idx="7">
                  <c:v>49.1360819153509</c:v>
                </c:pt>
                <c:pt idx="8">
                  <c:v>78.472765981077004</c:v>
                </c:pt>
                <c:pt idx="9">
                  <c:v>78.646688984840196</c:v>
                </c:pt>
                <c:pt idx="10">
                  <c:v>79.568460834696296</c:v>
                </c:pt>
                <c:pt idx="11">
                  <c:v>80.216762148329906</c:v>
                </c:pt>
                <c:pt idx="12">
                  <c:v>81.386008606013206</c:v>
                </c:pt>
                <c:pt idx="13">
                  <c:v>82.257593054906394</c:v>
                </c:pt>
                <c:pt idx="14">
                  <c:v>83.428740703147497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3B-4465-AA17-A785198FC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22160"/>
        <c:axId val="1166218880"/>
      </c:lineChart>
      <c:catAx>
        <c:axId val="116622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18880"/>
        <c:crosses val="autoZero"/>
        <c:auto val="1"/>
        <c:lblAlgn val="ctr"/>
        <c:lblOffset val="100"/>
        <c:noMultiLvlLbl val="0"/>
      </c:catAx>
      <c:valAx>
        <c:axId val="11662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2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</a:t>
            </a:r>
            <a:r>
              <a:rPr lang="en-US" b="1" baseline="0"/>
              <a:t> $/mmbtu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(Graph)'!$C$1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(Graph)'!$B$3:$B$17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(Graph)'!$C$3:$C$17</c:f>
              <c:numCache>
                <c:formatCode>#,##0.00</c:formatCode>
                <c:ptCount val="15"/>
                <c:pt idx="0">
                  <c:v>3.1545756712021702</c:v>
                </c:pt>
                <c:pt idx="1">
                  <c:v>3.2214308071438298</c:v>
                </c:pt>
                <c:pt idx="2">
                  <c:v>3.3914308071438199</c:v>
                </c:pt>
                <c:pt idx="3">
                  <c:v>3.5721979304314999</c:v>
                </c:pt>
                <c:pt idx="4">
                  <c:v>3.76262762642761</c:v>
                </c:pt>
                <c:pt idx="5">
                  <c:v>3.9189102591986398</c:v>
                </c:pt>
                <c:pt idx="6">
                  <c:v>4.0780061496095996</c:v>
                </c:pt>
                <c:pt idx="7">
                  <c:v>4.22367390515004</c:v>
                </c:pt>
                <c:pt idx="8">
                  <c:v>4.5209609597609299</c:v>
                </c:pt>
                <c:pt idx="9">
                  <c:v>4.6872116290616601</c:v>
                </c:pt>
                <c:pt idx="10">
                  <c:v>4.8480609441301299</c:v>
                </c:pt>
                <c:pt idx="11">
                  <c:v>4.9821431359109596</c:v>
                </c:pt>
                <c:pt idx="12">
                  <c:v>5.1334472985587398</c:v>
                </c:pt>
                <c:pt idx="13">
                  <c:v>5.2954582044040901</c:v>
                </c:pt>
                <c:pt idx="14">
                  <c:v>5.49353540099494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5-4EA3-97FE-F7F3D8F02317}"/>
            </c:ext>
          </c:extLst>
        </c:ser>
        <c:ser>
          <c:idx val="1"/>
          <c:order val="1"/>
          <c:tx>
            <c:strRef>
              <c:f>'Output (Graph)'!$D$1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(Graph)'!$B$3:$B$17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(Graph)'!$D$3:$D$17</c:f>
              <c:numCache>
                <c:formatCode>0.00</c:formatCode>
                <c:ptCount val="15"/>
                <c:pt idx="0">
                  <c:v>3.138560912292669</c:v>
                </c:pt>
                <c:pt idx="1">
                  <c:v>3.205416048219853</c:v>
                </c:pt>
                <c:pt idx="2">
                  <c:v>3.3754160482198525</c:v>
                </c:pt>
                <c:pt idx="3">
                  <c:v>3.5561831715075214</c:v>
                </c:pt>
                <c:pt idx="4">
                  <c:v>3.74661286750371</c:v>
                </c:pt>
                <c:pt idx="5">
                  <c:v>3.9028955002746466</c:v>
                </c:pt>
                <c:pt idx="6">
                  <c:v>4.0619913906856082</c:v>
                </c:pt>
                <c:pt idx="7">
                  <c:v>4.207659146226673</c:v>
                </c:pt>
                <c:pt idx="8">
                  <c:v>4.5616880851954571</c:v>
                </c:pt>
                <c:pt idx="9">
                  <c:v>4.72793875449611</c:v>
                </c:pt>
                <c:pt idx="10">
                  <c:v>4.8887880695645975</c:v>
                </c:pt>
                <c:pt idx="11">
                  <c:v>5.022870261345421</c:v>
                </c:pt>
                <c:pt idx="12">
                  <c:v>5.174174423993275</c:v>
                </c:pt>
                <c:pt idx="13">
                  <c:v>5.3361853298385684</c:v>
                </c:pt>
                <c:pt idx="14">
                  <c:v>5.5342625264300453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5-4EA3-97FE-F7F3D8F02317}"/>
            </c:ext>
          </c:extLst>
        </c:ser>
        <c:ser>
          <c:idx val="2"/>
          <c:order val="2"/>
          <c:tx>
            <c:strRef>
              <c:f>'Output (Graph)'!$E$1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(Graph)'!$B$3:$B$17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(Graph)'!$E$3:$E$17</c:f>
              <c:numCache>
                <c:formatCode>0.00</c:formatCode>
                <c:ptCount val="15"/>
                <c:pt idx="0">
                  <c:v>2.8605729276604999</c:v>
                </c:pt>
                <c:pt idx="1">
                  <c:v>2.9274280635993</c:v>
                </c:pt>
                <c:pt idx="2">
                  <c:v>3.0974280635993101</c:v>
                </c:pt>
                <c:pt idx="3">
                  <c:v>3.2781951868869901</c:v>
                </c:pt>
                <c:pt idx="4">
                  <c:v>3.4686248828836601</c:v>
                </c:pt>
                <c:pt idx="5">
                  <c:v>3.62490751565411</c:v>
                </c:pt>
                <c:pt idx="6">
                  <c:v>3.7840034060650498</c:v>
                </c:pt>
                <c:pt idx="7">
                  <c:v>3.9296711616077902</c:v>
                </c:pt>
                <c:pt idx="8">
                  <c:v>4.0318332612169598</c:v>
                </c:pt>
                <c:pt idx="9">
                  <c:v>4.1980839305171296</c:v>
                </c:pt>
                <c:pt idx="10">
                  <c:v>4.3589332455856296</c:v>
                </c:pt>
                <c:pt idx="11">
                  <c:v>4.4930154373664397</c:v>
                </c:pt>
                <c:pt idx="12">
                  <c:v>4.6443196000148097</c:v>
                </c:pt>
                <c:pt idx="13">
                  <c:v>4.8063305058596102</c:v>
                </c:pt>
                <c:pt idx="14">
                  <c:v>5.0044077024526601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95-4EA3-97FE-F7F3D8F02317}"/>
            </c:ext>
          </c:extLst>
        </c:ser>
        <c:ser>
          <c:idx val="3"/>
          <c:order val="3"/>
          <c:tx>
            <c:strRef>
              <c:f>'Output (Graph)'!$F$1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(Graph)'!$B$3:$B$17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(Graph)'!$F$3:$F$17</c:f>
              <c:numCache>
                <c:formatCode>0.00</c:formatCode>
                <c:ptCount val="15"/>
                <c:pt idx="0">
                  <c:v>3.4601923344660701</c:v>
                </c:pt>
                <c:pt idx="1">
                  <c:v>3.5270474704064001</c:v>
                </c:pt>
                <c:pt idx="2">
                  <c:v>3.6970474704063898</c:v>
                </c:pt>
                <c:pt idx="3">
                  <c:v>3.87781459369408</c:v>
                </c:pt>
                <c:pt idx="4">
                  <c:v>4.0682442896903499</c:v>
                </c:pt>
                <c:pt idx="5">
                  <c:v>4.2245269224611697</c:v>
                </c:pt>
                <c:pt idx="6">
                  <c:v>4.3836228128721499</c:v>
                </c:pt>
                <c:pt idx="7">
                  <c:v>4.5292905684118097</c:v>
                </c:pt>
                <c:pt idx="8">
                  <c:v>5.0011001137169799</c:v>
                </c:pt>
                <c:pt idx="9">
                  <c:v>5.1673507830171497</c:v>
                </c:pt>
                <c:pt idx="10">
                  <c:v>5.3282000980855999</c:v>
                </c:pt>
                <c:pt idx="11">
                  <c:v>5.4622822898664696</c:v>
                </c:pt>
                <c:pt idx="12">
                  <c:v>5.6135864525147996</c:v>
                </c:pt>
                <c:pt idx="13">
                  <c:v>5.7755973583595601</c:v>
                </c:pt>
                <c:pt idx="14">
                  <c:v>5.97367455495269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95-4EA3-97FE-F7F3D8F02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61240"/>
        <c:axId val="1303369768"/>
      </c:lineChart>
      <c:catAx>
        <c:axId val="13033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369768"/>
        <c:crosses val="autoZero"/>
        <c:auto val="1"/>
        <c:lblAlgn val="ctr"/>
        <c:lblOffset val="100"/>
        <c:noMultiLvlLbl val="0"/>
      </c:catAx>
      <c:valAx>
        <c:axId val="130336976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36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Short</a:t>
            </a:r>
            <a:r>
              <a:rPr lang="en-US" b="1" baseline="0"/>
              <a:t> Term Capacity Prices $/kW-yr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(Graph)'!$C$19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(Graph)'!$B$21:$B$35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(Graph)'!$C$21:$C$35</c:f>
              <c:numCache>
                <c:formatCode>#,##0.00</c:formatCode>
                <c:ptCount val="15"/>
                <c:pt idx="0">
                  <c:v>42.571413290000301</c:v>
                </c:pt>
                <c:pt idx="1">
                  <c:v>56.009825449999703</c:v>
                </c:pt>
                <c:pt idx="2">
                  <c:v>43.119324320000104</c:v>
                </c:pt>
                <c:pt idx="3">
                  <c:v>40.357162160000101</c:v>
                </c:pt>
                <c:pt idx="4">
                  <c:v>37.930405410000098</c:v>
                </c:pt>
                <c:pt idx="5">
                  <c:v>35.853851350000099</c:v>
                </c:pt>
                <c:pt idx="6">
                  <c:v>34.1472297299999</c:v>
                </c:pt>
                <c:pt idx="7">
                  <c:v>32.854932429999998</c:v>
                </c:pt>
                <c:pt idx="8">
                  <c:v>31.98682432</c:v>
                </c:pt>
                <c:pt idx="9">
                  <c:v>31.582364860000201</c:v>
                </c:pt>
                <c:pt idx="10">
                  <c:v>31.661283779999799</c:v>
                </c:pt>
                <c:pt idx="11">
                  <c:v>32.233445950000203</c:v>
                </c:pt>
                <c:pt idx="12">
                  <c:v>33.338310810000003</c:v>
                </c:pt>
                <c:pt idx="13">
                  <c:v>35.010405410000097</c:v>
                </c:pt>
                <c:pt idx="14">
                  <c:v>37.274391889999897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B54-86C8-52DB4C60E18B}"/>
            </c:ext>
          </c:extLst>
        </c:ser>
        <c:ser>
          <c:idx val="1"/>
          <c:order val="1"/>
          <c:tx>
            <c:strRef>
              <c:f>'Output (Graph)'!$D$19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(Graph)'!$B$21:$B$35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(Graph)'!$D$21:$D$35</c:f>
              <c:numCache>
                <c:formatCode>0.00</c:formatCode>
                <c:ptCount val="15"/>
                <c:pt idx="0">
                  <c:v>52.375405283308346</c:v>
                </c:pt>
                <c:pt idx="1">
                  <c:v>62.949834036041665</c:v>
                </c:pt>
                <c:pt idx="2">
                  <c:v>52.797296776408473</c:v>
                </c:pt>
                <c:pt idx="3">
                  <c:v>50.684034168691625</c:v>
                </c:pt>
                <c:pt idx="4">
                  <c:v>48.852810152141721</c:v>
                </c:pt>
                <c:pt idx="5">
                  <c:v>47.29659138411251</c:v>
                </c:pt>
                <c:pt idx="6">
                  <c:v>46.033691385312515</c:v>
                </c:pt>
                <c:pt idx="7">
                  <c:v>45.077391383312516</c:v>
                </c:pt>
                <c:pt idx="8">
                  <c:v>40.771490838470811</c:v>
                </c:pt>
                <c:pt idx="9">
                  <c:v>40.419611108270772</c:v>
                </c:pt>
                <c:pt idx="10">
                  <c:v>40.488270568670792</c:v>
                </c:pt>
                <c:pt idx="11">
                  <c:v>40.986051656570815</c:v>
                </c:pt>
                <c:pt idx="12">
                  <c:v>41.947284084770843</c:v>
                </c:pt>
                <c:pt idx="13">
                  <c:v>43.430360065204141</c:v>
                </c:pt>
                <c:pt idx="14">
                  <c:v>45.494618964475038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0-4B54-86C8-52DB4C60E18B}"/>
            </c:ext>
          </c:extLst>
        </c:ser>
        <c:ser>
          <c:idx val="2"/>
          <c:order val="2"/>
          <c:tx>
            <c:strRef>
              <c:f>'Output (Graph)'!$E$19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(Graph)'!$B$21:$B$35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(Graph)'!$E$21:$E$35</c:f>
              <c:numCache>
                <c:formatCode>0.00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70-4B54-86C8-52DB4C60E18B}"/>
            </c:ext>
          </c:extLst>
        </c:ser>
        <c:ser>
          <c:idx val="3"/>
          <c:order val="3"/>
          <c:tx>
            <c:strRef>
              <c:f>'Output (Graph)'!$F$19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(Graph)'!$B$21:$B$35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(Graph)'!$F$21:$F$35</c:f>
              <c:numCache>
                <c:formatCode>0.00</c:formatCode>
                <c:ptCount val="15"/>
                <c:pt idx="0">
                  <c:v>188.20239935791801</c:v>
                </c:pt>
                <c:pt idx="1">
                  <c:v>201.64081151791501</c:v>
                </c:pt>
                <c:pt idx="2">
                  <c:v>188.75031038791801</c:v>
                </c:pt>
                <c:pt idx="3">
                  <c:v>185.98814822791601</c:v>
                </c:pt>
                <c:pt idx="4">
                  <c:v>183.561391477917</c:v>
                </c:pt>
                <c:pt idx="5">
                  <c:v>181.48483741791699</c:v>
                </c:pt>
                <c:pt idx="6">
                  <c:v>179.77821579791799</c:v>
                </c:pt>
                <c:pt idx="7">
                  <c:v>178.48591849791799</c:v>
                </c:pt>
                <c:pt idx="8">
                  <c:v>130.82690640458401</c:v>
                </c:pt>
                <c:pt idx="9">
                  <c:v>130.42244694458299</c:v>
                </c:pt>
                <c:pt idx="10">
                  <c:v>130.50136586458299</c:v>
                </c:pt>
                <c:pt idx="11">
                  <c:v>131.07352803458301</c:v>
                </c:pt>
                <c:pt idx="12">
                  <c:v>132.17839289458399</c:v>
                </c:pt>
                <c:pt idx="13">
                  <c:v>133.85048749458301</c:v>
                </c:pt>
                <c:pt idx="14">
                  <c:v>136.114473974584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70-4B54-86C8-52DB4C60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37576"/>
        <c:axId val="1166234952"/>
      </c:lineChart>
      <c:catAx>
        <c:axId val="116623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34952"/>
        <c:crosses val="autoZero"/>
        <c:auto val="1"/>
        <c:lblAlgn val="ctr"/>
        <c:lblOffset val="100"/>
        <c:noMultiLvlLbl val="0"/>
      </c:catAx>
      <c:valAx>
        <c:axId val="116623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3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Market Prices</a:t>
            </a:r>
            <a:r>
              <a:rPr lang="en-US" b="1" baseline="0"/>
              <a:t> </a:t>
            </a:r>
            <a:r>
              <a:rPr lang="en-US" b="1"/>
              <a:t>$/MWh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(Graph)'!$C$37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(Graph)'!$B$39:$B$53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(Graph)'!$C$39:$C$53</c:f>
              <c:numCache>
                <c:formatCode>#,##0.00</c:formatCode>
                <c:ptCount val="15"/>
                <c:pt idx="0">
                  <c:v>28.055528461745201</c:v>
                </c:pt>
                <c:pt idx="1">
                  <c:v>28.2670776680126</c:v>
                </c:pt>
                <c:pt idx="2">
                  <c:v>29.3626758662603</c:v>
                </c:pt>
                <c:pt idx="3">
                  <c:v>30.595305901792202</c:v>
                </c:pt>
                <c:pt idx="4">
                  <c:v>31.9627231795867</c:v>
                </c:pt>
                <c:pt idx="5">
                  <c:v>32.994009061560497</c:v>
                </c:pt>
                <c:pt idx="6">
                  <c:v>33.991808130983998</c:v>
                </c:pt>
                <c:pt idx="7">
                  <c:v>35.302879976600899</c:v>
                </c:pt>
                <c:pt idx="8">
                  <c:v>44.111866931910299</c:v>
                </c:pt>
                <c:pt idx="9">
                  <c:v>44.285789935673598</c:v>
                </c:pt>
                <c:pt idx="10">
                  <c:v>45.207561785529698</c:v>
                </c:pt>
                <c:pt idx="11">
                  <c:v>45.855863099163201</c:v>
                </c:pt>
                <c:pt idx="12">
                  <c:v>47.025109556846502</c:v>
                </c:pt>
                <c:pt idx="13">
                  <c:v>47.896694005739803</c:v>
                </c:pt>
                <c:pt idx="14">
                  <c:v>49.067841653980899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F-459B-A356-A6B01A577DFA}"/>
            </c:ext>
          </c:extLst>
        </c:ser>
        <c:ser>
          <c:idx val="1"/>
          <c:order val="1"/>
          <c:tx>
            <c:strRef>
              <c:f>'Output (Graph)'!$D$37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(Graph)'!$B$39:$B$53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(Graph)'!$D$39:$D$53</c:f>
              <c:numCache>
                <c:formatCode>0.00</c:formatCode>
                <c:ptCount val="15"/>
                <c:pt idx="0">
                  <c:v>27.470084044361883</c:v>
                </c:pt>
                <c:pt idx="1">
                  <c:v>27.681633250629218</c:v>
                </c:pt>
                <c:pt idx="2">
                  <c:v>28.77723144887695</c:v>
                </c:pt>
                <c:pt idx="3">
                  <c:v>30.009861484408901</c:v>
                </c:pt>
                <c:pt idx="4">
                  <c:v>31.377278762203414</c:v>
                </c:pt>
                <c:pt idx="5">
                  <c:v>32.408564644177183</c:v>
                </c:pt>
                <c:pt idx="6">
                  <c:v>33.406363713600697</c:v>
                </c:pt>
                <c:pt idx="7">
                  <c:v>34.717435559217549</c:v>
                </c:pt>
                <c:pt idx="8">
                  <c:v>46.162332197956147</c:v>
                </c:pt>
                <c:pt idx="9">
                  <c:v>46.336255201719339</c:v>
                </c:pt>
                <c:pt idx="10">
                  <c:v>47.258027051575525</c:v>
                </c:pt>
                <c:pt idx="11">
                  <c:v>47.906328365209077</c:v>
                </c:pt>
                <c:pt idx="12">
                  <c:v>49.075574822892392</c:v>
                </c:pt>
                <c:pt idx="13">
                  <c:v>49.947159271785587</c:v>
                </c:pt>
                <c:pt idx="14">
                  <c:v>51.118306920026669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F-459B-A356-A6B01A577DFA}"/>
            </c:ext>
          </c:extLst>
        </c:ser>
        <c:ser>
          <c:idx val="2"/>
          <c:order val="2"/>
          <c:tx>
            <c:strRef>
              <c:f>'Output (Graph)'!$E$37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(Graph)'!$B$39:$B$53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(Graph)'!$E$39:$E$53</c:f>
              <c:numCache>
                <c:formatCode>0.00</c:formatCode>
                <c:ptCount val="15"/>
                <c:pt idx="0">
                  <c:v>13.3617321425786</c:v>
                </c:pt>
                <c:pt idx="1">
                  <c:v>13.573281348845899</c:v>
                </c:pt>
                <c:pt idx="2">
                  <c:v>14.668879547093599</c:v>
                </c:pt>
                <c:pt idx="3">
                  <c:v>15.9015095826256</c:v>
                </c:pt>
                <c:pt idx="4">
                  <c:v>17.268926860420098</c:v>
                </c:pt>
                <c:pt idx="5">
                  <c:v>18.3002127423938</c:v>
                </c:pt>
                <c:pt idx="6">
                  <c:v>19.2980118118174</c:v>
                </c:pt>
                <c:pt idx="7">
                  <c:v>20.609083657434201</c:v>
                </c:pt>
                <c:pt idx="8">
                  <c:v>12.878219531077001</c:v>
                </c:pt>
                <c:pt idx="9">
                  <c:v>13.0521425348402</c:v>
                </c:pt>
                <c:pt idx="10">
                  <c:v>13.9739143846964</c:v>
                </c:pt>
                <c:pt idx="11">
                  <c:v>14.622215698329899</c:v>
                </c:pt>
                <c:pt idx="12">
                  <c:v>15.7914621560132</c:v>
                </c:pt>
                <c:pt idx="13">
                  <c:v>16.663046604906398</c:v>
                </c:pt>
                <c:pt idx="14">
                  <c:v>17.834194253147501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F-459B-A356-A6B01A577DFA}"/>
            </c:ext>
          </c:extLst>
        </c:ser>
        <c:ser>
          <c:idx val="3"/>
          <c:order val="3"/>
          <c:tx>
            <c:strRef>
              <c:f>'Output (Graph)'!$F$37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(Graph)'!$B$39:$B$53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(Graph)'!$F$39:$F$53</c:f>
              <c:numCache>
                <c:formatCode>0.00</c:formatCode>
                <c:ptCount val="15"/>
                <c:pt idx="0">
                  <c:v>45.049693263828601</c:v>
                </c:pt>
                <c:pt idx="1">
                  <c:v>45.261242470095901</c:v>
                </c:pt>
                <c:pt idx="2">
                  <c:v>46.356840668343601</c:v>
                </c:pt>
                <c:pt idx="3">
                  <c:v>47.589470703875598</c:v>
                </c:pt>
                <c:pt idx="4">
                  <c:v>48.9568879816701</c:v>
                </c:pt>
                <c:pt idx="5">
                  <c:v>49.988173863643802</c:v>
                </c:pt>
                <c:pt idx="6">
                  <c:v>50.985972933067302</c:v>
                </c:pt>
                <c:pt idx="7">
                  <c:v>52.297044778684203</c:v>
                </c:pt>
                <c:pt idx="8">
                  <c:v>78.270354401076801</c:v>
                </c:pt>
                <c:pt idx="9">
                  <c:v>78.444277404840193</c:v>
                </c:pt>
                <c:pt idx="10">
                  <c:v>79.366049254696406</c:v>
                </c:pt>
                <c:pt idx="11">
                  <c:v>80.014350568329903</c:v>
                </c:pt>
                <c:pt idx="12">
                  <c:v>81.183597026013302</c:v>
                </c:pt>
                <c:pt idx="13">
                  <c:v>82.055181474906405</c:v>
                </c:pt>
                <c:pt idx="14">
                  <c:v>83.226329123147494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AF-459B-A356-A6B01A577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31016"/>
        <c:axId val="1166232984"/>
      </c:lineChart>
      <c:catAx>
        <c:axId val="116623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32984"/>
        <c:crosses val="autoZero"/>
        <c:auto val="1"/>
        <c:lblAlgn val="ctr"/>
        <c:lblOffset val="100"/>
        <c:noMultiLvlLbl val="0"/>
      </c:catAx>
      <c:valAx>
        <c:axId val="116623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3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CO2 $/ton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(Graph)'!$C$145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(Graph)'!$B$155:$B$161</c:f>
              <c:numCache>
                <c:formatCode>General</c:formatCode>
                <c:ptCount val="7"/>
                <c:pt idx="0">
                  <c:v>2028</c:v>
                </c:pt>
                <c:pt idx="1">
                  <c:v>2029</c:v>
                </c:pt>
                <c:pt idx="2">
                  <c:v>2030</c:v>
                </c:pt>
                <c:pt idx="3">
                  <c:v>2031</c:v>
                </c:pt>
                <c:pt idx="4">
                  <c:v>2032</c:v>
                </c:pt>
                <c:pt idx="5">
                  <c:v>2033</c:v>
                </c:pt>
                <c:pt idx="6">
                  <c:v>2034</c:v>
                </c:pt>
              </c:numCache>
            </c:numRef>
          </c:cat>
          <c:val>
            <c:numRef>
              <c:f>'Output (Graph)'!$C$155:$C$161</c:f>
              <c:numCache>
                <c:formatCode>#,##0.00</c:formatCode>
                <c:ptCount val="7"/>
                <c:pt idx="0">
                  <c:v>13.607909999999919</c:v>
                </c:pt>
                <c:pt idx="1">
                  <c:v>14.08418833333336</c:v>
                </c:pt>
                <c:pt idx="2">
                  <c:v>14.577134166666761</c:v>
                </c:pt>
                <c:pt idx="3">
                  <c:v>15.087334166666599</c:v>
                </c:pt>
                <c:pt idx="4">
                  <c:v>15.615390000000021</c:v>
                </c:pt>
                <c:pt idx="5">
                  <c:v>16.161930000000162</c:v>
                </c:pt>
                <c:pt idx="6">
                  <c:v>16.727595833333378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C-4672-A56B-FD59A8DEFDFD}"/>
            </c:ext>
          </c:extLst>
        </c:ser>
        <c:ser>
          <c:idx val="1"/>
          <c:order val="1"/>
          <c:tx>
            <c:strRef>
              <c:f>'Output (Graph)'!$D$145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(Graph)'!$B$155:$B$161</c:f>
              <c:numCache>
                <c:formatCode>General</c:formatCode>
                <c:ptCount val="7"/>
                <c:pt idx="0">
                  <c:v>2028</c:v>
                </c:pt>
                <c:pt idx="1">
                  <c:v>2029</c:v>
                </c:pt>
                <c:pt idx="2">
                  <c:v>2030</c:v>
                </c:pt>
                <c:pt idx="3">
                  <c:v>2031</c:v>
                </c:pt>
                <c:pt idx="4">
                  <c:v>2032</c:v>
                </c:pt>
                <c:pt idx="5">
                  <c:v>2033</c:v>
                </c:pt>
                <c:pt idx="6">
                  <c:v>2034</c:v>
                </c:pt>
              </c:numCache>
            </c:numRef>
          </c:cat>
          <c:val>
            <c:numRef>
              <c:f>'Output (Graph)'!$D$155:$D$161</c:f>
              <c:numCache>
                <c:formatCode>#,##0.00</c:formatCode>
                <c:ptCount val="7"/>
                <c:pt idx="0">
                  <c:v>14.557024416666659</c:v>
                </c:pt>
                <c:pt idx="1">
                  <c:v>15.033302400000002</c:v>
                </c:pt>
                <c:pt idx="2">
                  <c:v>15.52624843333334</c:v>
                </c:pt>
                <c:pt idx="3">
                  <c:v>16.036448433333323</c:v>
                </c:pt>
                <c:pt idx="4">
                  <c:v>16.564504416666669</c:v>
                </c:pt>
                <c:pt idx="5">
                  <c:v>17.111044416666687</c:v>
                </c:pt>
                <c:pt idx="6">
                  <c:v>17.676710433333341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C-4672-A56B-FD59A8DEFDFD}"/>
            </c:ext>
          </c:extLst>
        </c:ser>
        <c:ser>
          <c:idx val="2"/>
          <c:order val="2"/>
          <c:tx>
            <c:strRef>
              <c:f>'Output (Graph)'!$E$145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(Graph)'!$B$155:$B$161</c:f>
              <c:numCache>
                <c:formatCode>General</c:formatCode>
                <c:ptCount val="7"/>
                <c:pt idx="0">
                  <c:v>2028</c:v>
                </c:pt>
                <c:pt idx="1">
                  <c:v>2029</c:v>
                </c:pt>
                <c:pt idx="2">
                  <c:v>2030</c:v>
                </c:pt>
                <c:pt idx="3">
                  <c:v>2031</c:v>
                </c:pt>
                <c:pt idx="4">
                  <c:v>2032</c:v>
                </c:pt>
                <c:pt idx="5">
                  <c:v>2033</c:v>
                </c:pt>
                <c:pt idx="6">
                  <c:v>2034</c:v>
                </c:pt>
              </c:numCache>
            </c:numRef>
          </c:cat>
          <c:val>
            <c:numRef>
              <c:f>'Output (Graph)'!$E$155:$E$161</c:f>
              <c:numCache>
                <c:formatCode>#,##0.00</c:formatCode>
                <c:ptCount val="7"/>
                <c:pt idx="0">
                  <c:v>0.82812333333333799</c:v>
                </c:pt>
                <c:pt idx="1">
                  <c:v>1.3044008333333321</c:v>
                </c:pt>
                <c:pt idx="2">
                  <c:v>1.7973466666666762</c:v>
                </c:pt>
                <c:pt idx="3">
                  <c:v>2.30754666666666</c:v>
                </c:pt>
                <c:pt idx="4">
                  <c:v>2.8356033333333599</c:v>
                </c:pt>
                <c:pt idx="5">
                  <c:v>3.3821433333333197</c:v>
                </c:pt>
                <c:pt idx="6">
                  <c:v>3.9478091666666595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BC-4672-A56B-FD59A8DEFDFD}"/>
            </c:ext>
          </c:extLst>
        </c:ser>
        <c:ser>
          <c:idx val="3"/>
          <c:order val="3"/>
          <c:tx>
            <c:strRef>
              <c:f>'Output (Graph)'!$F$145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(Graph)'!$B$155:$B$161</c:f>
              <c:numCache>
                <c:formatCode>General</c:formatCode>
                <c:ptCount val="7"/>
                <c:pt idx="0">
                  <c:v>2028</c:v>
                </c:pt>
                <c:pt idx="1">
                  <c:v>2029</c:v>
                </c:pt>
                <c:pt idx="2">
                  <c:v>2030</c:v>
                </c:pt>
                <c:pt idx="3">
                  <c:v>2031</c:v>
                </c:pt>
                <c:pt idx="4">
                  <c:v>2032</c:v>
                </c:pt>
                <c:pt idx="5">
                  <c:v>2033</c:v>
                </c:pt>
                <c:pt idx="6">
                  <c:v>2034</c:v>
                </c:pt>
              </c:numCache>
            </c:numRef>
          </c:cat>
          <c:val>
            <c:numRef>
              <c:f>'Output (Graph)'!$F$155:$F$161</c:f>
              <c:numCache>
                <c:formatCode>#,##0.00</c:formatCode>
                <c:ptCount val="7"/>
                <c:pt idx="0">
                  <c:v>29.597068333333198</c:v>
                </c:pt>
                <c:pt idx="1">
                  <c:v>30.073346666666399</c:v>
                </c:pt>
                <c:pt idx="2">
                  <c:v>30.566292500000198</c:v>
                </c:pt>
                <c:pt idx="3">
                  <c:v>31.076492500000001</c:v>
                </c:pt>
                <c:pt idx="4">
                  <c:v>31.604548333333199</c:v>
                </c:pt>
                <c:pt idx="5">
                  <c:v>32.151088333333398</c:v>
                </c:pt>
                <c:pt idx="6">
                  <c:v>32.716755000000198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BC-4672-A56B-FD59A8DEF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4792"/>
        <c:axId val="1166245448"/>
      </c:lineChart>
      <c:catAx>
        <c:axId val="11662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45448"/>
        <c:crosses val="autoZero"/>
        <c:auto val="1"/>
        <c:lblAlgn val="ctr"/>
        <c:lblOffset val="100"/>
        <c:noMultiLvlLbl val="0"/>
      </c:catAx>
      <c:valAx>
        <c:axId val="116624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4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Rockport Dispatch</a:t>
            </a:r>
            <a:r>
              <a:rPr lang="en-US" baseline="0"/>
              <a:t> Coal Price $/mmbtu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(Graph)'!$C$127:$C$128</c:f>
              <c:strCache>
                <c:ptCount val="2"/>
                <c:pt idx="0">
                  <c:v>Base Pricing</c:v>
                </c:pt>
                <c:pt idx="1">
                  <c:v>STOCH RP COAL DISP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(Graph)'!$B$129:$B$143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(Graph)'!$C$129:$C$143</c:f>
              <c:numCache>
                <c:formatCode>#,##0.00</c:formatCode>
                <c:ptCount val="15"/>
                <c:pt idx="0">
                  <c:v>2.15250819672133</c:v>
                </c:pt>
                <c:pt idx="1">
                  <c:v>2.1965684931506799</c:v>
                </c:pt>
                <c:pt idx="2">
                  <c:v>2.2249465753424502</c:v>
                </c:pt>
                <c:pt idx="3">
                  <c:v>2.3043630136986302</c:v>
                </c:pt>
                <c:pt idx="4">
                  <c:v>2.37469672131148</c:v>
                </c:pt>
                <c:pt idx="5">
                  <c:v>2.4435684931506798</c:v>
                </c:pt>
                <c:pt idx="6">
                  <c:v>2.5230095890410902</c:v>
                </c:pt>
                <c:pt idx="7">
                  <c:v>2.61218144044321</c:v>
                </c:pt>
                <c:pt idx="8">
                  <c:v>2.6675191256830701</c:v>
                </c:pt>
                <c:pt idx="9">
                  <c:v>2.7932850000000098</c:v>
                </c:pt>
                <c:pt idx="10">
                  <c:v>2.8703720000000099</c:v>
                </c:pt>
                <c:pt idx="11">
                  <c:v>2.8968740000000199</c:v>
                </c:pt>
                <c:pt idx="12">
                  <c:v>2.9650289999999901</c:v>
                </c:pt>
                <c:pt idx="13">
                  <c:v>3.0454889999999799</c:v>
                </c:pt>
                <c:pt idx="14">
                  <c:v>3.1785209999999799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E-4138-8F7C-F79EBC3F68BD}"/>
            </c:ext>
          </c:extLst>
        </c:ser>
        <c:ser>
          <c:idx val="1"/>
          <c:order val="1"/>
          <c:tx>
            <c:strRef>
              <c:f>'Output (Graph)'!$D$127:$D$128</c:f>
              <c:strCache>
                <c:ptCount val="2"/>
                <c:pt idx="0">
                  <c:v>Stoch Avg.</c:v>
                </c:pt>
                <c:pt idx="1">
                  <c:v>STOCH RP COAL DISP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(Graph)'!$B$129:$B$143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(Graph)'!$D$129:$D$143</c:f>
              <c:numCache>
                <c:formatCode>0.00</c:formatCode>
                <c:ptCount val="15"/>
                <c:pt idx="0">
                  <c:v>2.1502699784088124</c:v>
                </c:pt>
                <c:pt idx="1">
                  <c:v>2.194330274838185</c:v>
                </c:pt>
                <c:pt idx="2">
                  <c:v>2.2227083570299651</c:v>
                </c:pt>
                <c:pt idx="3">
                  <c:v>2.3021247953861304</c:v>
                </c:pt>
                <c:pt idx="4">
                  <c:v>2.3724585029989749</c:v>
                </c:pt>
                <c:pt idx="5">
                  <c:v>2.4413302748381835</c:v>
                </c:pt>
                <c:pt idx="6">
                  <c:v>2.5207713707285953</c:v>
                </c:pt>
                <c:pt idx="7">
                  <c:v>2.6099432221307124</c:v>
                </c:pt>
                <c:pt idx="8">
                  <c:v>2.672179092991394</c:v>
                </c:pt>
                <c:pt idx="9">
                  <c:v>2.7979449673083328</c:v>
                </c:pt>
                <c:pt idx="10">
                  <c:v>2.8750319673083333</c:v>
                </c:pt>
                <c:pt idx="11">
                  <c:v>2.9015339673083353</c:v>
                </c:pt>
                <c:pt idx="12">
                  <c:v>2.9696889673083295</c:v>
                </c:pt>
                <c:pt idx="13">
                  <c:v>3.05014896730833</c:v>
                </c:pt>
                <c:pt idx="14">
                  <c:v>3.1831809673083327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E-4138-8F7C-F79EBC3F68BD}"/>
            </c:ext>
          </c:extLst>
        </c:ser>
        <c:ser>
          <c:idx val="2"/>
          <c:order val="2"/>
          <c:tx>
            <c:strRef>
              <c:f>'Output (Graph)'!$E$127:$E$128</c:f>
              <c:strCache>
                <c:ptCount val="2"/>
                <c:pt idx="0">
                  <c:v>Stoch Min.</c:v>
                </c:pt>
                <c:pt idx="1">
                  <c:v>STOCH RP COAL DISP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(Graph)'!$B$129:$B$143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(Graph)'!$E$129:$E$143</c:f>
              <c:numCache>
                <c:formatCode>0.00</c:formatCode>
                <c:ptCount val="15"/>
                <c:pt idx="0">
                  <c:v>2.09274954380464</c:v>
                </c:pt>
                <c:pt idx="1">
                  <c:v>2.1368098402340201</c:v>
                </c:pt>
                <c:pt idx="2">
                  <c:v>2.1651879224258002</c:v>
                </c:pt>
                <c:pt idx="3">
                  <c:v>2.2446043607819499</c:v>
                </c:pt>
                <c:pt idx="4">
                  <c:v>2.3149380683948202</c:v>
                </c:pt>
                <c:pt idx="5">
                  <c:v>2.3838098402340302</c:v>
                </c:pt>
                <c:pt idx="6">
                  <c:v>2.4632509361244299</c:v>
                </c:pt>
                <c:pt idx="7">
                  <c:v>2.5524227875265502</c:v>
                </c:pt>
                <c:pt idx="8">
                  <c:v>2.5936665056830499</c:v>
                </c:pt>
                <c:pt idx="9">
                  <c:v>2.71943237999999</c:v>
                </c:pt>
                <c:pt idx="10">
                  <c:v>2.7965193800000199</c:v>
                </c:pt>
                <c:pt idx="11">
                  <c:v>2.8230213800000299</c:v>
                </c:pt>
                <c:pt idx="12">
                  <c:v>2.8911763800000099</c:v>
                </c:pt>
                <c:pt idx="13">
                  <c:v>2.9716363799999899</c:v>
                </c:pt>
                <c:pt idx="14">
                  <c:v>3.1046683800000099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E-4138-8F7C-F79EBC3F68BD}"/>
            </c:ext>
          </c:extLst>
        </c:ser>
        <c:ser>
          <c:idx val="3"/>
          <c:order val="3"/>
          <c:tx>
            <c:strRef>
              <c:f>'Output (Graph)'!$F$127:$F$128</c:f>
              <c:strCache>
                <c:ptCount val="2"/>
                <c:pt idx="0">
                  <c:v>Stoch Max</c:v>
                </c:pt>
                <c:pt idx="1">
                  <c:v>STOCH RP COAL DISP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(Graph)'!$B$129:$B$143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(Graph)'!$F$129:$F$143</c:f>
              <c:numCache>
                <c:formatCode>0.00</c:formatCode>
                <c:ptCount val="15"/>
                <c:pt idx="0">
                  <c:v>2.2056864971379899</c:v>
                </c:pt>
                <c:pt idx="1">
                  <c:v>2.2497467935673598</c:v>
                </c:pt>
                <c:pt idx="2">
                  <c:v>2.2781248757591199</c:v>
                </c:pt>
                <c:pt idx="3">
                  <c:v>2.3575413141152999</c:v>
                </c:pt>
                <c:pt idx="4">
                  <c:v>2.4278750217281502</c:v>
                </c:pt>
                <c:pt idx="5">
                  <c:v>2.4967467935673602</c:v>
                </c:pt>
                <c:pt idx="6">
                  <c:v>2.5761878894577599</c:v>
                </c:pt>
                <c:pt idx="7">
                  <c:v>2.6653597408598899</c:v>
                </c:pt>
                <c:pt idx="8">
                  <c:v>2.7433036448497301</c:v>
                </c:pt>
                <c:pt idx="9">
                  <c:v>2.86906951916668</c:v>
                </c:pt>
                <c:pt idx="10">
                  <c:v>2.9461565191666801</c:v>
                </c:pt>
                <c:pt idx="11">
                  <c:v>2.9726585191666799</c:v>
                </c:pt>
                <c:pt idx="12">
                  <c:v>3.0408135191666399</c:v>
                </c:pt>
                <c:pt idx="13">
                  <c:v>3.1212735191666501</c:v>
                </c:pt>
                <c:pt idx="14">
                  <c:v>3.2543055191666501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9E-4138-8F7C-F79EBC3F6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65456"/>
        <c:axId val="1166269720"/>
      </c:lineChart>
      <c:catAx>
        <c:axId val="11662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69720"/>
        <c:crosses val="autoZero"/>
        <c:auto val="1"/>
        <c:lblAlgn val="ctr"/>
        <c:lblOffset val="100"/>
        <c:noMultiLvlLbl val="0"/>
      </c:catAx>
      <c:valAx>
        <c:axId val="116626972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2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Rockport Coal Price $/mmbtu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(Graph)'!$C$109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(Graph)'!$B$111:$B$125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(Graph)'!$C$111:$C$125</c:f>
              <c:numCache>
                <c:formatCode>#,##0.00</c:formatCode>
                <c:ptCount val="15"/>
                <c:pt idx="0">
                  <c:v>2.4400081967213101</c:v>
                </c:pt>
                <c:pt idx="1">
                  <c:v>2.48406849315068</c:v>
                </c:pt>
                <c:pt idx="2">
                  <c:v>2.5124465753424601</c:v>
                </c:pt>
                <c:pt idx="3">
                  <c:v>2.5918630136986498</c:v>
                </c:pt>
                <c:pt idx="4">
                  <c:v>2.6621967213114699</c:v>
                </c:pt>
                <c:pt idx="5">
                  <c:v>2.7310684931506799</c:v>
                </c:pt>
                <c:pt idx="6">
                  <c:v>2.8105095890411098</c:v>
                </c:pt>
                <c:pt idx="7">
                  <c:v>2.8996814404432101</c:v>
                </c:pt>
                <c:pt idx="8">
                  <c:v>2.9550191256830498</c:v>
                </c:pt>
                <c:pt idx="9">
                  <c:v>3.0807849999999899</c:v>
                </c:pt>
                <c:pt idx="10">
                  <c:v>3.15787200000003</c:v>
                </c:pt>
                <c:pt idx="11">
                  <c:v>3.1843739999999801</c:v>
                </c:pt>
                <c:pt idx="12">
                  <c:v>3.2525290000000102</c:v>
                </c:pt>
                <c:pt idx="13">
                  <c:v>3.332989</c:v>
                </c:pt>
                <c:pt idx="14">
                  <c:v>3.46602100000002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C-4467-851D-91FF92601C6F}"/>
            </c:ext>
          </c:extLst>
        </c:ser>
        <c:ser>
          <c:idx val="1"/>
          <c:order val="1"/>
          <c:tx>
            <c:strRef>
              <c:f>'Output (Graph)'!$D$109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(Graph)'!$B$111:$B$125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(Graph)'!$D$111:$D$125</c:f>
              <c:numCache>
                <c:formatCode>0.00</c:formatCode>
                <c:ptCount val="15"/>
                <c:pt idx="0">
                  <c:v>2.4374885396171444</c:v>
                </c:pt>
                <c:pt idx="1">
                  <c:v>2.481548836046517</c:v>
                </c:pt>
                <c:pt idx="2">
                  <c:v>2.5099269182382979</c:v>
                </c:pt>
                <c:pt idx="3">
                  <c:v>2.5893433565944663</c:v>
                </c:pt>
                <c:pt idx="4">
                  <c:v>2.6596770642073095</c:v>
                </c:pt>
                <c:pt idx="5">
                  <c:v>2.7285488360465182</c:v>
                </c:pt>
                <c:pt idx="6">
                  <c:v>2.8079899319369299</c:v>
                </c:pt>
                <c:pt idx="7">
                  <c:v>2.8971617833390462</c:v>
                </c:pt>
                <c:pt idx="8">
                  <c:v>2.9602703048580619</c:v>
                </c:pt>
                <c:pt idx="9">
                  <c:v>3.0860361791750006</c:v>
                </c:pt>
                <c:pt idx="10">
                  <c:v>3.1631231791749985</c:v>
                </c:pt>
                <c:pt idx="11">
                  <c:v>3.1896251791750037</c:v>
                </c:pt>
                <c:pt idx="12">
                  <c:v>3.2577801791749992</c:v>
                </c:pt>
                <c:pt idx="13">
                  <c:v>3.3382401791749987</c:v>
                </c:pt>
                <c:pt idx="14">
                  <c:v>3.4712721791749974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C-4467-851D-91FF92601C6F}"/>
            </c:ext>
          </c:extLst>
        </c:ser>
        <c:ser>
          <c:idx val="2"/>
          <c:order val="2"/>
          <c:tx>
            <c:strRef>
              <c:f>'Output (Graph)'!$E$109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(Graph)'!$B$111:$B$125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(Graph)'!$E$111:$E$125</c:f>
              <c:numCache>
                <c:formatCode>0.00</c:formatCode>
                <c:ptCount val="15"/>
                <c:pt idx="0">
                  <c:v>2.3707364888046598</c:v>
                </c:pt>
                <c:pt idx="1">
                  <c:v>2.4147967852340102</c:v>
                </c:pt>
                <c:pt idx="2">
                  <c:v>2.4431748674257898</c:v>
                </c:pt>
                <c:pt idx="3">
                  <c:v>2.5225913057819702</c:v>
                </c:pt>
                <c:pt idx="4">
                  <c:v>2.5929250133948201</c:v>
                </c:pt>
                <c:pt idx="5">
                  <c:v>2.6617967852340199</c:v>
                </c:pt>
                <c:pt idx="6">
                  <c:v>2.7412378811244298</c:v>
                </c:pt>
                <c:pt idx="7">
                  <c:v>2.83040973252655</c:v>
                </c:pt>
                <c:pt idx="8">
                  <c:v>2.8724259873497302</c:v>
                </c:pt>
                <c:pt idx="9">
                  <c:v>2.9981918616666401</c:v>
                </c:pt>
                <c:pt idx="10">
                  <c:v>3.0752788616666402</c:v>
                </c:pt>
                <c:pt idx="11">
                  <c:v>3.1017808616666498</c:v>
                </c:pt>
                <c:pt idx="12">
                  <c:v>3.1699358616666902</c:v>
                </c:pt>
                <c:pt idx="13">
                  <c:v>3.2503958616666702</c:v>
                </c:pt>
                <c:pt idx="14">
                  <c:v>3.38342786166668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C-4467-851D-91FF92601C6F}"/>
            </c:ext>
          </c:extLst>
        </c:ser>
        <c:ser>
          <c:idx val="3"/>
          <c:order val="3"/>
          <c:tx>
            <c:strRef>
              <c:f>'Output (Graph)'!$F$109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(Graph)'!$B$111:$B$125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(Graph)'!$F$111:$F$125</c:f>
              <c:numCache>
                <c:formatCode>0.00</c:formatCode>
                <c:ptCount val="15"/>
                <c:pt idx="0">
                  <c:v>2.5011409842213199</c:v>
                </c:pt>
                <c:pt idx="1">
                  <c:v>2.5452012806506898</c:v>
                </c:pt>
                <c:pt idx="2">
                  <c:v>2.5735793628424801</c:v>
                </c:pt>
                <c:pt idx="3">
                  <c:v>2.6529958011986201</c:v>
                </c:pt>
                <c:pt idx="4">
                  <c:v>2.72332950881147</c:v>
                </c:pt>
                <c:pt idx="5">
                  <c:v>2.79220128065068</c:v>
                </c:pt>
                <c:pt idx="6">
                  <c:v>2.8716423765411001</c:v>
                </c:pt>
                <c:pt idx="7">
                  <c:v>2.9608142279432199</c:v>
                </c:pt>
                <c:pt idx="8">
                  <c:v>3.0395452181830702</c:v>
                </c:pt>
                <c:pt idx="9">
                  <c:v>3.1653110925000201</c:v>
                </c:pt>
                <c:pt idx="10">
                  <c:v>3.2423980925000202</c:v>
                </c:pt>
                <c:pt idx="11">
                  <c:v>3.2689000925000302</c:v>
                </c:pt>
                <c:pt idx="12">
                  <c:v>3.33705509249998</c:v>
                </c:pt>
                <c:pt idx="13">
                  <c:v>3.41751509249998</c:v>
                </c:pt>
                <c:pt idx="14">
                  <c:v>3.5505470924999898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BC-4467-851D-91FF9260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900616"/>
        <c:axId val="1304901272"/>
      </c:lineChart>
      <c:catAx>
        <c:axId val="130490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901272"/>
        <c:crosses val="autoZero"/>
        <c:auto val="1"/>
        <c:lblAlgn val="ctr"/>
        <c:lblOffset val="100"/>
        <c:noMultiLvlLbl val="0"/>
      </c:catAx>
      <c:valAx>
        <c:axId val="130490127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90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Mitchell Dispatch</a:t>
            </a:r>
            <a:r>
              <a:rPr lang="en-US" baseline="0"/>
              <a:t> Coal $/mmbtu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(Graph)'!$C$91:$C$92</c:f>
              <c:strCache>
                <c:ptCount val="2"/>
                <c:pt idx="0">
                  <c:v>Base Pricing</c:v>
                </c:pt>
                <c:pt idx="1">
                  <c:v>STOCH ML COAL DISP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(Graph)'!$B$93:$B$107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(Graph)'!$C$93:$C$107</c:f>
              <c:numCache>
                <c:formatCode>#,##0.00</c:formatCode>
                <c:ptCount val="15"/>
                <c:pt idx="0">
                  <c:v>2.1721568306010899</c:v>
                </c:pt>
                <c:pt idx="1">
                  <c:v>2.2388671232876698</c:v>
                </c:pt>
                <c:pt idx="2">
                  <c:v>2.0642616438356098</c:v>
                </c:pt>
                <c:pt idx="3">
                  <c:v>2.0711000000000102</c:v>
                </c:pt>
                <c:pt idx="4">
                  <c:v>2.1917715846994499</c:v>
                </c:pt>
                <c:pt idx="5">
                  <c:v>2.2624424657534199</c:v>
                </c:pt>
                <c:pt idx="6">
                  <c:v>2.3686479452054798</c:v>
                </c:pt>
                <c:pt idx="7">
                  <c:v>2.51067008310249</c:v>
                </c:pt>
                <c:pt idx="8">
                  <c:v>2.4528890710382298</c:v>
                </c:pt>
                <c:pt idx="9">
                  <c:v>2.45188000000002</c:v>
                </c:pt>
                <c:pt idx="10">
                  <c:v>2.531193</c:v>
                </c:pt>
                <c:pt idx="11">
                  <c:v>2.4570099999999901</c:v>
                </c:pt>
                <c:pt idx="12">
                  <c:v>2.4740410000000002</c:v>
                </c:pt>
                <c:pt idx="13">
                  <c:v>2.45331400000001</c:v>
                </c:pt>
                <c:pt idx="14">
                  <c:v>2.4884159999999902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A-41FF-96C0-A62BC0CD844A}"/>
            </c:ext>
          </c:extLst>
        </c:ser>
        <c:ser>
          <c:idx val="1"/>
          <c:order val="1"/>
          <c:tx>
            <c:strRef>
              <c:f>'Output (Graph)'!$D$91:$D$92</c:f>
              <c:strCache>
                <c:ptCount val="2"/>
                <c:pt idx="0">
                  <c:v>Stoch Avg.</c:v>
                </c:pt>
                <c:pt idx="1">
                  <c:v>STOCH ML COAL DISP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(Graph)'!$B$93:$B$107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(Graph)'!$D$93:$D$107</c:f>
              <c:numCache>
                <c:formatCode>0.00</c:formatCode>
                <c:ptCount val="15"/>
                <c:pt idx="0">
                  <c:v>2.1679924774719255</c:v>
                </c:pt>
                <c:pt idx="1">
                  <c:v>2.2347027701585023</c:v>
                </c:pt>
                <c:pt idx="2">
                  <c:v>2.0600972907064503</c:v>
                </c:pt>
                <c:pt idx="3">
                  <c:v>2.066935646870832</c:v>
                </c:pt>
                <c:pt idx="4">
                  <c:v>2.1876072315702881</c:v>
                </c:pt>
                <c:pt idx="5">
                  <c:v>2.2582781126242595</c:v>
                </c:pt>
                <c:pt idx="6">
                  <c:v>2.3644835920763145</c:v>
                </c:pt>
                <c:pt idx="7">
                  <c:v>2.5065057299733264</c:v>
                </c:pt>
                <c:pt idx="8">
                  <c:v>2.4599406003132525</c:v>
                </c:pt>
                <c:pt idx="9">
                  <c:v>2.458931529275</c:v>
                </c:pt>
                <c:pt idx="10">
                  <c:v>2.5382445292749996</c:v>
                </c:pt>
                <c:pt idx="11">
                  <c:v>2.4640615292750034</c:v>
                </c:pt>
                <c:pt idx="12">
                  <c:v>2.4810925292749992</c:v>
                </c:pt>
                <c:pt idx="13">
                  <c:v>2.4603655292749993</c:v>
                </c:pt>
                <c:pt idx="14">
                  <c:v>2.4954675292749977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A-41FF-96C0-A62BC0CD844A}"/>
            </c:ext>
          </c:extLst>
        </c:ser>
        <c:ser>
          <c:idx val="2"/>
          <c:order val="2"/>
          <c:tx>
            <c:strRef>
              <c:f>'Output (Graph)'!$E$91:$E$92</c:f>
              <c:strCache>
                <c:ptCount val="2"/>
                <c:pt idx="0">
                  <c:v>Stoch Min.</c:v>
                </c:pt>
                <c:pt idx="1">
                  <c:v>STOCH ML COAL DISP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(Graph)'!$B$93:$B$107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(Graph)'!$E$93:$E$107</c:f>
              <c:numCache>
                <c:formatCode>0.00</c:formatCode>
                <c:ptCount val="15"/>
                <c:pt idx="0">
                  <c:v>2.08872997060109</c:v>
                </c:pt>
                <c:pt idx="1">
                  <c:v>2.1554402632876801</c:v>
                </c:pt>
                <c:pt idx="2">
                  <c:v>1.98083478383561</c:v>
                </c:pt>
                <c:pt idx="3">
                  <c:v>1.9876731400000001</c:v>
                </c:pt>
                <c:pt idx="4">
                  <c:v>2.10834472469945</c:v>
                </c:pt>
                <c:pt idx="5">
                  <c:v>2.17901560575342</c:v>
                </c:pt>
                <c:pt idx="6">
                  <c:v>2.2852210852054902</c:v>
                </c:pt>
                <c:pt idx="7">
                  <c:v>2.4272432231024901</c:v>
                </c:pt>
                <c:pt idx="8">
                  <c:v>2.13910263687159</c:v>
                </c:pt>
                <c:pt idx="9">
                  <c:v>2.13809356583335</c:v>
                </c:pt>
                <c:pt idx="10">
                  <c:v>2.21740656583333</c:v>
                </c:pt>
                <c:pt idx="11">
                  <c:v>2.1432235658333498</c:v>
                </c:pt>
                <c:pt idx="12">
                  <c:v>2.1602545658333301</c:v>
                </c:pt>
                <c:pt idx="13">
                  <c:v>2.1395275658333199</c:v>
                </c:pt>
                <c:pt idx="14">
                  <c:v>2.1746295658333299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A-41FF-96C0-A62BC0CD844A}"/>
            </c:ext>
          </c:extLst>
        </c:ser>
        <c:ser>
          <c:idx val="3"/>
          <c:order val="3"/>
          <c:tx>
            <c:strRef>
              <c:f>'Output (Graph)'!$F$91:$F$92</c:f>
              <c:strCache>
                <c:ptCount val="2"/>
                <c:pt idx="0">
                  <c:v>Stoch Max</c:v>
                </c:pt>
                <c:pt idx="1">
                  <c:v>STOCH ML COAL DISP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(Graph)'!$B$93:$B$107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(Graph)'!$F$93:$F$107</c:f>
              <c:numCache>
                <c:formatCode>0.00</c:formatCode>
                <c:ptCount val="15"/>
                <c:pt idx="0">
                  <c:v>2.24443576518442</c:v>
                </c:pt>
                <c:pt idx="1">
                  <c:v>2.3111460578709901</c:v>
                </c:pt>
                <c:pt idx="2">
                  <c:v>2.13654057841894</c:v>
                </c:pt>
                <c:pt idx="3">
                  <c:v>2.1433789345833301</c:v>
                </c:pt>
                <c:pt idx="4">
                  <c:v>2.2640505192828</c:v>
                </c:pt>
                <c:pt idx="5">
                  <c:v>2.33472140033677</c:v>
                </c:pt>
                <c:pt idx="6">
                  <c:v>2.4409268797888299</c:v>
                </c:pt>
                <c:pt idx="7">
                  <c:v>2.5829490176858201</c:v>
                </c:pt>
                <c:pt idx="8">
                  <c:v>2.7202419781215799</c:v>
                </c:pt>
                <c:pt idx="9">
                  <c:v>2.7192329070833501</c:v>
                </c:pt>
                <c:pt idx="10">
                  <c:v>2.7985459070833199</c:v>
                </c:pt>
                <c:pt idx="11">
                  <c:v>2.7243629070833602</c:v>
                </c:pt>
                <c:pt idx="12">
                  <c:v>2.74139390708332</c:v>
                </c:pt>
                <c:pt idx="13">
                  <c:v>2.72066690708334</c:v>
                </c:pt>
                <c:pt idx="14">
                  <c:v>2.7557689070833198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A-41FF-96C0-A62BC0CD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10728"/>
        <c:axId val="1061909744"/>
      </c:lineChart>
      <c:catAx>
        <c:axId val="106191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09744"/>
        <c:crosses val="autoZero"/>
        <c:auto val="1"/>
        <c:lblAlgn val="ctr"/>
        <c:lblOffset val="100"/>
        <c:noMultiLvlLbl val="0"/>
      </c:catAx>
      <c:valAx>
        <c:axId val="106190974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1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Mitchell Coal Price $/mmbtu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(Graph)'!$C$73</c:f>
              <c:strCache>
                <c:ptCount val="1"/>
                <c:pt idx="0">
                  <c:v>Base Pricing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(Graph)'!$B$75:$B$89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(Graph)'!$C$75:$C$89</c:f>
              <c:numCache>
                <c:formatCode>#,##0.00</c:formatCode>
                <c:ptCount val="15"/>
                <c:pt idx="0">
                  <c:v>2.2572568306010998</c:v>
                </c:pt>
                <c:pt idx="1">
                  <c:v>2.3239671232876602</c:v>
                </c:pt>
                <c:pt idx="2">
                  <c:v>2.14936164383563</c:v>
                </c:pt>
                <c:pt idx="3">
                  <c:v>2.1562000000000001</c:v>
                </c:pt>
                <c:pt idx="4">
                  <c:v>2.2768715846994598</c:v>
                </c:pt>
                <c:pt idx="5">
                  <c:v>2.3475424657534401</c:v>
                </c:pt>
                <c:pt idx="6">
                  <c:v>2.4537479452054698</c:v>
                </c:pt>
                <c:pt idx="7">
                  <c:v>2.5957700831025101</c:v>
                </c:pt>
                <c:pt idx="8">
                  <c:v>2.5379890710382602</c:v>
                </c:pt>
                <c:pt idx="9">
                  <c:v>2.53698000000001</c:v>
                </c:pt>
                <c:pt idx="10">
                  <c:v>2.6162930000000002</c:v>
                </c:pt>
                <c:pt idx="11">
                  <c:v>2.5421100000000099</c:v>
                </c:pt>
                <c:pt idx="12">
                  <c:v>2.5591410000000199</c:v>
                </c:pt>
                <c:pt idx="13">
                  <c:v>2.5384139999999999</c:v>
                </c:pt>
                <c:pt idx="14">
                  <c:v>2.5735159999999802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6-4D24-B30A-B0E7F79D5451}"/>
            </c:ext>
          </c:extLst>
        </c:ser>
        <c:ser>
          <c:idx val="1"/>
          <c:order val="1"/>
          <c:tx>
            <c:strRef>
              <c:f>'Output (Graph)'!$D$73</c:f>
              <c:strCache>
                <c:ptCount val="1"/>
                <c:pt idx="0">
                  <c:v>Stoch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(Graph)'!$B$75:$B$89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(Graph)'!$D$75:$D$89</c:f>
              <c:numCache>
                <c:formatCode>0.00</c:formatCode>
                <c:ptCount val="15"/>
                <c:pt idx="0">
                  <c:v>2.2529574259844263</c:v>
                </c:pt>
                <c:pt idx="1">
                  <c:v>2.3196677186710049</c:v>
                </c:pt>
                <c:pt idx="2">
                  <c:v>2.1450622392189485</c:v>
                </c:pt>
                <c:pt idx="3">
                  <c:v>2.1519005953833341</c:v>
                </c:pt>
                <c:pt idx="4">
                  <c:v>2.2725721800827876</c:v>
                </c:pt>
                <c:pt idx="5">
                  <c:v>2.3432430611367581</c:v>
                </c:pt>
                <c:pt idx="6">
                  <c:v>2.4494485405888136</c:v>
                </c:pt>
                <c:pt idx="7">
                  <c:v>2.5914706784858281</c:v>
                </c:pt>
                <c:pt idx="8">
                  <c:v>2.5454638211965843</c:v>
                </c:pt>
                <c:pt idx="9">
                  <c:v>2.5444547501583337</c:v>
                </c:pt>
                <c:pt idx="10">
                  <c:v>2.6237677501583363</c:v>
                </c:pt>
                <c:pt idx="11">
                  <c:v>2.5495847501583349</c:v>
                </c:pt>
                <c:pt idx="12">
                  <c:v>2.5666157501583342</c:v>
                </c:pt>
                <c:pt idx="13">
                  <c:v>2.545888750158332</c:v>
                </c:pt>
                <c:pt idx="14">
                  <c:v>2.580990750158334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6-4D24-B30A-B0E7F79D5451}"/>
            </c:ext>
          </c:extLst>
        </c:ser>
        <c:ser>
          <c:idx val="2"/>
          <c:order val="2"/>
          <c:tx>
            <c:strRef>
              <c:f>'Output (Graph)'!$E$73</c:f>
              <c:strCache>
                <c:ptCount val="1"/>
                <c:pt idx="0">
                  <c:v>Stoch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(Graph)'!$B$75:$B$89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(Graph)'!$E$75:$E$89</c:f>
              <c:numCache>
                <c:formatCode>0.00</c:formatCode>
                <c:ptCount val="15"/>
                <c:pt idx="0">
                  <c:v>2.1706247393510898</c:v>
                </c:pt>
                <c:pt idx="1">
                  <c:v>2.2373350320376799</c:v>
                </c:pt>
                <c:pt idx="2">
                  <c:v>2.06272955258562</c:v>
                </c:pt>
                <c:pt idx="3">
                  <c:v>2.0695679087499901</c:v>
                </c:pt>
                <c:pt idx="4">
                  <c:v>2.19023949344946</c:v>
                </c:pt>
                <c:pt idx="5">
                  <c:v>2.26091037450343</c:v>
                </c:pt>
                <c:pt idx="6">
                  <c:v>2.36711585395549</c:v>
                </c:pt>
                <c:pt idx="7">
                  <c:v>2.5091379918524899</c:v>
                </c:pt>
                <c:pt idx="8">
                  <c:v>2.21576962895492</c:v>
                </c:pt>
                <c:pt idx="9">
                  <c:v>2.2147605579166498</c:v>
                </c:pt>
                <c:pt idx="10">
                  <c:v>2.2940735579166698</c:v>
                </c:pt>
                <c:pt idx="11">
                  <c:v>2.2198905579166599</c:v>
                </c:pt>
                <c:pt idx="12">
                  <c:v>2.2369215579166601</c:v>
                </c:pt>
                <c:pt idx="13">
                  <c:v>2.21619455791667</c:v>
                </c:pt>
                <c:pt idx="14">
                  <c:v>2.2512965579166901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6-4D24-B30A-B0E7F79D5451}"/>
            </c:ext>
          </c:extLst>
        </c:ser>
        <c:ser>
          <c:idx val="3"/>
          <c:order val="3"/>
          <c:tx>
            <c:strRef>
              <c:f>'Output (Graph)'!$F$73</c:f>
              <c:strCache>
                <c:ptCount val="1"/>
                <c:pt idx="0">
                  <c:v>Stoch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'Output (Graph)'!$B$75:$B$89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'Output (Graph)'!$F$75:$F$89</c:f>
              <c:numCache>
                <c:formatCode>0.00</c:formatCode>
                <c:ptCount val="15"/>
                <c:pt idx="0">
                  <c:v>2.3325284531010801</c:v>
                </c:pt>
                <c:pt idx="1">
                  <c:v>2.3992387457876698</c:v>
                </c:pt>
                <c:pt idx="2">
                  <c:v>2.2246332663356201</c:v>
                </c:pt>
                <c:pt idx="3">
                  <c:v>2.2314716225</c:v>
                </c:pt>
                <c:pt idx="4">
                  <c:v>2.3521432071994499</c:v>
                </c:pt>
                <c:pt idx="5">
                  <c:v>2.4228140882534199</c:v>
                </c:pt>
                <c:pt idx="6">
                  <c:v>2.5290195677054701</c:v>
                </c:pt>
                <c:pt idx="7">
                  <c:v>2.67104170560249</c:v>
                </c:pt>
                <c:pt idx="8">
                  <c:v>2.8155579956216101</c:v>
                </c:pt>
                <c:pt idx="9">
                  <c:v>2.8145489245833399</c:v>
                </c:pt>
                <c:pt idx="10">
                  <c:v>2.8938619245833501</c:v>
                </c:pt>
                <c:pt idx="11">
                  <c:v>2.81967892458335</c:v>
                </c:pt>
                <c:pt idx="12">
                  <c:v>2.83670992458334</c:v>
                </c:pt>
                <c:pt idx="13">
                  <c:v>2.8159829245833099</c:v>
                </c:pt>
                <c:pt idx="14">
                  <c:v>2.8510849245833199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6-4D24-B30A-B0E7F79D5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18112"/>
        <c:axId val="660319096"/>
      </c:lineChart>
      <c:catAx>
        <c:axId val="66031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19096"/>
        <c:crosses val="autoZero"/>
        <c:auto val="1"/>
        <c:lblAlgn val="ctr"/>
        <c:lblOffset val="100"/>
        <c:noMultiLvlLbl val="0"/>
      </c:catAx>
      <c:valAx>
        <c:axId val="660319096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1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image" Target="../media/image4.png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2.png"/><Relationship Id="rId5" Type="http://schemas.openxmlformats.org/officeDocument/2006/relationships/chart" Target="../charts/chart6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161925</xdr:rowOff>
    </xdr:from>
    <xdr:to>
      <xdr:col>15</xdr:col>
      <xdr:colOff>85725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</xdr:row>
      <xdr:rowOff>104775</xdr:rowOff>
    </xdr:from>
    <xdr:to>
      <xdr:col>11</xdr:col>
      <xdr:colOff>152400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723900</xdr:colOff>
      <xdr:row>20</xdr:row>
      <xdr:rowOff>66675</xdr:rowOff>
    </xdr:from>
    <xdr:to>
      <xdr:col>11</xdr:col>
      <xdr:colOff>180975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809625</xdr:colOff>
      <xdr:row>38</xdr:row>
      <xdr:rowOff>66675</xdr:rowOff>
    </xdr:from>
    <xdr:to>
      <xdr:col>11</xdr:col>
      <xdr:colOff>266700</xdr:colOff>
      <xdr:row>52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432954</xdr:colOff>
      <xdr:row>144</xdr:row>
      <xdr:rowOff>142875</xdr:rowOff>
    </xdr:from>
    <xdr:to>
      <xdr:col>10</xdr:col>
      <xdr:colOff>899679</xdr:colOff>
      <xdr:row>159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185737</xdr:colOff>
      <xdr:row>128</xdr:row>
      <xdr:rowOff>95250</xdr:rowOff>
    </xdr:from>
    <xdr:to>
      <xdr:col>10</xdr:col>
      <xdr:colOff>652462</xdr:colOff>
      <xdr:row>142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357187</xdr:colOff>
      <xdr:row>110</xdr:row>
      <xdr:rowOff>104775</xdr:rowOff>
    </xdr:from>
    <xdr:to>
      <xdr:col>10</xdr:col>
      <xdr:colOff>823912</xdr:colOff>
      <xdr:row>124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433387</xdr:colOff>
      <xdr:row>93</xdr:row>
      <xdr:rowOff>28575</xdr:rowOff>
    </xdr:from>
    <xdr:to>
      <xdr:col>10</xdr:col>
      <xdr:colOff>900112</xdr:colOff>
      <xdr:row>107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500062</xdr:colOff>
      <xdr:row>74</xdr:row>
      <xdr:rowOff>85725</xdr:rowOff>
    </xdr:from>
    <xdr:to>
      <xdr:col>10</xdr:col>
      <xdr:colOff>966787</xdr:colOff>
      <xdr:row>88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595312</xdr:colOff>
      <xdr:row>55</xdr:row>
      <xdr:rowOff>142875</xdr:rowOff>
    </xdr:from>
    <xdr:to>
      <xdr:col>11</xdr:col>
      <xdr:colOff>52387</xdr:colOff>
      <xdr:row>70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581025</xdr:colOff>
      <xdr:row>63</xdr:row>
      <xdr:rowOff>9525</xdr:rowOff>
    </xdr:from>
    <xdr:to>
      <xdr:col>11</xdr:col>
      <xdr:colOff>266700</xdr:colOff>
      <xdr:row>65</xdr:row>
      <xdr:rowOff>9525</xdr:rowOff>
    </xdr:to>
    <xdr:sp macro="" textlink="">
      <xdr:nvSpPr>
        <xdr:cNvPr id="12" name="TextBox 11"/>
        <xdr:cNvSpPr txBox="1"/>
      </xdr:nvSpPr>
      <xdr:spPr>
        <a:xfrm rot="20695328">
          <a:off x="7772400" y="12011025"/>
          <a:ext cx="48006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DO NOT USE (Same representation in Variable above)</a:t>
          </a:r>
        </a:p>
      </xdr:txBody>
    </xdr:sp>
    <xdr:clientData/>
  </xdr:twoCellAnchor>
  <xdr:twoCellAnchor>
    <xdr:from>
      <xdr:col>6</xdr:col>
      <xdr:colOff>514350</xdr:colOff>
      <xdr:row>101</xdr:row>
      <xdr:rowOff>114300</xdr:rowOff>
    </xdr:from>
    <xdr:to>
      <xdr:col>11</xdr:col>
      <xdr:colOff>466725</xdr:colOff>
      <xdr:row>103</xdr:row>
      <xdr:rowOff>9525</xdr:rowOff>
    </xdr:to>
    <xdr:sp macro="" textlink="">
      <xdr:nvSpPr>
        <xdr:cNvPr id="13" name="TextBox 12"/>
        <xdr:cNvSpPr txBox="1"/>
      </xdr:nvSpPr>
      <xdr:spPr>
        <a:xfrm rot="20222613">
          <a:off x="7705725" y="19354800"/>
          <a:ext cx="5067300" cy="27622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 NOT USE </a:t>
          </a:r>
        </a:p>
      </xdr:txBody>
    </xdr:sp>
    <xdr:clientData/>
  </xdr:twoCellAnchor>
  <xdr:twoCellAnchor>
    <xdr:from>
      <xdr:col>5</xdr:col>
      <xdr:colOff>1314269</xdr:colOff>
      <xdr:row>132</xdr:row>
      <xdr:rowOff>84371</xdr:rowOff>
    </xdr:from>
    <xdr:to>
      <xdr:col>10</xdr:col>
      <xdr:colOff>618944</xdr:colOff>
      <xdr:row>134</xdr:row>
      <xdr:rowOff>16948</xdr:rowOff>
    </xdr:to>
    <xdr:sp macro="" textlink="">
      <xdr:nvSpPr>
        <xdr:cNvPr id="14" name="TextBox 13"/>
        <xdr:cNvSpPr txBox="1"/>
      </xdr:nvSpPr>
      <xdr:spPr>
        <a:xfrm rot="20611967">
          <a:off x="7191194" y="25230371"/>
          <a:ext cx="4724400" cy="313577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 NOT USE </a:t>
          </a:r>
        </a:p>
      </xdr:txBody>
    </xdr:sp>
    <xdr:clientData/>
  </xdr:twoCellAnchor>
  <xdr:twoCellAnchor editAs="oneCell">
    <xdr:from>
      <xdr:col>13</xdr:col>
      <xdr:colOff>0</xdr:colOff>
      <xdr:row>111</xdr:row>
      <xdr:rowOff>0</xdr:rowOff>
    </xdr:from>
    <xdr:to>
      <xdr:col>17</xdr:col>
      <xdr:colOff>410907</xdr:colOff>
      <xdr:row>125</xdr:row>
      <xdr:rowOff>88631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616545" y="211455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169333</xdr:rowOff>
    </xdr:from>
    <xdr:to>
      <xdr:col>17</xdr:col>
      <xdr:colOff>429826</xdr:colOff>
      <xdr:row>18</xdr:row>
      <xdr:rowOff>70545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605000" y="359833"/>
          <a:ext cx="4578493" cy="3139712"/>
        </a:xfrm>
        <a:prstGeom prst="rect">
          <a:avLst/>
        </a:prstGeom>
      </xdr:spPr>
    </xdr:pic>
    <xdr:clientData/>
  </xdr:twoCellAnchor>
  <xdr:twoCellAnchor editAs="oneCell">
    <xdr:from>
      <xdr:col>17</xdr:col>
      <xdr:colOff>444501</xdr:colOff>
      <xdr:row>1</xdr:row>
      <xdr:rowOff>179917</xdr:rowOff>
    </xdr:from>
    <xdr:to>
      <xdr:col>25</xdr:col>
      <xdr:colOff>95252</xdr:colOff>
      <xdr:row>18</xdr:row>
      <xdr:rowOff>84667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198168" y="370417"/>
          <a:ext cx="4497917" cy="3143250"/>
        </a:xfrm>
        <a:prstGeom prst="rect">
          <a:avLst/>
        </a:prstGeom>
      </xdr:spPr>
    </xdr:pic>
    <xdr:clientData/>
  </xdr:twoCellAnchor>
  <xdr:twoCellAnchor editAs="oneCell">
    <xdr:from>
      <xdr:col>17</xdr:col>
      <xdr:colOff>441573</xdr:colOff>
      <xdr:row>18</xdr:row>
      <xdr:rowOff>63501</xdr:rowOff>
    </xdr:from>
    <xdr:to>
      <xdr:col>25</xdr:col>
      <xdr:colOff>137583</xdr:colOff>
      <xdr:row>32</xdr:row>
      <xdr:rowOff>169333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195240" y="3492501"/>
          <a:ext cx="4543176" cy="2772832"/>
        </a:xfrm>
        <a:prstGeom prst="rect">
          <a:avLst/>
        </a:prstGeom>
      </xdr:spPr>
    </xdr:pic>
    <xdr:clientData/>
  </xdr:twoCellAnchor>
  <xdr:twoCellAnchor editAs="oneCell">
    <xdr:from>
      <xdr:col>15</xdr:col>
      <xdr:colOff>105833</xdr:colOff>
      <xdr:row>32</xdr:row>
      <xdr:rowOff>169333</xdr:rowOff>
    </xdr:from>
    <xdr:to>
      <xdr:col>21</xdr:col>
      <xdr:colOff>171339</xdr:colOff>
      <xdr:row>47</xdr:row>
      <xdr:rowOff>67464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774583" y="6265333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18</xdr:row>
      <xdr:rowOff>74084</xdr:rowOff>
    </xdr:from>
    <xdr:to>
      <xdr:col>17</xdr:col>
      <xdr:colOff>429826</xdr:colOff>
      <xdr:row>32</xdr:row>
      <xdr:rowOff>162715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4605000" y="3503084"/>
          <a:ext cx="4578493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46"/>
  <sheetViews>
    <sheetView workbookViewId="0">
      <selection activeCell="S25" sqref="S25"/>
    </sheetView>
  </sheetViews>
  <sheetFormatPr defaultRowHeight="15" x14ac:dyDescent="0.25"/>
  <cols>
    <col min="1" max="1" width="9.140625" style="27"/>
    <col min="6" max="6" width="7.5703125" bestFit="1" customWidth="1"/>
    <col min="7" max="8" width="5.5703125" bestFit="1" customWidth="1"/>
    <col min="9" max="9" width="8.85546875" bestFit="1" customWidth="1"/>
    <col min="11" max="13" width="8" bestFit="1" customWidth="1"/>
    <col min="14" max="14" width="8.85546875" bestFit="1" customWidth="1"/>
    <col min="16" max="18" width="10" style="40" bestFit="1" customWidth="1"/>
    <col min="19" max="19" width="8.85546875" style="40" bestFit="1" customWidth="1"/>
    <col min="21" max="23" width="9.7109375" style="40" bestFit="1" customWidth="1"/>
    <col min="24" max="24" width="8.85546875" style="40" bestFit="1" customWidth="1"/>
    <col min="26" max="29" width="9.140625" style="40"/>
    <col min="36" max="36" width="26" bestFit="1" customWidth="1"/>
    <col min="37" max="37" width="10.7109375" customWidth="1"/>
    <col min="44" max="44" width="33" bestFit="1" customWidth="1"/>
    <col min="45" max="45" width="6.140625" bestFit="1" customWidth="1"/>
  </cols>
  <sheetData>
    <row r="1" spans="1:50" s="2" customFormat="1" ht="45" customHeight="1" x14ac:dyDescent="0.25">
      <c r="A1" s="26"/>
      <c r="F1" s="108" t="s">
        <v>33</v>
      </c>
      <c r="G1" s="108" t="s">
        <v>34</v>
      </c>
      <c r="H1" s="108" t="s">
        <v>35</v>
      </c>
      <c r="I1" s="2" t="s">
        <v>11</v>
      </c>
      <c r="K1" s="108" t="s">
        <v>33</v>
      </c>
      <c r="L1" s="108" t="s">
        <v>34</v>
      </c>
      <c r="M1" s="108" t="s">
        <v>35</v>
      </c>
      <c r="N1" s="2" t="s">
        <v>11</v>
      </c>
      <c r="P1" s="108" t="s">
        <v>33</v>
      </c>
      <c r="Q1" s="108" t="s">
        <v>34</v>
      </c>
      <c r="R1" s="108" t="s">
        <v>35</v>
      </c>
      <c r="S1" s="2" t="s">
        <v>11</v>
      </c>
      <c r="U1" s="108" t="s">
        <v>33</v>
      </c>
      <c r="V1" s="108" t="s">
        <v>34</v>
      </c>
      <c r="W1" s="108" t="s">
        <v>35</v>
      </c>
      <c r="X1" s="2" t="s">
        <v>11</v>
      </c>
      <c r="Z1" s="108" t="s">
        <v>33</v>
      </c>
      <c r="AA1" s="108" t="s">
        <v>34</v>
      </c>
      <c r="AB1" s="108" t="s">
        <v>35</v>
      </c>
      <c r="AC1" s="2" t="s">
        <v>11</v>
      </c>
      <c r="AE1" s="108" t="s">
        <v>33</v>
      </c>
      <c r="AF1" s="108" t="s">
        <v>34</v>
      </c>
      <c r="AG1" s="108" t="s">
        <v>35</v>
      </c>
      <c r="AH1" s="2" t="s">
        <v>11</v>
      </c>
      <c r="AK1" s="2" t="s">
        <v>30</v>
      </c>
      <c r="AL1" s="2" t="s">
        <v>21</v>
      </c>
      <c r="AM1" s="2" t="s">
        <v>22</v>
      </c>
      <c r="AN1" s="2" t="s">
        <v>23</v>
      </c>
      <c r="AO1" s="2" t="s">
        <v>7</v>
      </c>
      <c r="AP1" s="2" t="s">
        <v>4</v>
      </c>
      <c r="AS1" s="2" t="s">
        <v>30</v>
      </c>
      <c r="AT1" s="2" t="s">
        <v>21</v>
      </c>
      <c r="AU1" s="2" t="s">
        <v>22</v>
      </c>
      <c r="AV1" s="2" t="s">
        <v>23</v>
      </c>
      <c r="AW1" s="2" t="s">
        <v>7</v>
      </c>
      <c r="AX1" s="2" t="s">
        <v>4</v>
      </c>
    </row>
    <row r="2" spans="1:50" x14ac:dyDescent="0.25">
      <c r="A2" s="27" t="s">
        <v>18</v>
      </c>
      <c r="B2" t="s">
        <v>0</v>
      </c>
      <c r="C2" t="s">
        <v>1</v>
      </c>
      <c r="D2" t="s">
        <v>2</v>
      </c>
      <c r="E2" t="s">
        <v>3</v>
      </c>
      <c r="F2" s="71" t="s">
        <v>32</v>
      </c>
      <c r="G2" s="71" t="s">
        <v>32</v>
      </c>
      <c r="H2" s="71" t="s">
        <v>32</v>
      </c>
      <c r="I2" s="40"/>
      <c r="J2" s="40"/>
      <c r="K2" s="72" t="s">
        <v>21</v>
      </c>
      <c r="L2" s="72" t="s">
        <v>21</v>
      </c>
      <c r="M2" s="72" t="s">
        <v>21</v>
      </c>
      <c r="N2" s="58"/>
      <c r="O2" s="58"/>
      <c r="P2" s="72" t="s">
        <v>19</v>
      </c>
      <c r="Q2" s="72" t="s">
        <v>19</v>
      </c>
      <c r="R2" s="72" t="s">
        <v>19</v>
      </c>
      <c r="S2" s="58"/>
      <c r="T2" s="33"/>
      <c r="U2" s="72" t="s">
        <v>20</v>
      </c>
      <c r="V2" s="72" t="s">
        <v>20</v>
      </c>
      <c r="W2" s="72" t="s">
        <v>20</v>
      </c>
      <c r="X2" s="58"/>
      <c r="Y2" s="33"/>
      <c r="Z2" s="72" t="s">
        <v>7</v>
      </c>
      <c r="AA2" s="72" t="s">
        <v>7</v>
      </c>
      <c r="AB2" s="72" t="s">
        <v>7</v>
      </c>
      <c r="AE2" s="72" t="s">
        <v>4</v>
      </c>
      <c r="AF2" s="71" t="s">
        <v>4</v>
      </c>
      <c r="AG2" s="71" t="s">
        <v>4</v>
      </c>
      <c r="AJ2" s="3" t="s">
        <v>162</v>
      </c>
      <c r="AK2">
        <f>_xlfn.STDEV.P(F15:H110)/SQRT(COUNT(F15:H110))</f>
        <v>1.4024081886008055</v>
      </c>
      <c r="AL2">
        <f>_xlfn.STDEV.P(K15:M110)/SQRT(COUNT(K15:M110))</f>
        <v>3.308820544421328E-2</v>
      </c>
      <c r="AM2">
        <f>_xlfn.STDEV.P(P15:R110)/SQRT(COUNT(P15:R110))</f>
        <v>1.1723872164109458E-2</v>
      </c>
      <c r="AN2">
        <f>_xlfn.STDEV.P(U15:W110)/SQRT(COUNT(U15:W110))</f>
        <v>1.0668214565961636E-2</v>
      </c>
      <c r="AO2">
        <f>_xlfn.STDEV.P(Z15:AB110)/SQRT(COUNT(Z15:AB110))</f>
        <v>0</v>
      </c>
      <c r="AP2">
        <f>_xlfn.STDEV.P(AE15:AG110)/SQRT(COUNT(AE15:AG110))</f>
        <v>0.20945371430111204</v>
      </c>
      <c r="AR2" s="3" t="s">
        <v>12</v>
      </c>
      <c r="AS2" s="15">
        <f>AVERAGE(I14:I110)</f>
        <v>0.24919942398414957</v>
      </c>
      <c r="AT2" s="15">
        <f>AVERAGE(N14:N110)</f>
        <v>0.11036051181919401</v>
      </c>
      <c r="AU2" s="15">
        <f>AVERAGE(S14:S110)</f>
        <v>4.5853681935789779E-2</v>
      </c>
      <c r="AV2" s="15">
        <f>AVERAGE(X14:X110)</f>
        <v>2.0879533203493617E-2</v>
      </c>
      <c r="AW2" s="15"/>
      <c r="AX2" s="15">
        <f>AVERAGE(AH14:AH110)</f>
        <v>6.948745713807522E-2</v>
      </c>
    </row>
    <row r="3" spans="1:50" x14ac:dyDescent="0.25">
      <c r="A3" s="27">
        <f>DATE(B3,C3,D3)</f>
        <v>43466</v>
      </c>
      <c r="B3">
        <v>2019</v>
      </c>
      <c r="C3">
        <v>1</v>
      </c>
      <c r="D3">
        <v>1</v>
      </c>
      <c r="E3">
        <v>1</v>
      </c>
      <c r="F3" s="30">
        <v>126.9875</v>
      </c>
      <c r="G3" s="30">
        <v>126.9875</v>
      </c>
      <c r="H3" s="30">
        <v>126.9875</v>
      </c>
      <c r="K3" s="30">
        <v>3.5184837290000002</v>
      </c>
      <c r="L3" s="30">
        <v>3.5184837290000002</v>
      </c>
      <c r="M3" s="30">
        <v>4.0084837289999999</v>
      </c>
      <c r="P3" s="40">
        <v>2.17</v>
      </c>
      <c r="Q3" s="40">
        <v>2.17</v>
      </c>
      <c r="R3" s="40">
        <v>2.17</v>
      </c>
      <c r="U3" s="40">
        <v>2.5459999999999998</v>
      </c>
      <c r="V3" s="40">
        <v>2.5459999999999998</v>
      </c>
      <c r="W3" s="40">
        <v>2.5459999999999998</v>
      </c>
      <c r="Z3" s="40">
        <v>0</v>
      </c>
      <c r="AA3" s="40">
        <v>0</v>
      </c>
      <c r="AB3" s="40">
        <v>0</v>
      </c>
      <c r="AE3">
        <v>30.06587</v>
      </c>
      <c r="AF3">
        <v>30.050509999999999</v>
      </c>
      <c r="AG3">
        <v>30.918430000000001</v>
      </c>
      <c r="AJ3" s="3" t="s">
        <v>47</v>
      </c>
      <c r="AK3">
        <f>_xlfn.STDEV.P(F111:H194)/SQRT(COUNT(F111:H194))</f>
        <v>1.1757559497676533</v>
      </c>
      <c r="AL3">
        <f>_xlfn.STDEV.P(K111:M194)/SQRT(COUNT(K111:M194))</f>
        <v>3.8650700371561535E-2</v>
      </c>
      <c r="AM3">
        <f>_xlfn.STDEV.P(P111:R3194)/SQRT(COUNT(P111:R194))</f>
        <v>4.6137134128122315E-2</v>
      </c>
      <c r="AN3">
        <f>_xlfn.STDEV.P(U111:W194)/SQRT(COUNT(U111:W194))</f>
        <v>1.1782901419236066E-2</v>
      </c>
      <c r="AO3">
        <f>_xlfn.STDEV.P(Z111:AB194)/SQRT(COUNT(Z111:AB194))</f>
        <v>0.45226422515169779</v>
      </c>
      <c r="AP3">
        <f>_xlfn.STDEV.P(AE111:AG194)/SQRT(COUNT(AE111:AG194))</f>
        <v>0.37743588905412445</v>
      </c>
      <c r="AR3" s="3" t="s">
        <v>10</v>
      </c>
      <c r="AS3" s="15">
        <f>AVERAGE(I111:I194)</f>
        <v>0.25540591660266476</v>
      </c>
      <c r="AT3" s="15">
        <f>AVERAGE(N111:N194)</f>
        <v>0.10271009615916879</v>
      </c>
      <c r="AU3" s="15">
        <f>AVERAGE(S111:S194)</f>
        <v>7.0586892790675981E-2</v>
      </c>
      <c r="AV3" s="15">
        <f>AVERAGE(X111:X194)</f>
        <v>2.4837215495804511E-2</v>
      </c>
      <c r="AW3" s="15">
        <f>AVERAGE(AC122:AC194)</f>
        <v>0.70731164855121287</v>
      </c>
      <c r="AX3" s="15">
        <f>AVERAGE(AH111:AH194)</f>
        <v>0.12607507221011977</v>
      </c>
    </row>
    <row r="4" spans="1:50" x14ac:dyDescent="0.25">
      <c r="A4" s="27">
        <f t="shared" ref="A4:A67" si="0">DATE(B4,C4,D4)</f>
        <v>43497</v>
      </c>
      <c r="B4">
        <v>2019</v>
      </c>
      <c r="C4">
        <v>2</v>
      </c>
      <c r="D4">
        <v>1</v>
      </c>
      <c r="E4">
        <v>1</v>
      </c>
      <c r="F4" s="30">
        <v>126.9875</v>
      </c>
      <c r="G4" s="30">
        <v>126.9875</v>
      </c>
      <c r="H4" s="30">
        <v>126.9875</v>
      </c>
      <c r="K4" s="30">
        <v>3.3994476040000001</v>
      </c>
      <c r="L4" s="30">
        <v>3.3994476040000001</v>
      </c>
      <c r="M4" s="30">
        <v>3.8894476039999999</v>
      </c>
      <c r="P4" s="40">
        <v>2.1789999999999998</v>
      </c>
      <c r="Q4" s="40">
        <v>2.1789999999999998</v>
      </c>
      <c r="R4" s="40">
        <v>2.1789999999999998</v>
      </c>
      <c r="U4" s="40">
        <v>2.5960000000000001</v>
      </c>
      <c r="V4" s="40">
        <v>2.5960000000000001</v>
      </c>
      <c r="W4" s="40">
        <v>2.5960000000000001</v>
      </c>
      <c r="Z4" s="40">
        <v>0</v>
      </c>
      <c r="AA4" s="40">
        <v>0</v>
      </c>
      <c r="AB4" s="40">
        <v>0</v>
      </c>
      <c r="AE4">
        <v>29.91375</v>
      </c>
      <c r="AF4">
        <v>29.987770000000001</v>
      </c>
      <c r="AG4">
        <v>30.95382</v>
      </c>
    </row>
    <row r="5" spans="1:50" x14ac:dyDescent="0.25">
      <c r="A5" s="27">
        <f t="shared" si="0"/>
        <v>43525</v>
      </c>
      <c r="B5">
        <v>2019</v>
      </c>
      <c r="C5">
        <v>3</v>
      </c>
      <c r="D5">
        <v>1</v>
      </c>
      <c r="E5">
        <v>1</v>
      </c>
      <c r="F5" s="30">
        <v>126.9875</v>
      </c>
      <c r="G5" s="30">
        <v>126.9875</v>
      </c>
      <c r="H5" s="30">
        <v>126.9875</v>
      </c>
      <c r="K5" s="30">
        <v>3.1093458389999999</v>
      </c>
      <c r="L5" s="30">
        <v>3.1093458389999999</v>
      </c>
      <c r="M5" s="30">
        <v>3.5993458390000002</v>
      </c>
      <c r="P5" s="40">
        <v>2.1509999999999998</v>
      </c>
      <c r="Q5" s="40">
        <v>2.1509999999999998</v>
      </c>
      <c r="R5" s="40">
        <v>2.1509999999999998</v>
      </c>
      <c r="U5" s="40">
        <v>2.4609999999999999</v>
      </c>
      <c r="V5" s="40">
        <v>2.4609999999999999</v>
      </c>
      <c r="W5" s="40">
        <v>2.4609999999999999</v>
      </c>
      <c r="Z5" s="40">
        <v>0</v>
      </c>
      <c r="AA5" s="40">
        <v>0</v>
      </c>
      <c r="AB5" s="40">
        <v>0</v>
      </c>
      <c r="AE5">
        <v>28.23349</v>
      </c>
      <c r="AF5">
        <v>28.176760000000002</v>
      </c>
      <c r="AG5">
        <v>29.33445</v>
      </c>
      <c r="AJ5" t="s">
        <v>6</v>
      </c>
      <c r="AK5" s="7">
        <f>AK2*100</f>
        <v>140.24081886008054</v>
      </c>
      <c r="AL5" s="7">
        <f>AL2*100</f>
        <v>3.3088205444213279</v>
      </c>
      <c r="AM5" s="7">
        <f t="shared" ref="AM5:AP6" si="1">AM2*100</f>
        <v>1.1723872164109459</v>
      </c>
      <c r="AN5" s="7">
        <f t="shared" si="1"/>
        <v>1.0668214565961636</v>
      </c>
      <c r="AO5" s="7">
        <f>AO2*100</f>
        <v>0</v>
      </c>
      <c r="AP5" s="7">
        <f t="shared" si="1"/>
        <v>20.945371430111205</v>
      </c>
    </row>
    <row r="6" spans="1:50" x14ac:dyDescent="0.25">
      <c r="A6" s="27">
        <f t="shared" si="0"/>
        <v>43556</v>
      </c>
      <c r="B6">
        <v>2019</v>
      </c>
      <c r="C6">
        <v>4</v>
      </c>
      <c r="D6">
        <v>1</v>
      </c>
      <c r="E6">
        <v>1</v>
      </c>
      <c r="F6" s="30">
        <v>126.9875</v>
      </c>
      <c r="G6" s="30">
        <v>126.9875</v>
      </c>
      <c r="H6" s="30">
        <v>126.9875</v>
      </c>
      <c r="K6" s="30">
        <v>2.8512814689999999</v>
      </c>
      <c r="L6" s="30">
        <v>2.8512814689999999</v>
      </c>
      <c r="M6" s="30">
        <v>3.3312814689999999</v>
      </c>
      <c r="P6" s="40">
        <v>2.1120000000000001</v>
      </c>
      <c r="Q6" s="40">
        <v>2.1120000000000001</v>
      </c>
      <c r="R6" s="40">
        <v>2.1120000000000001</v>
      </c>
      <c r="U6" s="40">
        <v>2.4140000000000001</v>
      </c>
      <c r="V6" s="40">
        <v>2.4140000000000001</v>
      </c>
      <c r="W6" s="40">
        <v>2.4140000000000001</v>
      </c>
      <c r="Z6" s="40">
        <v>0</v>
      </c>
      <c r="AA6" s="40">
        <v>0</v>
      </c>
      <c r="AB6" s="40">
        <v>0</v>
      </c>
      <c r="AE6">
        <v>25.531610000000001</v>
      </c>
      <c r="AF6">
        <v>25.538419999999999</v>
      </c>
      <c r="AG6">
        <v>27.34853</v>
      </c>
      <c r="AK6" s="7">
        <f>AK3*100</f>
        <v>117.57559497676533</v>
      </c>
      <c r="AL6" s="7">
        <f>AL3*100</f>
        <v>3.8650700371561535</v>
      </c>
      <c r="AM6" s="7">
        <f t="shared" si="1"/>
        <v>4.6137134128122312</v>
      </c>
      <c r="AN6" s="7">
        <f t="shared" si="1"/>
        <v>1.1782901419236067</v>
      </c>
      <c r="AO6" s="7">
        <f>AO3*100</f>
        <v>45.22642251516978</v>
      </c>
      <c r="AP6" s="7">
        <f t="shared" si="1"/>
        <v>37.743588905412444</v>
      </c>
    </row>
    <row r="7" spans="1:50" x14ac:dyDescent="0.25">
      <c r="A7" s="27">
        <f t="shared" si="0"/>
        <v>43586</v>
      </c>
      <c r="B7">
        <v>2019</v>
      </c>
      <c r="C7">
        <v>5</v>
      </c>
      <c r="D7">
        <v>1</v>
      </c>
      <c r="E7">
        <v>1</v>
      </c>
      <c r="F7" s="30">
        <v>126.9875</v>
      </c>
      <c r="G7" s="30">
        <v>126.9875</v>
      </c>
      <c r="H7" s="30">
        <v>126.9875</v>
      </c>
      <c r="K7" s="30">
        <v>2.7559731520000001</v>
      </c>
      <c r="L7" s="30">
        <v>2.7559731520000001</v>
      </c>
      <c r="M7" s="30">
        <v>3.2359731520000001</v>
      </c>
      <c r="P7" s="40">
        <v>2.089</v>
      </c>
      <c r="Q7" s="40">
        <v>2.089</v>
      </c>
      <c r="R7" s="40">
        <v>2.089</v>
      </c>
      <c r="U7" s="40">
        <v>2.3820000000000001</v>
      </c>
      <c r="V7" s="40">
        <v>2.3820000000000001</v>
      </c>
      <c r="W7" s="40">
        <v>2.3820000000000001</v>
      </c>
      <c r="Z7" s="40">
        <v>0</v>
      </c>
      <c r="AA7" s="40">
        <v>0</v>
      </c>
      <c r="AB7" s="40">
        <v>0</v>
      </c>
      <c r="AE7">
        <v>25.45401</v>
      </c>
      <c r="AF7">
        <v>25.44004</v>
      </c>
      <c r="AG7">
        <v>27.492550000000001</v>
      </c>
    </row>
    <row r="8" spans="1:50" x14ac:dyDescent="0.25">
      <c r="A8" s="27">
        <f t="shared" si="0"/>
        <v>43617</v>
      </c>
      <c r="B8">
        <v>2019</v>
      </c>
      <c r="C8">
        <v>6</v>
      </c>
      <c r="D8">
        <v>1</v>
      </c>
      <c r="E8">
        <v>1</v>
      </c>
      <c r="F8" s="30">
        <v>126.9875</v>
      </c>
      <c r="G8" s="30">
        <v>126.9875</v>
      </c>
      <c r="H8" s="30">
        <v>126.9875</v>
      </c>
      <c r="K8" s="30">
        <v>2.7695043149999998</v>
      </c>
      <c r="L8" s="30">
        <v>2.7695043149999998</v>
      </c>
      <c r="M8" s="30">
        <v>3.239504315</v>
      </c>
      <c r="P8" s="40">
        <v>2.0790000000000002</v>
      </c>
      <c r="Q8" s="40">
        <v>2.0790000000000002</v>
      </c>
      <c r="R8" s="40">
        <v>2.0790000000000002</v>
      </c>
      <c r="U8" s="40">
        <v>2.3809999999999998</v>
      </c>
      <c r="V8" s="40">
        <v>2.3809999999999998</v>
      </c>
      <c r="W8" s="40">
        <v>2.3809999999999998</v>
      </c>
      <c r="Z8" s="40">
        <v>0</v>
      </c>
      <c r="AA8" s="40">
        <v>0</v>
      </c>
      <c r="AB8" s="40">
        <v>0</v>
      </c>
      <c r="AE8">
        <v>26.569929999999999</v>
      </c>
      <c r="AF8">
        <v>26.534379999999999</v>
      </c>
      <c r="AG8">
        <v>28.073219999999999</v>
      </c>
      <c r="AJ8" s="73"/>
      <c r="AK8" s="76" t="s">
        <v>163</v>
      </c>
    </row>
    <row r="9" spans="1:50" x14ac:dyDescent="0.25">
      <c r="A9" s="27">
        <f t="shared" si="0"/>
        <v>43647</v>
      </c>
      <c r="B9">
        <v>2019</v>
      </c>
      <c r="C9">
        <v>7</v>
      </c>
      <c r="D9">
        <v>1</v>
      </c>
      <c r="E9">
        <v>1</v>
      </c>
      <c r="F9" s="30">
        <v>126.9875</v>
      </c>
      <c r="G9" s="30">
        <v>126.9875</v>
      </c>
      <c r="H9" s="30">
        <v>126.9875</v>
      </c>
      <c r="K9" s="30">
        <v>2.8147352840000002</v>
      </c>
      <c r="L9" s="30">
        <v>2.8147352840000002</v>
      </c>
      <c r="M9" s="30">
        <v>3.2947352840000002</v>
      </c>
      <c r="P9" s="40">
        <v>2.1019999999999999</v>
      </c>
      <c r="Q9" s="40">
        <v>2.1019999999999999</v>
      </c>
      <c r="R9" s="40">
        <v>2.1019999999999999</v>
      </c>
      <c r="U9" s="40">
        <v>2.36</v>
      </c>
      <c r="V9" s="40">
        <v>2.36</v>
      </c>
      <c r="W9" s="40">
        <v>2.36</v>
      </c>
      <c r="Z9" s="40">
        <v>0</v>
      </c>
      <c r="AA9" s="40">
        <v>0</v>
      </c>
      <c r="AB9" s="40">
        <v>0</v>
      </c>
      <c r="AE9">
        <v>29.303159999999998</v>
      </c>
      <c r="AF9">
        <v>29.11919</v>
      </c>
      <c r="AG9">
        <v>30.469460000000002</v>
      </c>
      <c r="AJ9" s="74" t="s">
        <v>38</v>
      </c>
      <c r="AK9" s="75">
        <f>AL5</f>
        <v>3.3088205444213279</v>
      </c>
    </row>
    <row r="10" spans="1:50" x14ac:dyDescent="0.25">
      <c r="A10" s="27">
        <f t="shared" si="0"/>
        <v>43678</v>
      </c>
      <c r="B10">
        <v>2019</v>
      </c>
      <c r="C10">
        <v>8</v>
      </c>
      <c r="D10">
        <v>1</v>
      </c>
      <c r="E10">
        <v>1</v>
      </c>
      <c r="F10" s="30">
        <v>126.9875</v>
      </c>
      <c r="G10" s="30">
        <v>126.9875</v>
      </c>
      <c r="H10" s="30">
        <v>126.9875</v>
      </c>
      <c r="K10" s="30">
        <v>2.8415763080000001</v>
      </c>
      <c r="L10" s="30">
        <v>2.8415763080000001</v>
      </c>
      <c r="M10" s="30">
        <v>3.321576308</v>
      </c>
      <c r="P10" s="40">
        <v>2.109</v>
      </c>
      <c r="Q10" s="40">
        <v>2.109</v>
      </c>
      <c r="R10" s="40">
        <v>2.109</v>
      </c>
      <c r="U10" s="40">
        <v>2.399</v>
      </c>
      <c r="V10" s="40">
        <v>2.399</v>
      </c>
      <c r="W10" s="40">
        <v>2.399</v>
      </c>
      <c r="Z10" s="40">
        <v>0</v>
      </c>
      <c r="AA10" s="40">
        <v>0</v>
      </c>
      <c r="AB10" s="40">
        <v>0</v>
      </c>
      <c r="AE10">
        <v>28.584969999999998</v>
      </c>
      <c r="AF10">
        <v>28.49194</v>
      </c>
      <c r="AG10">
        <v>29.862200000000001</v>
      </c>
      <c r="AJ10" s="74" t="s">
        <v>39</v>
      </c>
      <c r="AK10" s="75">
        <f>AK5</f>
        <v>140.24081886008054</v>
      </c>
    </row>
    <row r="11" spans="1:50" x14ac:dyDescent="0.25">
      <c r="A11" s="27">
        <f t="shared" si="0"/>
        <v>43709</v>
      </c>
      <c r="B11">
        <v>2019</v>
      </c>
      <c r="C11">
        <v>9</v>
      </c>
      <c r="D11">
        <v>1</v>
      </c>
      <c r="E11">
        <v>1</v>
      </c>
      <c r="F11" s="30">
        <v>126.9875</v>
      </c>
      <c r="G11" s="30">
        <v>126.9875</v>
      </c>
      <c r="H11" s="30">
        <v>126.9875</v>
      </c>
      <c r="K11" s="30">
        <v>2.670835265</v>
      </c>
      <c r="L11" s="30">
        <v>2.670835265</v>
      </c>
      <c r="M11" s="30">
        <v>3.150835265</v>
      </c>
      <c r="P11" s="40">
        <v>2.101</v>
      </c>
      <c r="Q11" s="40">
        <v>2.101</v>
      </c>
      <c r="R11" s="40">
        <v>2.101</v>
      </c>
      <c r="U11" s="40">
        <v>2.3860000000000001</v>
      </c>
      <c r="V11" s="40">
        <v>2.3860000000000001</v>
      </c>
      <c r="W11" s="40">
        <v>2.3860000000000001</v>
      </c>
      <c r="Z11" s="40">
        <v>0</v>
      </c>
      <c r="AA11" s="40">
        <v>0</v>
      </c>
      <c r="AB11" s="40">
        <v>0</v>
      </c>
      <c r="AE11">
        <v>26.89676</v>
      </c>
      <c r="AF11">
        <v>26.857669999999999</v>
      </c>
      <c r="AG11">
        <v>28.507819999999999</v>
      </c>
      <c r="AJ11" s="74" t="s">
        <v>40</v>
      </c>
      <c r="AK11" s="75">
        <f>AP5</f>
        <v>20.945371430111205</v>
      </c>
    </row>
    <row r="12" spans="1:50" x14ac:dyDescent="0.25">
      <c r="A12" s="27">
        <f t="shared" si="0"/>
        <v>43739</v>
      </c>
      <c r="B12">
        <v>2019</v>
      </c>
      <c r="C12">
        <v>10</v>
      </c>
      <c r="D12">
        <v>1</v>
      </c>
      <c r="E12">
        <v>1</v>
      </c>
      <c r="F12" s="30">
        <v>126.9875</v>
      </c>
      <c r="G12" s="30">
        <v>126.9875</v>
      </c>
      <c r="H12" s="30">
        <v>126.9875</v>
      </c>
      <c r="K12" s="30">
        <v>2.724982808</v>
      </c>
      <c r="L12" s="30">
        <v>2.724982808</v>
      </c>
      <c r="M12" s="30">
        <v>3.204982808</v>
      </c>
      <c r="P12" s="40">
        <v>2.1</v>
      </c>
      <c r="Q12" s="40">
        <v>2.1</v>
      </c>
      <c r="R12" s="40">
        <v>2.1</v>
      </c>
      <c r="U12" s="40">
        <v>2.37</v>
      </c>
      <c r="V12" s="40">
        <v>2.37</v>
      </c>
      <c r="W12" s="40">
        <v>2.37</v>
      </c>
      <c r="Z12" s="40">
        <v>0</v>
      </c>
      <c r="AA12" s="40">
        <v>0</v>
      </c>
      <c r="AB12" s="40">
        <v>0</v>
      </c>
      <c r="AE12">
        <v>25.876169999999998</v>
      </c>
      <c r="AF12">
        <v>25.805990000000001</v>
      </c>
      <c r="AG12">
        <v>27.908909999999999</v>
      </c>
      <c r="AJ12" s="74" t="s">
        <v>41</v>
      </c>
      <c r="AK12" s="75">
        <f>AP5</f>
        <v>20.945371430111205</v>
      </c>
    </row>
    <row r="13" spans="1:50" x14ac:dyDescent="0.25">
      <c r="A13" s="27">
        <f t="shared" si="0"/>
        <v>43770</v>
      </c>
      <c r="B13">
        <v>2019</v>
      </c>
      <c r="C13">
        <v>11</v>
      </c>
      <c r="D13">
        <v>1</v>
      </c>
      <c r="E13">
        <v>1</v>
      </c>
      <c r="F13" s="30">
        <v>126.9875</v>
      </c>
      <c r="G13" s="30">
        <v>126.9875</v>
      </c>
      <c r="H13" s="30">
        <v>126.9875</v>
      </c>
      <c r="K13" s="30">
        <v>3.077756655</v>
      </c>
      <c r="L13" s="30">
        <v>3.077756655</v>
      </c>
      <c r="M13" s="30">
        <v>3.5577566549999999</v>
      </c>
      <c r="P13" s="40">
        <v>2.097</v>
      </c>
      <c r="Q13" s="40">
        <v>2.097</v>
      </c>
      <c r="R13" s="40">
        <v>2.097</v>
      </c>
      <c r="U13" s="40">
        <v>2.375</v>
      </c>
      <c r="V13" s="40">
        <v>2.375</v>
      </c>
      <c r="W13" s="40">
        <v>2.375</v>
      </c>
      <c r="Z13" s="40">
        <v>0</v>
      </c>
      <c r="AA13" s="40">
        <v>0</v>
      </c>
      <c r="AB13" s="40">
        <v>0</v>
      </c>
      <c r="AE13">
        <v>27.83333</v>
      </c>
      <c r="AF13">
        <v>27.741</v>
      </c>
      <c r="AG13">
        <v>29.00001</v>
      </c>
      <c r="AJ13" s="74" t="s">
        <v>42</v>
      </c>
      <c r="AK13" s="75">
        <f>AM5</f>
        <v>1.1723872164109459</v>
      </c>
    </row>
    <row r="14" spans="1:50" x14ac:dyDescent="0.25">
      <c r="A14" s="27">
        <f t="shared" si="0"/>
        <v>43800</v>
      </c>
      <c r="B14">
        <v>2019</v>
      </c>
      <c r="C14">
        <v>12</v>
      </c>
      <c r="D14">
        <v>1</v>
      </c>
      <c r="E14">
        <v>1</v>
      </c>
      <c r="F14" s="30">
        <v>126.9875</v>
      </c>
      <c r="G14" s="30">
        <v>126.9875</v>
      </c>
      <c r="H14" s="30">
        <v>126.9875</v>
      </c>
      <c r="I14" s="15">
        <f>_xlfn.STDEV.P(F3:H14)/AVERAGE(F3:H14)</f>
        <v>6.7144505003415275E-16</v>
      </c>
      <c r="K14" s="30">
        <v>3.24464854</v>
      </c>
      <c r="L14" s="30">
        <v>3.24464854</v>
      </c>
      <c r="M14" s="30">
        <v>3.7346485399999998</v>
      </c>
      <c r="N14" s="15">
        <f>_xlfn.STDEV.P(K3:M14)/AVERAGE(K3:M14)</f>
        <v>0.11294911764188634</v>
      </c>
      <c r="P14" s="40">
        <v>2.1179999999999999</v>
      </c>
      <c r="Q14" s="40">
        <v>2.1179999999999999</v>
      </c>
      <c r="R14" s="40">
        <v>2.1179999999999999</v>
      </c>
      <c r="S14" s="59">
        <f>_xlfn.STDEV.P(P3:R14)/AVERAGE(P3:R14)</f>
        <v>1.4491201090549237E-2</v>
      </c>
      <c r="U14" s="40">
        <v>2.3889999999999998</v>
      </c>
      <c r="V14" s="40">
        <v>2.3889999999999998</v>
      </c>
      <c r="W14" s="40">
        <v>2.3889999999999998</v>
      </c>
      <c r="X14" s="59">
        <f>_xlfn.STDEV.P(U3:W14)/AVERAGE(U3:W14)</f>
        <v>2.9727574092552639E-2</v>
      </c>
      <c r="Z14" s="40">
        <v>0</v>
      </c>
      <c r="AA14" s="40">
        <v>0</v>
      </c>
      <c r="AB14" s="40">
        <v>0</v>
      </c>
      <c r="AC14" s="60"/>
      <c r="AE14">
        <v>28.699069999999999</v>
      </c>
      <c r="AF14">
        <v>28.642309999999998</v>
      </c>
      <c r="AG14">
        <v>29.493169999999999</v>
      </c>
      <c r="AH14" s="15">
        <f>_xlfn.STDEV.P(AE3:AG14)/AVERAGE(AE3:AG14)</f>
        <v>5.7161298270426507E-2</v>
      </c>
      <c r="AJ14" s="74" t="s">
        <v>43</v>
      </c>
      <c r="AK14" s="75">
        <f>AM5</f>
        <v>1.1723872164109459</v>
      </c>
    </row>
    <row r="15" spans="1:50" x14ac:dyDescent="0.25">
      <c r="A15" s="27">
        <f t="shared" si="0"/>
        <v>43831</v>
      </c>
      <c r="B15">
        <v>2020</v>
      </c>
      <c r="C15">
        <v>1</v>
      </c>
      <c r="D15">
        <v>1</v>
      </c>
      <c r="E15">
        <v>1</v>
      </c>
      <c r="F15" s="30">
        <v>86.309166666666655</v>
      </c>
      <c r="G15" s="30">
        <v>86.309166666666655</v>
      </c>
      <c r="H15" s="30">
        <v>86.309166666666655</v>
      </c>
      <c r="I15" s="15">
        <f>_xlfn.STDEV.P(F4:H15)/AVERAGE(F4:H15)</f>
        <v>9.0963690714835441E-2</v>
      </c>
      <c r="K15" s="30">
        <v>3.6692420299999999</v>
      </c>
      <c r="L15" s="30">
        <v>3.6692420299999999</v>
      </c>
      <c r="M15" s="30">
        <v>4.18924203</v>
      </c>
      <c r="N15" s="15">
        <f t="shared" ref="N15:N78" si="2">_xlfn.STDEV.P(K4:M15)/AVERAGE(K4:M15)</f>
        <v>0.11981345586254276</v>
      </c>
      <c r="P15" s="40">
        <v>2.2320000000000002</v>
      </c>
      <c r="Q15" s="40">
        <v>2.2320000000000002</v>
      </c>
      <c r="R15" s="40">
        <v>2.2320000000000002</v>
      </c>
      <c r="S15" s="59">
        <f t="shared" ref="S15:S78" si="3">_xlfn.STDEV.P(P4:R15)/AVERAGE(P4:R15)</f>
        <v>1.9878731715371998E-2</v>
      </c>
      <c r="U15" s="40">
        <v>2.4079999999999999</v>
      </c>
      <c r="V15" s="40">
        <v>2.4079999999999999</v>
      </c>
      <c r="W15" s="40">
        <v>2.4079999999999999</v>
      </c>
      <c r="X15" s="59">
        <f t="shared" ref="X15:X78" si="4">_xlfn.STDEV.P(U4:W15)/AVERAGE(U4:W15)</f>
        <v>2.549470467227815E-2</v>
      </c>
      <c r="Z15" s="40">
        <v>0</v>
      </c>
      <c r="AA15" s="40">
        <v>0</v>
      </c>
      <c r="AB15" s="40">
        <v>0</v>
      </c>
      <c r="AC15" s="61"/>
      <c r="AE15">
        <v>29.744289999999999</v>
      </c>
      <c r="AF15">
        <v>29.736080000000001</v>
      </c>
      <c r="AG15">
        <v>31.26802</v>
      </c>
      <c r="AH15" s="15">
        <f t="shared" ref="AH15:AH78" si="5">_xlfn.STDEV.P(AE4:AG15)/AVERAGE(AE4:AG15)</f>
        <v>5.7131939898217139E-2</v>
      </c>
      <c r="AJ15" s="74" t="s">
        <v>44</v>
      </c>
      <c r="AK15" s="75">
        <f>AN5</f>
        <v>1.0668214565961636</v>
      </c>
    </row>
    <row r="16" spans="1:50" x14ac:dyDescent="0.25">
      <c r="A16" s="27">
        <f t="shared" si="0"/>
        <v>43862</v>
      </c>
      <c r="B16">
        <v>2020</v>
      </c>
      <c r="C16">
        <v>2</v>
      </c>
      <c r="D16">
        <v>1</v>
      </c>
      <c r="E16">
        <v>1</v>
      </c>
      <c r="F16" s="30">
        <v>86.309166666666655</v>
      </c>
      <c r="G16" s="30">
        <v>86.309166666666655</v>
      </c>
      <c r="H16" s="30">
        <v>86.309166666666655</v>
      </c>
      <c r="I16" s="15">
        <f>_xlfn.STDEV.P(F5:H16)/AVERAGE(F5:H16)</f>
        <v>0.12611430007033073</v>
      </c>
      <c r="K16" s="30">
        <v>3.5728731749999998</v>
      </c>
      <c r="L16" s="30">
        <v>3.5728731749999998</v>
      </c>
      <c r="M16" s="30">
        <v>4.0928731750000003</v>
      </c>
      <c r="N16" s="15">
        <f t="shared" si="2"/>
        <v>0.12556255731281252</v>
      </c>
      <c r="P16" s="40">
        <v>2.25</v>
      </c>
      <c r="Q16" s="40">
        <v>2.25</v>
      </c>
      <c r="R16" s="40">
        <v>2.25</v>
      </c>
      <c r="S16" s="59">
        <f t="shared" si="3"/>
        <v>2.5015869765016897E-2</v>
      </c>
      <c r="U16" s="40">
        <v>2.4300000000000002</v>
      </c>
      <c r="V16" s="40">
        <v>2.4300000000000002</v>
      </c>
      <c r="W16" s="40">
        <v>2.4300000000000002</v>
      </c>
      <c r="X16" s="59">
        <f t="shared" si="4"/>
        <v>1.132685978843277E-2</v>
      </c>
      <c r="Z16" s="40">
        <v>0</v>
      </c>
      <c r="AA16" s="40">
        <v>0</v>
      </c>
      <c r="AB16" s="40">
        <v>0</v>
      </c>
      <c r="AC16" s="61"/>
      <c r="AE16">
        <v>29.12013</v>
      </c>
      <c r="AF16">
        <v>29.174109999999999</v>
      </c>
      <c r="AG16">
        <v>30.772739999999999</v>
      </c>
      <c r="AH16" s="15">
        <f t="shared" si="5"/>
        <v>5.5530464049432252E-2</v>
      </c>
      <c r="AJ16" s="74" t="s">
        <v>45</v>
      </c>
      <c r="AK16" s="75">
        <f>AN5</f>
        <v>1.0668214565961636</v>
      </c>
    </row>
    <row r="17" spans="1:37" x14ac:dyDescent="0.25">
      <c r="A17" s="27">
        <f t="shared" si="0"/>
        <v>43891</v>
      </c>
      <c r="B17">
        <v>2020</v>
      </c>
      <c r="C17">
        <v>3</v>
      </c>
      <c r="D17">
        <v>1</v>
      </c>
      <c r="E17">
        <v>1</v>
      </c>
      <c r="F17" s="30">
        <v>86.309166666666655</v>
      </c>
      <c r="G17" s="30">
        <v>86.309166666666655</v>
      </c>
      <c r="H17" s="30">
        <v>86.309166666666655</v>
      </c>
      <c r="I17" s="15">
        <f t="shared" ref="I17:I78" si="6">_xlfn.STDEV.P(F6:H17)/AVERAGE(F6:H17)</f>
        <v>0.15078367709124796</v>
      </c>
      <c r="K17" s="30">
        <v>3.2996485469999999</v>
      </c>
      <c r="L17" s="30">
        <v>3.2996485469999999</v>
      </c>
      <c r="M17" s="30">
        <v>3.8196485469999999</v>
      </c>
      <c r="N17" s="15">
        <f t="shared" si="2"/>
        <v>0.12763985053408358</v>
      </c>
      <c r="P17" s="40">
        <v>2.2400000000000002</v>
      </c>
      <c r="Q17" s="40">
        <v>2.2400000000000002</v>
      </c>
      <c r="R17" s="40">
        <v>2.2400000000000002</v>
      </c>
      <c r="S17" s="59">
        <f t="shared" si="3"/>
        <v>2.8771782979995913E-2</v>
      </c>
      <c r="U17" s="40">
        <v>2.4350000000000001</v>
      </c>
      <c r="V17" s="40">
        <v>2.4350000000000001</v>
      </c>
      <c r="W17" s="40">
        <v>2.4350000000000001</v>
      </c>
      <c r="X17" s="59">
        <f t="shared" si="4"/>
        <v>9.4120176484067865E-3</v>
      </c>
      <c r="Z17" s="40">
        <v>0</v>
      </c>
      <c r="AA17" s="40">
        <v>0</v>
      </c>
      <c r="AB17" s="40">
        <v>0</v>
      </c>
      <c r="AC17" s="61"/>
      <c r="AE17">
        <v>27.877500000000001</v>
      </c>
      <c r="AF17">
        <v>27.992940000000001</v>
      </c>
      <c r="AG17">
        <v>29.371469999999999</v>
      </c>
      <c r="AH17" s="15">
        <f t="shared" si="5"/>
        <v>5.5606081547383682E-2</v>
      </c>
    </row>
    <row r="18" spans="1:37" x14ac:dyDescent="0.25">
      <c r="A18" s="27">
        <f t="shared" si="0"/>
        <v>43922</v>
      </c>
      <c r="B18">
        <v>2020</v>
      </c>
      <c r="C18">
        <v>4</v>
      </c>
      <c r="D18">
        <v>1</v>
      </c>
      <c r="E18">
        <v>1</v>
      </c>
      <c r="F18" s="30">
        <v>86.309166666666655</v>
      </c>
      <c r="G18" s="30">
        <v>86.309166666666655</v>
      </c>
      <c r="H18" s="30">
        <v>86.309166666666655</v>
      </c>
      <c r="I18" s="15">
        <f t="shared" si="6"/>
        <v>0.16905826462119036</v>
      </c>
      <c r="K18" s="30">
        <v>3.0488599320000001</v>
      </c>
      <c r="L18" s="30">
        <v>3.0488599320000001</v>
      </c>
      <c r="M18" s="30">
        <v>3.5588599319999998</v>
      </c>
      <c r="N18" s="15">
        <f t="shared" si="2"/>
        <v>0.12607999134833617</v>
      </c>
      <c r="P18" s="40">
        <v>2.2530000000000001</v>
      </c>
      <c r="Q18" s="40">
        <v>2.2530000000000001</v>
      </c>
      <c r="R18" s="40">
        <v>2.2530000000000001</v>
      </c>
      <c r="S18" s="59">
        <f t="shared" si="3"/>
        <v>3.2047888335742479E-2</v>
      </c>
      <c r="U18" s="40">
        <v>2.4369999999999998</v>
      </c>
      <c r="V18" s="40">
        <v>2.4369999999999998</v>
      </c>
      <c r="W18" s="40">
        <v>2.4369999999999998</v>
      </c>
      <c r="X18" s="59">
        <f t="shared" si="4"/>
        <v>1.0429882303505679E-2</v>
      </c>
      <c r="Z18" s="40">
        <v>0</v>
      </c>
      <c r="AA18" s="40">
        <v>0</v>
      </c>
      <c r="AB18" s="40">
        <v>0</v>
      </c>
      <c r="AC18" s="61"/>
      <c r="AE18">
        <v>26.146239999999999</v>
      </c>
      <c r="AF18">
        <v>26.275279999999999</v>
      </c>
      <c r="AG18">
        <v>28.07762</v>
      </c>
      <c r="AH18" s="15">
        <f t="shared" si="5"/>
        <v>5.3318478855873458E-2</v>
      </c>
      <c r="AK18" s="71" t="s">
        <v>46</v>
      </c>
    </row>
    <row r="19" spans="1:37" x14ac:dyDescent="0.25">
      <c r="A19" s="27">
        <f t="shared" si="0"/>
        <v>43952</v>
      </c>
      <c r="B19">
        <v>2020</v>
      </c>
      <c r="C19">
        <v>5</v>
      </c>
      <c r="D19">
        <v>1</v>
      </c>
      <c r="E19">
        <v>1</v>
      </c>
      <c r="F19" s="30">
        <v>86.309166666666655</v>
      </c>
      <c r="G19" s="30">
        <v>86.309166666666655</v>
      </c>
      <c r="H19" s="30">
        <v>86.309166666666655</v>
      </c>
      <c r="I19" s="15">
        <f t="shared" si="6"/>
        <v>0.18225207063976118</v>
      </c>
      <c r="K19" s="30">
        <v>2.9512992709999999</v>
      </c>
      <c r="L19" s="30">
        <v>2.9512992709999999</v>
      </c>
      <c r="M19" s="30">
        <v>3.4612992710000001</v>
      </c>
      <c r="N19" s="15">
        <f t="shared" si="2"/>
        <v>0.1230370600544531</v>
      </c>
      <c r="P19" s="40">
        <v>2.2589999999999999</v>
      </c>
      <c r="Q19" s="40">
        <v>2.2589999999999999</v>
      </c>
      <c r="R19" s="40">
        <v>2.2589999999999999</v>
      </c>
      <c r="S19" s="59">
        <f t="shared" si="3"/>
        <v>3.3636013672039181E-2</v>
      </c>
      <c r="U19" s="40">
        <v>2.44</v>
      </c>
      <c r="V19" s="40">
        <v>2.44</v>
      </c>
      <c r="W19" s="40">
        <v>2.44</v>
      </c>
      <c r="X19" s="59">
        <f t="shared" si="4"/>
        <v>1.1377525716454701E-2</v>
      </c>
      <c r="Z19" s="40">
        <v>0</v>
      </c>
      <c r="AA19" s="40">
        <v>0</v>
      </c>
      <c r="AB19" s="40">
        <v>0</v>
      </c>
      <c r="AC19" s="61"/>
      <c r="AE19">
        <v>26.177769999999999</v>
      </c>
      <c r="AF19">
        <v>26.12567</v>
      </c>
      <c r="AG19">
        <v>27.971910000000001</v>
      </c>
      <c r="AH19" s="15">
        <f t="shared" si="5"/>
        <v>5.0802709278161252E-2</v>
      </c>
      <c r="AJ19" s="74" t="s">
        <v>38</v>
      </c>
      <c r="AK19" s="75">
        <f>AL6</f>
        <v>3.8650700371561535</v>
      </c>
    </row>
    <row r="20" spans="1:37" x14ac:dyDescent="0.25">
      <c r="A20" s="27">
        <f t="shared" si="0"/>
        <v>43983</v>
      </c>
      <c r="B20">
        <v>2020</v>
      </c>
      <c r="C20">
        <v>6</v>
      </c>
      <c r="D20">
        <v>1</v>
      </c>
      <c r="E20">
        <v>1</v>
      </c>
      <c r="F20" s="30">
        <v>86.309166666666655</v>
      </c>
      <c r="G20" s="30">
        <v>86.309166666666655</v>
      </c>
      <c r="H20" s="30">
        <v>86.309166666666655</v>
      </c>
      <c r="I20" s="15">
        <f t="shared" si="6"/>
        <v>0.19071246620513668</v>
      </c>
      <c r="K20" s="30">
        <v>2.9182402409999999</v>
      </c>
      <c r="L20" s="30">
        <v>2.9182402409999999</v>
      </c>
      <c r="M20" s="30">
        <v>3.4382402409999999</v>
      </c>
      <c r="N20" s="15">
        <f t="shared" si="2"/>
        <v>0.12048781268060826</v>
      </c>
      <c r="P20" s="40">
        <v>2.266</v>
      </c>
      <c r="Q20" s="40">
        <v>2.266</v>
      </c>
      <c r="R20" s="40">
        <v>2.266</v>
      </c>
      <c r="S20" s="59">
        <f t="shared" si="3"/>
        <v>3.3693351579947843E-2</v>
      </c>
      <c r="U20" s="40">
        <v>2.4420000000000002</v>
      </c>
      <c r="V20" s="40">
        <v>2.4420000000000002</v>
      </c>
      <c r="W20" s="40">
        <v>2.4420000000000002</v>
      </c>
      <c r="X20" s="59">
        <f t="shared" si="4"/>
        <v>1.1965459205680377E-2</v>
      </c>
      <c r="Z20" s="40">
        <v>0</v>
      </c>
      <c r="AA20" s="40">
        <v>0</v>
      </c>
      <c r="AB20" s="40">
        <v>0</v>
      </c>
      <c r="AC20" s="61"/>
      <c r="AE20">
        <v>27.395510000000002</v>
      </c>
      <c r="AF20">
        <v>27.396260000000002</v>
      </c>
      <c r="AG20">
        <v>29.390989999999999</v>
      </c>
      <c r="AH20" s="15">
        <f t="shared" si="5"/>
        <v>4.956779506368221E-2</v>
      </c>
      <c r="AJ20" s="74" t="s">
        <v>39</v>
      </c>
      <c r="AK20" s="83">
        <f>AK6</f>
        <v>117.57559497676533</v>
      </c>
    </row>
    <row r="21" spans="1:37" x14ac:dyDescent="0.25">
      <c r="A21" s="27">
        <f t="shared" si="0"/>
        <v>44013</v>
      </c>
      <c r="B21">
        <v>2020</v>
      </c>
      <c r="C21">
        <v>7</v>
      </c>
      <c r="D21">
        <v>1</v>
      </c>
      <c r="E21">
        <v>1</v>
      </c>
      <c r="F21" s="30">
        <v>86.309166666666655</v>
      </c>
      <c r="G21" s="30">
        <v>86.309166666666655</v>
      </c>
      <c r="H21" s="30">
        <v>86.309166666666655</v>
      </c>
      <c r="I21" s="15">
        <f t="shared" si="6"/>
        <v>0.19421833729828283</v>
      </c>
      <c r="K21" s="30">
        <v>2.9983877840000002</v>
      </c>
      <c r="L21" s="30">
        <v>2.9983877840000002</v>
      </c>
      <c r="M21" s="30">
        <v>3.508387784</v>
      </c>
      <c r="N21" s="15">
        <f t="shared" si="2"/>
        <v>0.11789533726001326</v>
      </c>
      <c r="P21" s="40">
        <v>2.2709999999999999</v>
      </c>
      <c r="Q21" s="40">
        <v>2.2709999999999999</v>
      </c>
      <c r="R21" s="40">
        <v>2.2709999999999999</v>
      </c>
      <c r="S21" s="59">
        <f t="shared" si="3"/>
        <v>3.3669722196749137E-2</v>
      </c>
      <c r="U21" s="40">
        <v>2.4449999999999998</v>
      </c>
      <c r="V21" s="40">
        <v>2.4449999999999998</v>
      </c>
      <c r="W21" s="40">
        <v>2.4449999999999998</v>
      </c>
      <c r="X21" s="59">
        <f t="shared" si="4"/>
        <v>1.1198340779623023E-2</v>
      </c>
      <c r="Z21" s="40">
        <v>0</v>
      </c>
      <c r="AA21" s="40">
        <v>0</v>
      </c>
      <c r="AB21" s="40">
        <v>0</v>
      </c>
      <c r="AC21" s="61"/>
      <c r="AE21">
        <v>29.38862</v>
      </c>
      <c r="AF21">
        <v>29.450479999999999</v>
      </c>
      <c r="AG21">
        <v>31.674800000000001</v>
      </c>
      <c r="AH21" s="15">
        <f t="shared" si="5"/>
        <v>5.2012585322659732E-2</v>
      </c>
      <c r="AJ21" s="74" t="s">
        <v>49</v>
      </c>
      <c r="AK21" s="75">
        <f>AO6</f>
        <v>45.22642251516978</v>
      </c>
    </row>
    <row r="22" spans="1:37" x14ac:dyDescent="0.25">
      <c r="A22" s="27">
        <f t="shared" si="0"/>
        <v>44044</v>
      </c>
      <c r="B22">
        <v>2020</v>
      </c>
      <c r="C22">
        <v>8</v>
      </c>
      <c r="D22">
        <v>1</v>
      </c>
      <c r="E22">
        <v>1</v>
      </c>
      <c r="F22" s="30">
        <v>86.309166666666655</v>
      </c>
      <c r="G22" s="30">
        <v>86.309166666666655</v>
      </c>
      <c r="H22" s="30">
        <v>86.309166666666655</v>
      </c>
      <c r="I22" s="15">
        <f t="shared" si="6"/>
        <v>0.19201178446593209</v>
      </c>
      <c r="K22" s="30">
        <v>2.9581664669999999</v>
      </c>
      <c r="L22" s="30">
        <v>2.9581664669999999</v>
      </c>
      <c r="M22" s="30">
        <v>3.4681664670000001</v>
      </c>
      <c r="N22" s="15">
        <f t="shared" si="2"/>
        <v>0.11610221231407243</v>
      </c>
      <c r="P22" s="40">
        <v>2.274</v>
      </c>
      <c r="Q22" s="40">
        <v>2.274</v>
      </c>
      <c r="R22" s="40">
        <v>2.274</v>
      </c>
      <c r="S22" s="59">
        <f t="shared" si="3"/>
        <v>3.2887935675049065E-2</v>
      </c>
      <c r="U22" s="40">
        <v>2.4470000000000001</v>
      </c>
      <c r="V22" s="40">
        <v>2.4470000000000001</v>
      </c>
      <c r="W22" s="40">
        <v>2.4470000000000001</v>
      </c>
      <c r="X22" s="59">
        <f t="shared" si="4"/>
        <v>1.1659479868171211E-2</v>
      </c>
      <c r="Z22" s="40">
        <v>0</v>
      </c>
      <c r="AA22" s="40">
        <v>0</v>
      </c>
      <c r="AB22" s="40">
        <v>0</v>
      </c>
      <c r="AC22" s="61"/>
      <c r="AE22">
        <v>28.955010000000001</v>
      </c>
      <c r="AF22">
        <v>28.835419999999999</v>
      </c>
      <c r="AG22">
        <v>30.91714</v>
      </c>
      <c r="AH22" s="15">
        <f t="shared" si="5"/>
        <v>5.3468059467110064E-2</v>
      </c>
      <c r="AJ22" s="74" t="s">
        <v>40</v>
      </c>
      <c r="AK22" s="75">
        <f>AP6</f>
        <v>37.743588905412444</v>
      </c>
    </row>
    <row r="23" spans="1:37" x14ac:dyDescent="0.25">
      <c r="A23" s="27">
        <f t="shared" si="0"/>
        <v>44075</v>
      </c>
      <c r="B23">
        <v>2020</v>
      </c>
      <c r="C23">
        <v>9</v>
      </c>
      <c r="D23">
        <v>1</v>
      </c>
      <c r="E23">
        <v>1</v>
      </c>
      <c r="F23" s="30">
        <v>86.309166666666655</v>
      </c>
      <c r="G23" s="30">
        <v>86.309166666666655</v>
      </c>
      <c r="H23" s="30">
        <v>86.309166666666655</v>
      </c>
      <c r="I23" s="15">
        <f t="shared" si="6"/>
        <v>0.18257113639158734</v>
      </c>
      <c r="K23" s="30">
        <v>2.845354972</v>
      </c>
      <c r="L23" s="30">
        <v>2.845354972</v>
      </c>
      <c r="M23" s="30">
        <v>3.3553549720000002</v>
      </c>
      <c r="N23" s="15">
        <f t="shared" si="2"/>
        <v>0.11140455928129535</v>
      </c>
      <c r="P23" s="40">
        <v>2.2629999999999999</v>
      </c>
      <c r="Q23" s="40">
        <v>2.2629999999999999</v>
      </c>
      <c r="R23" s="40">
        <v>2.2629999999999999</v>
      </c>
      <c r="S23" s="59">
        <f t="shared" si="3"/>
        <v>3.0080623435843074E-2</v>
      </c>
      <c r="U23" s="40">
        <v>2.448</v>
      </c>
      <c r="V23" s="40">
        <v>2.448</v>
      </c>
      <c r="W23" s="40">
        <v>2.448</v>
      </c>
      <c r="X23" s="59">
        <f t="shared" si="4"/>
        <v>1.1437399992234332E-2</v>
      </c>
      <c r="Z23" s="40">
        <v>0</v>
      </c>
      <c r="AA23" s="40">
        <v>0</v>
      </c>
      <c r="AB23" s="40">
        <v>0</v>
      </c>
      <c r="AC23" s="61"/>
      <c r="AE23">
        <v>27.507439999999999</v>
      </c>
      <c r="AF23">
        <v>27.46264</v>
      </c>
      <c r="AG23">
        <v>29.631319999999999</v>
      </c>
      <c r="AH23" s="15">
        <f t="shared" si="5"/>
        <v>5.2821897034171457E-2</v>
      </c>
      <c r="AJ23" s="74" t="s">
        <v>41</v>
      </c>
      <c r="AK23" s="75">
        <f>AP6</f>
        <v>37.743588905412444</v>
      </c>
    </row>
    <row r="24" spans="1:37" x14ac:dyDescent="0.25">
      <c r="A24" s="27">
        <f t="shared" si="0"/>
        <v>44105</v>
      </c>
      <c r="B24">
        <v>2020</v>
      </c>
      <c r="C24">
        <v>10</v>
      </c>
      <c r="D24">
        <v>1</v>
      </c>
      <c r="E24">
        <v>1</v>
      </c>
      <c r="F24" s="30">
        <v>86.309166666666655</v>
      </c>
      <c r="G24" s="30">
        <v>86.309166666666655</v>
      </c>
      <c r="H24" s="30">
        <v>86.309166666666655</v>
      </c>
      <c r="I24" s="15">
        <f t="shared" si="6"/>
        <v>0.16285423468262217</v>
      </c>
      <c r="K24" s="30">
        <v>2.9208123580000001</v>
      </c>
      <c r="L24" s="30">
        <v>2.9208123580000001</v>
      </c>
      <c r="M24" s="30">
        <v>3.4308123579999998</v>
      </c>
      <c r="N24" s="15">
        <f t="shared" si="2"/>
        <v>0.10671965226940429</v>
      </c>
      <c r="P24" s="40">
        <v>2.2599999999999998</v>
      </c>
      <c r="Q24" s="40">
        <v>2.2599999999999998</v>
      </c>
      <c r="R24" s="40">
        <v>2.2599999999999998</v>
      </c>
      <c r="S24" s="59">
        <f t="shared" si="3"/>
        <v>2.5531026570586052E-2</v>
      </c>
      <c r="U24" s="40">
        <v>2.448</v>
      </c>
      <c r="V24" s="40">
        <v>2.448</v>
      </c>
      <c r="W24" s="40">
        <v>2.448</v>
      </c>
      <c r="X24" s="59">
        <f t="shared" si="4"/>
        <v>9.6918959897000813E-3</v>
      </c>
      <c r="Z24" s="40">
        <v>0</v>
      </c>
      <c r="AA24" s="40">
        <v>0</v>
      </c>
      <c r="AB24" s="40">
        <v>0</v>
      </c>
      <c r="AC24" s="61"/>
      <c r="AE24">
        <v>26.961870000000001</v>
      </c>
      <c r="AF24">
        <v>26.904029999999999</v>
      </c>
      <c r="AG24">
        <v>29.115729999999999</v>
      </c>
      <c r="AH24" s="15">
        <f t="shared" si="5"/>
        <v>4.9549158069095448E-2</v>
      </c>
      <c r="AJ24" s="74" t="s">
        <v>42</v>
      </c>
      <c r="AK24" s="75">
        <f>AM6</f>
        <v>4.6137134128122312</v>
      </c>
    </row>
    <row r="25" spans="1:37" x14ac:dyDescent="0.25">
      <c r="A25" s="27">
        <f t="shared" si="0"/>
        <v>44136</v>
      </c>
      <c r="B25">
        <v>2020</v>
      </c>
      <c r="C25">
        <v>11</v>
      </c>
      <c r="D25">
        <v>1</v>
      </c>
      <c r="E25">
        <v>1</v>
      </c>
      <c r="F25" s="30">
        <v>86.309166666666655</v>
      </c>
      <c r="G25" s="30">
        <v>86.309166666666655</v>
      </c>
      <c r="H25" s="30">
        <v>86.309166666666655</v>
      </c>
      <c r="I25" s="15">
        <f t="shared" si="6"/>
        <v>0.12534023696251401</v>
      </c>
      <c r="K25" s="30">
        <v>3.2671583389999999</v>
      </c>
      <c r="L25" s="30">
        <v>3.2671583389999999</v>
      </c>
      <c r="M25" s="30">
        <v>3.7771583390000001</v>
      </c>
      <c r="N25" s="15">
        <f t="shared" si="2"/>
        <v>0.10690280038126659</v>
      </c>
      <c r="P25" s="40">
        <v>2.2589999999999999</v>
      </c>
      <c r="Q25" s="40">
        <v>2.2589999999999999</v>
      </c>
      <c r="R25" s="40">
        <v>2.2589999999999999</v>
      </c>
      <c r="S25" s="59">
        <f t="shared" si="3"/>
        <v>1.7864521543501041E-2</v>
      </c>
      <c r="U25" s="40">
        <v>2.4500000000000002</v>
      </c>
      <c r="V25" s="40">
        <v>2.4500000000000002</v>
      </c>
      <c r="W25" s="40">
        <v>2.4500000000000002</v>
      </c>
      <c r="X25" s="59">
        <f t="shared" si="4"/>
        <v>7.2648294992045401E-3</v>
      </c>
      <c r="Z25" s="40">
        <v>0</v>
      </c>
      <c r="AA25" s="40">
        <v>0</v>
      </c>
      <c r="AB25" s="40">
        <v>0</v>
      </c>
      <c r="AC25" s="61"/>
      <c r="AE25">
        <v>28.13757</v>
      </c>
      <c r="AF25">
        <v>28.324539999999999</v>
      </c>
      <c r="AG25">
        <v>29.801349999999999</v>
      </c>
      <c r="AH25" s="15">
        <f t="shared" si="5"/>
        <v>4.9569601727716378E-2</v>
      </c>
      <c r="AJ25" s="74" t="s">
        <v>43</v>
      </c>
      <c r="AK25" s="75">
        <f>AM6</f>
        <v>4.6137134128122312</v>
      </c>
    </row>
    <row r="26" spans="1:37" x14ac:dyDescent="0.25">
      <c r="A26" s="27">
        <f t="shared" si="0"/>
        <v>44166</v>
      </c>
      <c r="B26">
        <v>2020</v>
      </c>
      <c r="C26">
        <v>12</v>
      </c>
      <c r="D26">
        <v>1</v>
      </c>
      <c r="E26">
        <v>1</v>
      </c>
      <c r="F26" s="30">
        <v>86.309166666666655</v>
      </c>
      <c r="G26" s="30">
        <v>86.309166666666655</v>
      </c>
      <c r="H26" s="30">
        <v>86.309166666666655</v>
      </c>
      <c r="I26" s="15">
        <f t="shared" si="6"/>
        <v>8.2325292109965246E-16</v>
      </c>
      <c r="K26" s="30">
        <v>3.4144748030000001</v>
      </c>
      <c r="L26" s="30">
        <v>3.4144748030000001</v>
      </c>
      <c r="M26" s="30">
        <v>3.9344748030000001</v>
      </c>
      <c r="N26" s="15">
        <f t="shared" si="2"/>
        <v>0.10890317732377199</v>
      </c>
      <c r="P26" s="40">
        <v>2.2599999999999998</v>
      </c>
      <c r="Q26" s="40">
        <v>2.2599999999999998</v>
      </c>
      <c r="R26" s="40">
        <v>2.2599999999999998</v>
      </c>
      <c r="S26" s="59">
        <f t="shared" si="3"/>
        <v>5.1255005637075753E-3</v>
      </c>
      <c r="U26" s="40">
        <v>2.4500000000000002</v>
      </c>
      <c r="V26" s="40">
        <v>2.4500000000000002</v>
      </c>
      <c r="W26" s="40">
        <v>2.4500000000000002</v>
      </c>
      <c r="X26" s="59">
        <f t="shared" si="4"/>
        <v>4.6788371009682389E-3</v>
      </c>
      <c r="Z26" s="40">
        <v>0</v>
      </c>
      <c r="AA26" s="40">
        <v>0</v>
      </c>
      <c r="AB26" s="40">
        <v>0</v>
      </c>
      <c r="AC26" s="61"/>
      <c r="AE26">
        <v>28.970310000000001</v>
      </c>
      <c r="AF26">
        <v>28.954730000000001</v>
      </c>
      <c r="AG26">
        <v>30.373819999999998</v>
      </c>
      <c r="AH26" s="15">
        <f t="shared" si="5"/>
        <v>5.0351533914380395E-2</v>
      </c>
      <c r="AJ26" s="74" t="s">
        <v>44</v>
      </c>
      <c r="AK26" s="75">
        <f>AN6</f>
        <v>1.1782901419236067</v>
      </c>
    </row>
    <row r="27" spans="1:37" x14ac:dyDescent="0.25">
      <c r="A27" s="27">
        <f t="shared" si="0"/>
        <v>44197</v>
      </c>
      <c r="B27">
        <v>2021</v>
      </c>
      <c r="C27">
        <v>1</v>
      </c>
      <c r="D27">
        <v>1</v>
      </c>
      <c r="E27">
        <v>1</v>
      </c>
      <c r="F27" s="30">
        <v>113.55416666666667</v>
      </c>
      <c r="G27" s="30">
        <v>113.55416666666667</v>
      </c>
      <c r="H27" s="30">
        <v>113.55416666666667</v>
      </c>
      <c r="I27" s="15">
        <f t="shared" si="6"/>
        <v>8.5009659311290689E-2</v>
      </c>
      <c r="K27" s="30">
        <v>3.7656289630000002</v>
      </c>
      <c r="L27" s="30">
        <v>3.7656289630000002</v>
      </c>
      <c r="M27" s="30">
        <v>4.3056289630000002</v>
      </c>
      <c r="N27" s="15">
        <f t="shared" si="2"/>
        <v>0.11270979566309602</v>
      </c>
      <c r="P27" s="40">
        <v>2.2930000000000001</v>
      </c>
      <c r="Q27" s="40">
        <v>2.2930000000000001</v>
      </c>
      <c r="R27" s="40">
        <v>2.2930000000000001</v>
      </c>
      <c r="S27" s="59">
        <f t="shared" si="3"/>
        <v>5.6153938412139368E-3</v>
      </c>
      <c r="U27" s="40">
        <v>2.4609999999999999</v>
      </c>
      <c r="V27" s="40">
        <v>2.4609999999999999</v>
      </c>
      <c r="W27" s="40">
        <v>2.4609999999999999</v>
      </c>
      <c r="X27" s="59">
        <f t="shared" si="4"/>
        <v>3.2275294666635813E-3</v>
      </c>
      <c r="Z27" s="40">
        <v>0</v>
      </c>
      <c r="AA27" s="40">
        <v>0</v>
      </c>
      <c r="AB27" s="40">
        <v>0</v>
      </c>
      <c r="AC27" s="61"/>
      <c r="AE27">
        <v>29.92136</v>
      </c>
      <c r="AF27">
        <v>29.913350000000001</v>
      </c>
      <c r="AG27">
        <v>32.563740000000003</v>
      </c>
      <c r="AH27" s="15">
        <f t="shared" si="5"/>
        <v>5.3276434143745902E-2</v>
      </c>
      <c r="AJ27" s="74" t="s">
        <v>45</v>
      </c>
      <c r="AK27" s="75">
        <f>AN6</f>
        <v>1.1782901419236067</v>
      </c>
    </row>
    <row r="28" spans="1:37" x14ac:dyDescent="0.25">
      <c r="A28" s="27">
        <f t="shared" si="0"/>
        <v>44228</v>
      </c>
      <c r="B28">
        <v>2021</v>
      </c>
      <c r="C28">
        <v>2</v>
      </c>
      <c r="D28">
        <v>1</v>
      </c>
      <c r="E28">
        <v>1</v>
      </c>
      <c r="F28" s="30">
        <v>113.55416666666667</v>
      </c>
      <c r="G28" s="30">
        <v>113.55416666666667</v>
      </c>
      <c r="H28" s="30">
        <v>113.55416666666667</v>
      </c>
      <c r="I28" s="15">
        <f t="shared" si="6"/>
        <v>0.11176237763159733</v>
      </c>
      <c r="K28" s="30">
        <v>3.6694666649999998</v>
      </c>
      <c r="L28" s="30">
        <v>3.6694666649999998</v>
      </c>
      <c r="M28" s="30">
        <v>4.2094666649999999</v>
      </c>
      <c r="N28" s="15">
        <f t="shared" si="2"/>
        <v>0.11566540678901033</v>
      </c>
      <c r="P28" s="40">
        <v>2.3119999999999998</v>
      </c>
      <c r="Q28" s="40">
        <v>2.3119999999999998</v>
      </c>
      <c r="R28" s="40">
        <v>2.3119999999999998</v>
      </c>
      <c r="S28" s="59">
        <f t="shared" si="3"/>
        <v>7.9820345476333196E-3</v>
      </c>
      <c r="U28" s="40">
        <v>2.4710000000000001</v>
      </c>
      <c r="V28" s="40">
        <v>2.4710000000000001</v>
      </c>
      <c r="W28" s="40">
        <v>2.4710000000000001</v>
      </c>
      <c r="X28" s="59">
        <f t="shared" si="4"/>
        <v>3.9213864233626867E-3</v>
      </c>
      <c r="Z28" s="40">
        <v>0</v>
      </c>
      <c r="AA28" s="40">
        <v>0</v>
      </c>
      <c r="AB28" s="40">
        <v>0</v>
      </c>
      <c r="AC28" s="61"/>
      <c r="AE28">
        <v>29.550999999999998</v>
      </c>
      <c r="AF28">
        <v>29.776789999999998</v>
      </c>
      <c r="AG28">
        <v>32.229640000000003</v>
      </c>
      <c r="AH28" s="15">
        <f t="shared" si="5"/>
        <v>5.6067202240361214E-2</v>
      </c>
    </row>
    <row r="29" spans="1:37" x14ac:dyDescent="0.25">
      <c r="A29" s="27">
        <f t="shared" si="0"/>
        <v>44256</v>
      </c>
      <c r="B29">
        <v>2021</v>
      </c>
      <c r="C29">
        <v>3</v>
      </c>
      <c r="D29">
        <v>1</v>
      </c>
      <c r="E29">
        <v>1</v>
      </c>
      <c r="F29" s="30">
        <v>113.55416666666667</v>
      </c>
      <c r="G29" s="30">
        <v>113.55416666666667</v>
      </c>
      <c r="H29" s="30">
        <v>113.55416666666667</v>
      </c>
      <c r="I29" s="15">
        <f t="shared" si="6"/>
        <v>0.12669005880078446</v>
      </c>
      <c r="K29" s="30">
        <v>3.3437813369999998</v>
      </c>
      <c r="L29" s="30">
        <v>3.3437813369999998</v>
      </c>
      <c r="M29" s="30">
        <v>3.873781337</v>
      </c>
      <c r="N29" s="15">
        <f t="shared" si="2"/>
        <v>0.11606317387470699</v>
      </c>
      <c r="P29" s="40">
        <v>2.3170000000000002</v>
      </c>
      <c r="Q29" s="40">
        <v>2.3170000000000002</v>
      </c>
      <c r="R29" s="40">
        <v>2.3170000000000002</v>
      </c>
      <c r="S29" s="59">
        <f t="shared" si="3"/>
        <v>9.0935259968967456E-3</v>
      </c>
      <c r="U29" s="40">
        <v>2.4790000000000001</v>
      </c>
      <c r="V29" s="40">
        <v>2.4790000000000001</v>
      </c>
      <c r="W29" s="40">
        <v>2.4790000000000001</v>
      </c>
      <c r="X29" s="59">
        <f t="shared" si="4"/>
        <v>4.9274310110237604E-3</v>
      </c>
      <c r="Z29" s="40">
        <v>0</v>
      </c>
      <c r="AA29" s="40">
        <v>0</v>
      </c>
      <c r="AB29" s="40">
        <v>0</v>
      </c>
      <c r="AC29" s="61"/>
      <c r="AE29">
        <v>28.46481</v>
      </c>
      <c r="AF29">
        <v>28.41844</v>
      </c>
      <c r="AG29">
        <v>30.433759999999999</v>
      </c>
      <c r="AH29" s="15">
        <f t="shared" si="5"/>
        <v>5.6290488106349165E-2</v>
      </c>
    </row>
    <row r="30" spans="1:37" x14ac:dyDescent="0.25">
      <c r="A30" s="27">
        <f t="shared" si="0"/>
        <v>44287</v>
      </c>
      <c r="B30">
        <v>2021</v>
      </c>
      <c r="C30">
        <v>4</v>
      </c>
      <c r="D30">
        <v>1</v>
      </c>
      <c r="E30">
        <v>1</v>
      </c>
      <c r="F30" s="30">
        <v>113.55416666666667</v>
      </c>
      <c r="G30" s="30">
        <v>113.55416666666667</v>
      </c>
      <c r="H30" s="30">
        <v>113.55416666666667</v>
      </c>
      <c r="I30" s="15">
        <f t="shared" si="6"/>
        <v>0.13463994096866105</v>
      </c>
      <c r="K30" s="30">
        <v>3.073181232</v>
      </c>
      <c r="L30" s="30">
        <v>3.073181232</v>
      </c>
      <c r="M30" s="30">
        <v>3.6031812319999998</v>
      </c>
      <c r="N30" s="15">
        <f t="shared" si="2"/>
        <v>0.1158938169363018</v>
      </c>
      <c r="P30" s="40">
        <v>2.3220000000000001</v>
      </c>
      <c r="Q30" s="40">
        <v>2.3220000000000001</v>
      </c>
      <c r="R30" s="40">
        <v>2.3220000000000001</v>
      </c>
      <c r="S30" s="59">
        <f t="shared" si="3"/>
        <v>1.0294255699855922E-2</v>
      </c>
      <c r="U30" s="40">
        <v>2.4809999999999999</v>
      </c>
      <c r="V30" s="40">
        <v>2.4809999999999999</v>
      </c>
      <c r="W30" s="40">
        <v>2.4809999999999999</v>
      </c>
      <c r="X30" s="59">
        <f t="shared" si="4"/>
        <v>5.5768310090396709E-3</v>
      </c>
      <c r="Z30" s="40">
        <v>0</v>
      </c>
      <c r="AA30" s="40">
        <v>0</v>
      </c>
      <c r="AB30" s="40">
        <v>0</v>
      </c>
      <c r="AC30" s="61"/>
      <c r="AE30">
        <v>26.282399999999999</v>
      </c>
      <c r="AF30">
        <v>26.246099999999998</v>
      </c>
      <c r="AG30">
        <v>28.83128</v>
      </c>
      <c r="AH30" s="15">
        <f t="shared" si="5"/>
        <v>5.5905846466911255E-2</v>
      </c>
    </row>
    <row r="31" spans="1:37" x14ac:dyDescent="0.25">
      <c r="A31" s="27">
        <f t="shared" si="0"/>
        <v>44317</v>
      </c>
      <c r="B31">
        <v>2021</v>
      </c>
      <c r="C31">
        <v>5</v>
      </c>
      <c r="D31">
        <v>1</v>
      </c>
      <c r="E31">
        <v>1</v>
      </c>
      <c r="F31" s="30">
        <v>113.55416666666667</v>
      </c>
      <c r="G31" s="30">
        <v>113.55416666666667</v>
      </c>
      <c r="H31" s="30">
        <v>113.55416666666667</v>
      </c>
      <c r="I31" s="15">
        <f t="shared" si="6"/>
        <v>0.13753629142447665</v>
      </c>
      <c r="K31" s="30">
        <v>2.9745467890000001</v>
      </c>
      <c r="L31" s="30">
        <v>2.9745467890000001</v>
      </c>
      <c r="M31" s="30">
        <v>3.5045467889999999</v>
      </c>
      <c r="N31" s="15">
        <f t="shared" si="2"/>
        <v>0.11554268874186735</v>
      </c>
      <c r="P31" s="40">
        <v>2.3260000000000001</v>
      </c>
      <c r="Q31" s="40">
        <v>2.3260000000000001</v>
      </c>
      <c r="R31" s="40">
        <v>2.3260000000000001</v>
      </c>
      <c r="S31" s="59">
        <f t="shared" si="3"/>
        <v>1.1266143474346032E-2</v>
      </c>
      <c r="U31" s="40">
        <v>2.484</v>
      </c>
      <c r="V31" s="40">
        <v>2.484</v>
      </c>
      <c r="W31" s="40">
        <v>2.484</v>
      </c>
      <c r="X31" s="59">
        <f t="shared" si="4"/>
        <v>6.0887692456571127E-3</v>
      </c>
      <c r="Z31" s="40">
        <v>0</v>
      </c>
      <c r="AA31" s="40">
        <v>0</v>
      </c>
      <c r="AB31" s="40">
        <v>0</v>
      </c>
      <c r="AC31" s="61"/>
      <c r="AE31">
        <v>26.238189999999999</v>
      </c>
      <c r="AF31">
        <v>26.229330000000001</v>
      </c>
      <c r="AG31">
        <v>28.800380000000001</v>
      </c>
      <c r="AH31" s="15">
        <f t="shared" si="5"/>
        <v>5.5354678697353513E-2</v>
      </c>
    </row>
    <row r="32" spans="1:37" x14ac:dyDescent="0.25">
      <c r="A32" s="27">
        <f t="shared" si="0"/>
        <v>44348</v>
      </c>
      <c r="B32">
        <v>2021</v>
      </c>
      <c r="C32">
        <v>6</v>
      </c>
      <c r="D32">
        <v>1</v>
      </c>
      <c r="E32">
        <v>1</v>
      </c>
      <c r="F32" s="30">
        <v>113.55416666666667</v>
      </c>
      <c r="G32" s="30">
        <v>113.55416666666667</v>
      </c>
      <c r="H32" s="30">
        <v>113.55416666666667</v>
      </c>
      <c r="I32" s="15">
        <f t="shared" si="6"/>
        <v>0.13631815073633172</v>
      </c>
      <c r="K32" s="30">
        <v>2.9574877709999998</v>
      </c>
      <c r="L32" s="30">
        <v>2.9574877709999998</v>
      </c>
      <c r="M32" s="30">
        <v>3.4874877710000001</v>
      </c>
      <c r="N32" s="15">
        <f t="shared" si="2"/>
        <v>0.11483372752500877</v>
      </c>
      <c r="P32" s="40">
        <v>2.3279999999999998</v>
      </c>
      <c r="Q32" s="40">
        <v>2.3279999999999998</v>
      </c>
      <c r="R32" s="40">
        <v>2.3279999999999998</v>
      </c>
      <c r="S32" s="59">
        <f t="shared" si="3"/>
        <v>1.2017073573161759E-2</v>
      </c>
      <c r="U32" s="40">
        <v>2.4860000000000002</v>
      </c>
      <c r="V32" s="40">
        <v>2.4860000000000002</v>
      </c>
      <c r="W32" s="40">
        <v>2.4860000000000002</v>
      </c>
      <c r="X32" s="59">
        <f t="shared" si="4"/>
        <v>6.40265003927298E-3</v>
      </c>
      <c r="Z32" s="40">
        <v>0</v>
      </c>
      <c r="AA32" s="40">
        <v>0</v>
      </c>
      <c r="AB32" s="40">
        <v>0</v>
      </c>
      <c r="AC32" s="61"/>
      <c r="AE32">
        <v>27.46265</v>
      </c>
      <c r="AF32">
        <v>27.537600000000001</v>
      </c>
      <c r="AG32">
        <v>30.257739999999998</v>
      </c>
      <c r="AH32" s="15">
        <f t="shared" si="5"/>
        <v>5.5604610003457712E-2</v>
      </c>
    </row>
    <row r="33" spans="1:34" x14ac:dyDescent="0.25">
      <c r="A33" s="27">
        <f t="shared" si="0"/>
        <v>44378</v>
      </c>
      <c r="B33">
        <v>2021</v>
      </c>
      <c r="C33">
        <v>7</v>
      </c>
      <c r="D33">
        <v>1</v>
      </c>
      <c r="E33">
        <v>1</v>
      </c>
      <c r="F33" s="30">
        <v>113.55416666666667</v>
      </c>
      <c r="G33" s="30">
        <v>113.55416666666667</v>
      </c>
      <c r="H33" s="30">
        <v>113.55416666666667</v>
      </c>
      <c r="I33" s="15">
        <f t="shared" si="6"/>
        <v>0.13142556103352546</v>
      </c>
      <c r="K33" s="30">
        <v>3.0529304050000001</v>
      </c>
      <c r="L33" s="30">
        <v>3.0529304050000001</v>
      </c>
      <c r="M33" s="30">
        <v>3.5829304049999999</v>
      </c>
      <c r="N33" s="15">
        <f t="shared" si="2"/>
        <v>0.1141768712342363</v>
      </c>
      <c r="P33" s="40">
        <v>2.33</v>
      </c>
      <c r="Q33" s="40">
        <v>2.33</v>
      </c>
      <c r="R33" s="40">
        <v>2.33</v>
      </c>
      <c r="S33" s="59">
        <f t="shared" si="3"/>
        <v>1.257074011402021E-2</v>
      </c>
      <c r="U33" s="40">
        <v>2.488</v>
      </c>
      <c r="V33" s="40">
        <v>2.488</v>
      </c>
      <c r="W33" s="40">
        <v>2.488</v>
      </c>
      <c r="X33" s="59">
        <f t="shared" si="4"/>
        <v>6.5937269966167174E-3</v>
      </c>
      <c r="Z33" s="40">
        <v>0</v>
      </c>
      <c r="AA33" s="40">
        <v>0</v>
      </c>
      <c r="AB33" s="40">
        <v>0</v>
      </c>
      <c r="AC33" s="61"/>
      <c r="AE33">
        <v>29.622019999999999</v>
      </c>
      <c r="AF33">
        <v>29.620979999999999</v>
      </c>
      <c r="AG33">
        <v>32.647069999999999</v>
      </c>
      <c r="AH33" s="15">
        <f t="shared" si="5"/>
        <v>5.7519497036045635E-2</v>
      </c>
    </row>
    <row r="34" spans="1:34" x14ac:dyDescent="0.25">
      <c r="A34" s="27">
        <f t="shared" si="0"/>
        <v>44409</v>
      </c>
      <c r="B34">
        <v>2021</v>
      </c>
      <c r="C34">
        <v>8</v>
      </c>
      <c r="D34">
        <v>1</v>
      </c>
      <c r="E34">
        <v>1</v>
      </c>
      <c r="F34" s="30">
        <v>113.55416666666667</v>
      </c>
      <c r="G34" s="30">
        <v>113.55416666666667</v>
      </c>
      <c r="H34" s="30">
        <v>113.55416666666667</v>
      </c>
      <c r="I34" s="15">
        <f t="shared" si="6"/>
        <v>0.12293585555003406</v>
      </c>
      <c r="K34" s="30">
        <v>3.002487769</v>
      </c>
      <c r="L34" s="30">
        <v>3.002487769</v>
      </c>
      <c r="M34" s="30">
        <v>3.5324877689999998</v>
      </c>
      <c r="N34" s="15">
        <f t="shared" si="2"/>
        <v>0.11348950462505186</v>
      </c>
      <c r="P34" s="40">
        <v>2.331</v>
      </c>
      <c r="Q34" s="40">
        <v>2.331</v>
      </c>
      <c r="R34" s="40">
        <v>2.331</v>
      </c>
      <c r="S34" s="59">
        <f t="shared" si="3"/>
        <v>1.2883165284774385E-2</v>
      </c>
      <c r="U34" s="40">
        <v>2.4910000000000001</v>
      </c>
      <c r="V34" s="40">
        <v>2.4910000000000001</v>
      </c>
      <c r="W34" s="40">
        <v>2.4910000000000001</v>
      </c>
      <c r="X34" s="59">
        <f t="shared" si="4"/>
        <v>6.6821161104475167E-3</v>
      </c>
      <c r="Z34" s="40">
        <v>0</v>
      </c>
      <c r="AA34" s="40">
        <v>0</v>
      </c>
      <c r="AB34" s="40">
        <v>0</v>
      </c>
      <c r="AC34" s="61"/>
      <c r="AE34">
        <v>29.00319</v>
      </c>
      <c r="AF34">
        <v>28.878589999999999</v>
      </c>
      <c r="AG34">
        <v>31.741479999999999</v>
      </c>
      <c r="AH34" s="15">
        <f t="shared" si="5"/>
        <v>5.8584151341277327E-2</v>
      </c>
    </row>
    <row r="35" spans="1:34" x14ac:dyDescent="0.25">
      <c r="A35" s="27">
        <f t="shared" si="0"/>
        <v>44440</v>
      </c>
      <c r="B35">
        <v>2021</v>
      </c>
      <c r="C35">
        <v>9</v>
      </c>
      <c r="D35">
        <v>1</v>
      </c>
      <c r="E35">
        <v>1</v>
      </c>
      <c r="F35" s="30">
        <v>113.55416666666667</v>
      </c>
      <c r="G35" s="30">
        <v>113.55416666666667</v>
      </c>
      <c r="H35" s="30">
        <v>113.55416666666667</v>
      </c>
      <c r="I35" s="15">
        <f t="shared" si="6"/>
        <v>0.11052191031928973</v>
      </c>
      <c r="K35" s="30">
        <v>2.9202074329999999</v>
      </c>
      <c r="L35" s="30">
        <v>2.9202074329999999</v>
      </c>
      <c r="M35" s="30">
        <v>3.4502074330000001</v>
      </c>
      <c r="N35" s="15">
        <f t="shared" si="2"/>
        <v>0.11174900838730409</v>
      </c>
      <c r="P35" s="40">
        <v>2.3290000000000002</v>
      </c>
      <c r="Q35" s="40">
        <v>2.3290000000000002</v>
      </c>
      <c r="R35" s="40">
        <v>2.3290000000000002</v>
      </c>
      <c r="S35" s="59">
        <f t="shared" si="3"/>
        <v>1.2290018434541652E-2</v>
      </c>
      <c r="U35" s="40">
        <v>2.4910000000000001</v>
      </c>
      <c r="V35" s="40">
        <v>2.4910000000000001</v>
      </c>
      <c r="W35" s="40">
        <v>2.4910000000000001</v>
      </c>
      <c r="X35" s="59">
        <f t="shared" si="4"/>
        <v>6.4907261041773729E-3</v>
      </c>
      <c r="Z35" s="40">
        <v>0</v>
      </c>
      <c r="AA35" s="40">
        <v>0</v>
      </c>
      <c r="AB35" s="40">
        <v>0</v>
      </c>
      <c r="AC35" s="61"/>
      <c r="AE35">
        <v>27.52319</v>
      </c>
      <c r="AF35">
        <v>27.453140000000001</v>
      </c>
      <c r="AG35">
        <v>30.176100000000002</v>
      </c>
      <c r="AH35" s="15">
        <f t="shared" si="5"/>
        <v>5.8833503367078599E-2</v>
      </c>
    </row>
    <row r="36" spans="1:34" x14ac:dyDescent="0.25">
      <c r="A36" s="27">
        <f t="shared" si="0"/>
        <v>44470</v>
      </c>
      <c r="B36">
        <v>2021</v>
      </c>
      <c r="C36">
        <v>10</v>
      </c>
      <c r="D36">
        <v>1</v>
      </c>
      <c r="E36">
        <v>1</v>
      </c>
      <c r="F36" s="30">
        <v>113.55416666666667</v>
      </c>
      <c r="G36" s="30">
        <v>113.55416666666667</v>
      </c>
      <c r="H36" s="30">
        <v>113.55416666666667</v>
      </c>
      <c r="I36" s="15">
        <f t="shared" si="6"/>
        <v>9.3141010345801425E-2</v>
      </c>
      <c r="K36" s="30">
        <v>3.0281074619999999</v>
      </c>
      <c r="L36" s="30">
        <v>3.0281074619999999</v>
      </c>
      <c r="M36" s="30">
        <v>3.5581074620000002</v>
      </c>
      <c r="N36" s="15">
        <f t="shared" si="2"/>
        <v>0.10986443361200277</v>
      </c>
      <c r="P36" s="40">
        <v>2.331</v>
      </c>
      <c r="Q36" s="40">
        <v>2.331</v>
      </c>
      <c r="R36" s="40">
        <v>2.331</v>
      </c>
      <c r="S36" s="59">
        <f t="shared" si="3"/>
        <v>1.1017650570652E-2</v>
      </c>
      <c r="U36" s="40">
        <v>2.4910000000000001</v>
      </c>
      <c r="V36" s="40">
        <v>2.4910000000000001</v>
      </c>
      <c r="W36" s="40">
        <v>2.4910000000000001</v>
      </c>
      <c r="X36" s="59">
        <f t="shared" si="4"/>
        <v>5.9528931195787825E-3</v>
      </c>
      <c r="Z36" s="40">
        <v>0</v>
      </c>
      <c r="AA36" s="40">
        <v>0</v>
      </c>
      <c r="AB36" s="40">
        <v>0</v>
      </c>
      <c r="AC36" s="61"/>
      <c r="AE36">
        <v>26.897819999999999</v>
      </c>
      <c r="AF36">
        <v>27.031089999999999</v>
      </c>
      <c r="AG36">
        <v>29.615379999999998</v>
      </c>
      <c r="AH36" s="15">
        <f t="shared" si="5"/>
        <v>5.8836881599882873E-2</v>
      </c>
    </row>
    <row r="37" spans="1:34" x14ac:dyDescent="0.25">
      <c r="A37" s="27">
        <f t="shared" si="0"/>
        <v>44501</v>
      </c>
      <c r="B37">
        <v>2021</v>
      </c>
      <c r="C37">
        <v>11</v>
      </c>
      <c r="D37">
        <v>1</v>
      </c>
      <c r="E37">
        <v>1</v>
      </c>
      <c r="F37" s="30">
        <v>113.55416666666667</v>
      </c>
      <c r="G37" s="30">
        <v>113.55416666666667</v>
      </c>
      <c r="H37" s="30">
        <v>113.55416666666667</v>
      </c>
      <c r="I37" s="15">
        <f t="shared" si="6"/>
        <v>6.7665945846565601E-2</v>
      </c>
      <c r="K37" s="30">
        <v>3.3601730949999999</v>
      </c>
      <c r="L37" s="30">
        <v>3.3601730949999999</v>
      </c>
      <c r="M37" s="30">
        <v>3.8901730950000002</v>
      </c>
      <c r="N37" s="15">
        <f t="shared" si="2"/>
        <v>0.11040887390814123</v>
      </c>
      <c r="P37" s="40">
        <v>2.3340000000000001</v>
      </c>
      <c r="Q37" s="40">
        <v>2.3340000000000001</v>
      </c>
      <c r="R37" s="40">
        <v>2.3340000000000001</v>
      </c>
      <c r="S37" s="59">
        <f t="shared" si="3"/>
        <v>8.8634001308663495E-3</v>
      </c>
      <c r="U37" s="40">
        <v>2.492</v>
      </c>
      <c r="V37" s="40">
        <v>2.492</v>
      </c>
      <c r="W37" s="40">
        <v>2.492</v>
      </c>
      <c r="X37" s="59">
        <f t="shared" si="4"/>
        <v>5.1588963738465514E-3</v>
      </c>
      <c r="Z37" s="40">
        <v>0</v>
      </c>
      <c r="AA37" s="40">
        <v>0</v>
      </c>
      <c r="AB37" s="40">
        <v>0</v>
      </c>
      <c r="AC37" s="61"/>
      <c r="AE37">
        <v>28.895420000000001</v>
      </c>
      <c r="AF37">
        <v>28.930859999999999</v>
      </c>
      <c r="AG37">
        <v>31.435939999999999</v>
      </c>
      <c r="AH37" s="15">
        <f t="shared" si="5"/>
        <v>5.9741558054318529E-2</v>
      </c>
    </row>
    <row r="38" spans="1:34" x14ac:dyDescent="0.25">
      <c r="A38" s="27">
        <f t="shared" si="0"/>
        <v>44531</v>
      </c>
      <c r="B38">
        <v>2021</v>
      </c>
      <c r="C38">
        <v>12</v>
      </c>
      <c r="D38">
        <v>1</v>
      </c>
      <c r="E38">
        <v>1</v>
      </c>
      <c r="F38" s="30">
        <v>113.55416666666667</v>
      </c>
      <c r="G38" s="30">
        <v>113.55416666666667</v>
      </c>
      <c r="H38" s="30">
        <v>113.55416666666667</v>
      </c>
      <c r="I38" s="15">
        <f t="shared" si="6"/>
        <v>6.2573021899396004E-16</v>
      </c>
      <c r="K38" s="30">
        <v>3.5339912120000001</v>
      </c>
      <c r="L38" s="30">
        <v>3.5339912120000001</v>
      </c>
      <c r="M38" s="30">
        <v>4.0739912120000001</v>
      </c>
      <c r="N38" s="15">
        <f t="shared" si="2"/>
        <v>0.11230637325856613</v>
      </c>
      <c r="P38" s="40">
        <v>2.3340000000000001</v>
      </c>
      <c r="Q38" s="40">
        <v>2.3340000000000001</v>
      </c>
      <c r="R38" s="40">
        <v>2.3340000000000001</v>
      </c>
      <c r="S38" s="59">
        <f t="shared" si="3"/>
        <v>4.8698320820258541E-3</v>
      </c>
      <c r="U38" s="40">
        <v>2.4929999999999999</v>
      </c>
      <c r="V38" s="40">
        <v>2.4929999999999999</v>
      </c>
      <c r="W38" s="40">
        <v>2.4929999999999999</v>
      </c>
      <c r="X38" s="59">
        <f t="shared" si="4"/>
        <v>3.7549835157362518E-3</v>
      </c>
      <c r="Z38" s="40">
        <v>0</v>
      </c>
      <c r="AA38" s="40">
        <v>0</v>
      </c>
      <c r="AB38" s="40">
        <v>0</v>
      </c>
      <c r="AC38" s="61"/>
      <c r="AE38">
        <v>29.124690000000001</v>
      </c>
      <c r="AF38">
        <v>29.253969999999999</v>
      </c>
      <c r="AG38">
        <v>31.463840000000001</v>
      </c>
      <c r="AH38" s="15">
        <f t="shared" si="5"/>
        <v>6.0726207473718943E-2</v>
      </c>
    </row>
    <row r="39" spans="1:34" x14ac:dyDescent="0.25">
      <c r="A39" s="27">
        <f t="shared" si="0"/>
        <v>44562</v>
      </c>
      <c r="B39">
        <v>2022</v>
      </c>
      <c r="C39">
        <v>1</v>
      </c>
      <c r="D39">
        <v>1</v>
      </c>
      <c r="E39">
        <v>1</v>
      </c>
      <c r="F39" s="30">
        <v>41.42</v>
      </c>
      <c r="G39" s="30">
        <v>87.42</v>
      </c>
      <c r="H39" s="30">
        <v>87.18</v>
      </c>
      <c r="I39" s="15">
        <f t="shared" si="6"/>
        <v>0.11872562890729171</v>
      </c>
      <c r="K39" s="30">
        <v>3.9356289630000001</v>
      </c>
      <c r="L39" s="30">
        <v>3.9356289630000001</v>
      </c>
      <c r="M39" s="30">
        <v>4.4956289629999997</v>
      </c>
      <c r="N39" s="15">
        <f t="shared" si="2"/>
        <v>0.11881912480342391</v>
      </c>
      <c r="P39" s="40">
        <v>2.254</v>
      </c>
      <c r="Q39" s="40">
        <v>2.254</v>
      </c>
      <c r="R39" s="40">
        <v>2.3519999999999999</v>
      </c>
      <c r="S39" s="59">
        <f t="shared" si="3"/>
        <v>7.9552511523702362E-3</v>
      </c>
      <c r="U39" s="40">
        <v>2.4729999999999999</v>
      </c>
      <c r="V39" s="40">
        <v>2.4729999999999999</v>
      </c>
      <c r="W39" s="40">
        <v>2.5110000000000001</v>
      </c>
      <c r="X39" s="59">
        <f t="shared" si="4"/>
        <v>3.2595034851761726E-3</v>
      </c>
      <c r="Z39" s="40">
        <v>0</v>
      </c>
      <c r="AA39" s="40">
        <v>0</v>
      </c>
      <c r="AB39" s="40">
        <v>0</v>
      </c>
      <c r="AC39" s="61"/>
      <c r="AE39">
        <v>31.578710000000001</v>
      </c>
      <c r="AF39">
        <v>31.399529999999999</v>
      </c>
      <c r="AG39">
        <v>34.358710000000002</v>
      </c>
      <c r="AH39" s="15">
        <f t="shared" si="5"/>
        <v>6.6774812414735818E-2</v>
      </c>
    </row>
    <row r="40" spans="1:34" x14ac:dyDescent="0.25">
      <c r="A40" s="27">
        <f t="shared" si="0"/>
        <v>44593</v>
      </c>
      <c r="B40">
        <v>2022</v>
      </c>
      <c r="C40">
        <v>2</v>
      </c>
      <c r="D40">
        <v>1</v>
      </c>
      <c r="E40">
        <v>1</v>
      </c>
      <c r="F40" s="30">
        <v>41.42</v>
      </c>
      <c r="G40" s="30">
        <v>87.42</v>
      </c>
      <c r="H40" s="30">
        <v>87.18</v>
      </c>
      <c r="I40" s="15">
        <f t="shared" si="6"/>
        <v>0.16716282538735674</v>
      </c>
      <c r="K40" s="30">
        <v>3.8394666649999998</v>
      </c>
      <c r="L40" s="30">
        <v>3.8394666649999998</v>
      </c>
      <c r="M40" s="30">
        <v>4.4094666650000001</v>
      </c>
      <c r="N40" s="15">
        <f t="shared" si="2"/>
        <v>0.12394774409317254</v>
      </c>
      <c r="P40" s="40">
        <v>2.198</v>
      </c>
      <c r="Q40" s="40">
        <v>2.198</v>
      </c>
      <c r="R40" s="40">
        <v>2.3719999999999999</v>
      </c>
      <c r="S40" s="59">
        <f t="shared" si="3"/>
        <v>1.5236450573018426E-2</v>
      </c>
      <c r="U40" s="40">
        <v>2.4900000000000002</v>
      </c>
      <c r="V40" s="40">
        <v>2.4900000000000002</v>
      </c>
      <c r="W40" s="40">
        <v>2.5670000000000002</v>
      </c>
      <c r="X40" s="59">
        <f t="shared" si="4"/>
        <v>5.8999588636663297E-3</v>
      </c>
      <c r="Z40" s="40">
        <v>0</v>
      </c>
      <c r="AA40" s="40">
        <v>0</v>
      </c>
      <c r="AB40" s="40">
        <v>0</v>
      </c>
      <c r="AC40" s="61"/>
      <c r="AE40">
        <v>30.84374</v>
      </c>
      <c r="AF40">
        <v>30.77336</v>
      </c>
      <c r="AG40">
        <v>33.814959999999999</v>
      </c>
      <c r="AH40" s="15">
        <f t="shared" si="5"/>
        <v>7.0283961826967056E-2</v>
      </c>
    </row>
    <row r="41" spans="1:34" x14ac:dyDescent="0.25">
      <c r="A41" s="27">
        <f t="shared" si="0"/>
        <v>44621</v>
      </c>
      <c r="B41">
        <v>2022</v>
      </c>
      <c r="C41">
        <v>3</v>
      </c>
      <c r="D41">
        <v>1</v>
      </c>
      <c r="E41">
        <v>1</v>
      </c>
      <c r="F41" s="30">
        <v>41.42</v>
      </c>
      <c r="G41" s="30">
        <v>87.42</v>
      </c>
      <c r="H41" s="30">
        <v>87.18</v>
      </c>
      <c r="I41" s="15">
        <f t="shared" si="6"/>
        <v>0.20346215336146076</v>
      </c>
      <c r="K41" s="30">
        <v>3.5137813370000002</v>
      </c>
      <c r="L41" s="30">
        <v>3.5137813370000002</v>
      </c>
      <c r="M41" s="30">
        <v>4.0737813369999998</v>
      </c>
      <c r="N41" s="15">
        <f t="shared" si="2"/>
        <v>0.12536248174204098</v>
      </c>
      <c r="P41" s="40">
        <v>2.165</v>
      </c>
      <c r="Q41" s="40">
        <v>2.165</v>
      </c>
      <c r="R41" s="40">
        <v>2.383</v>
      </c>
      <c r="S41" s="59">
        <f t="shared" si="3"/>
        <v>2.2187832995499774E-2</v>
      </c>
      <c r="U41" s="40">
        <v>2.4990000000000001</v>
      </c>
      <c r="V41" s="40">
        <v>2.4990000000000001</v>
      </c>
      <c r="W41" s="40">
        <v>2.589</v>
      </c>
      <c r="X41" s="59">
        <f t="shared" si="4"/>
        <v>8.6645177590132412E-3</v>
      </c>
      <c r="Z41" s="40">
        <v>0</v>
      </c>
      <c r="AA41" s="40">
        <v>0</v>
      </c>
      <c r="AB41" s="40">
        <v>0</v>
      </c>
      <c r="AC41" s="61"/>
      <c r="AE41">
        <v>29.226400000000002</v>
      </c>
      <c r="AF41">
        <v>29.232040000000001</v>
      </c>
      <c r="AG41">
        <v>31.879020000000001</v>
      </c>
      <c r="AH41" s="15">
        <f t="shared" si="5"/>
        <v>7.0817938509527306E-2</v>
      </c>
    </row>
    <row r="42" spans="1:34" x14ac:dyDescent="0.25">
      <c r="A42" s="27">
        <f t="shared" si="0"/>
        <v>44652</v>
      </c>
      <c r="B42">
        <v>2022</v>
      </c>
      <c r="C42">
        <v>4</v>
      </c>
      <c r="D42">
        <v>1</v>
      </c>
      <c r="E42">
        <v>1</v>
      </c>
      <c r="F42" s="30">
        <v>41.42</v>
      </c>
      <c r="G42" s="30">
        <v>87.42</v>
      </c>
      <c r="H42" s="30">
        <v>87.18</v>
      </c>
      <c r="I42" s="15">
        <f t="shared" si="6"/>
        <v>0.2329642482049408</v>
      </c>
      <c r="K42" s="30">
        <v>3.243181232</v>
      </c>
      <c r="L42" s="30">
        <v>3.243181232</v>
      </c>
      <c r="M42" s="30">
        <v>3.803181232</v>
      </c>
      <c r="N42" s="15">
        <f t="shared" si="2"/>
        <v>0.12388052962538783</v>
      </c>
      <c r="P42" s="40">
        <v>2.149</v>
      </c>
      <c r="Q42" s="40">
        <v>2.149</v>
      </c>
      <c r="R42" s="40">
        <v>2.3889999999999998</v>
      </c>
      <c r="S42" s="59">
        <f t="shared" si="3"/>
        <v>2.8143358971553682E-2</v>
      </c>
      <c r="U42" s="40">
        <v>2.504</v>
      </c>
      <c r="V42" s="40">
        <v>2.504</v>
      </c>
      <c r="W42" s="40">
        <v>2.6019999999999999</v>
      </c>
      <c r="X42" s="59">
        <f t="shared" si="4"/>
        <v>1.1043719571135027E-2</v>
      </c>
      <c r="Z42" s="40">
        <v>0</v>
      </c>
      <c r="AA42" s="40">
        <v>0</v>
      </c>
      <c r="AB42" s="40">
        <v>0</v>
      </c>
      <c r="AC42" s="61"/>
      <c r="AE42">
        <v>27.822109999999999</v>
      </c>
      <c r="AF42">
        <v>27.64499</v>
      </c>
      <c r="AG42">
        <v>30.442599999999999</v>
      </c>
      <c r="AH42" s="15">
        <f t="shared" si="5"/>
        <v>6.7197841910368206E-2</v>
      </c>
    </row>
    <row r="43" spans="1:34" x14ac:dyDescent="0.25">
      <c r="A43" s="27">
        <f t="shared" si="0"/>
        <v>44682</v>
      </c>
      <c r="B43">
        <v>2022</v>
      </c>
      <c r="C43">
        <v>5</v>
      </c>
      <c r="D43">
        <v>1</v>
      </c>
      <c r="E43">
        <v>1</v>
      </c>
      <c r="F43" s="30">
        <v>41.42</v>
      </c>
      <c r="G43" s="30">
        <v>87.42</v>
      </c>
      <c r="H43" s="30">
        <v>87.18</v>
      </c>
      <c r="I43" s="15">
        <f t="shared" si="6"/>
        <v>0.25756248057690823</v>
      </c>
      <c r="K43" s="30">
        <v>3.1445467890000001</v>
      </c>
      <c r="L43" s="30">
        <v>3.1445467890000001</v>
      </c>
      <c r="M43" s="30">
        <v>3.7045467890000001</v>
      </c>
      <c r="N43" s="15">
        <f t="shared" si="2"/>
        <v>0.12124605832431722</v>
      </c>
      <c r="P43" s="40">
        <v>2.141</v>
      </c>
      <c r="Q43" s="40">
        <v>2.141</v>
      </c>
      <c r="R43" s="40">
        <v>2.3919999999999999</v>
      </c>
      <c r="S43" s="59">
        <f t="shared" si="3"/>
        <v>3.3146532859208259E-2</v>
      </c>
      <c r="U43" s="40">
        <v>2.5089999999999999</v>
      </c>
      <c r="V43" s="40">
        <v>2.5089999999999999</v>
      </c>
      <c r="W43" s="40">
        <v>2.617</v>
      </c>
      <c r="X43" s="59">
        <f t="shared" si="4"/>
        <v>1.3327446082083019E-2</v>
      </c>
      <c r="Z43" s="40">
        <v>0</v>
      </c>
      <c r="AA43" s="40">
        <v>0</v>
      </c>
      <c r="AB43" s="40">
        <v>0</v>
      </c>
      <c r="AC43" s="61"/>
      <c r="AE43">
        <v>27.6356</v>
      </c>
      <c r="AF43">
        <v>27.48922</v>
      </c>
      <c r="AG43">
        <v>30.470890000000001</v>
      </c>
      <c r="AH43" s="15">
        <f t="shared" si="5"/>
        <v>6.3404945553339587E-2</v>
      </c>
    </row>
    <row r="44" spans="1:34" x14ac:dyDescent="0.25">
      <c r="A44" s="27">
        <f t="shared" si="0"/>
        <v>44713</v>
      </c>
      <c r="B44">
        <v>2022</v>
      </c>
      <c r="C44">
        <v>6</v>
      </c>
      <c r="D44">
        <v>1</v>
      </c>
      <c r="E44">
        <v>1</v>
      </c>
      <c r="F44" s="30">
        <v>41.42</v>
      </c>
      <c r="G44" s="30">
        <v>87.42</v>
      </c>
      <c r="H44" s="30">
        <v>87.18</v>
      </c>
      <c r="I44" s="15">
        <f t="shared" si="6"/>
        <v>0.27803404667358611</v>
      </c>
      <c r="K44" s="30">
        <v>3.1274877710000002</v>
      </c>
      <c r="L44" s="30">
        <v>3.1274877710000002</v>
      </c>
      <c r="M44" s="30">
        <v>3.677487771</v>
      </c>
      <c r="N44" s="15">
        <f t="shared" si="2"/>
        <v>0.1182365532873287</v>
      </c>
      <c r="P44" s="40">
        <v>2.1349999999999998</v>
      </c>
      <c r="Q44" s="40">
        <v>2.1349999999999998</v>
      </c>
      <c r="R44" s="40">
        <v>2.3940000000000001</v>
      </c>
      <c r="S44" s="59">
        <f t="shared" si="3"/>
        <v>3.7441544099747572E-2</v>
      </c>
      <c r="U44" s="40">
        <v>2.5150000000000001</v>
      </c>
      <c r="V44" s="40">
        <v>2.5150000000000001</v>
      </c>
      <c r="W44" s="40">
        <v>2.6320000000000001</v>
      </c>
      <c r="X44" s="59">
        <f t="shared" si="4"/>
        <v>1.5536298771224888E-2</v>
      </c>
      <c r="Z44" s="40">
        <v>0</v>
      </c>
      <c r="AA44" s="40">
        <v>0</v>
      </c>
      <c r="AB44" s="40">
        <v>0</v>
      </c>
      <c r="AC44" s="61"/>
      <c r="AE44">
        <v>28.728750000000002</v>
      </c>
      <c r="AF44">
        <v>28.68507</v>
      </c>
      <c r="AG44">
        <v>31.714559999999999</v>
      </c>
      <c r="AH44" s="15">
        <f t="shared" si="5"/>
        <v>6.2084571972439419E-2</v>
      </c>
    </row>
    <row r="45" spans="1:34" x14ac:dyDescent="0.25">
      <c r="A45" s="27">
        <f t="shared" si="0"/>
        <v>44743</v>
      </c>
      <c r="B45">
        <v>2022</v>
      </c>
      <c r="C45">
        <v>7</v>
      </c>
      <c r="D45">
        <v>1</v>
      </c>
      <c r="E45">
        <v>1</v>
      </c>
      <c r="F45" s="30">
        <v>41.42</v>
      </c>
      <c r="G45" s="30">
        <v>87.42</v>
      </c>
      <c r="H45" s="30">
        <v>87.18</v>
      </c>
      <c r="I45" s="15">
        <f t="shared" si="6"/>
        <v>0.29461140562792604</v>
      </c>
      <c r="K45" s="30">
        <v>3.2229304050000001</v>
      </c>
      <c r="L45" s="30">
        <v>3.2229304050000001</v>
      </c>
      <c r="M45" s="30">
        <v>3.7829304050000001</v>
      </c>
      <c r="N45" s="15">
        <f t="shared" si="2"/>
        <v>0.11607913301708196</v>
      </c>
      <c r="P45" s="40">
        <v>2.13</v>
      </c>
      <c r="Q45" s="40">
        <v>2.13</v>
      </c>
      <c r="R45" s="40">
        <v>2.3940000000000001</v>
      </c>
      <c r="S45" s="59">
        <f t="shared" si="3"/>
        <v>4.1136970993306689E-2</v>
      </c>
      <c r="U45" s="40">
        <v>2.5209999999999999</v>
      </c>
      <c r="V45" s="40">
        <v>2.5209999999999999</v>
      </c>
      <c r="W45" s="40">
        <v>2.6459999999999999</v>
      </c>
      <c r="X45" s="59">
        <f t="shared" si="4"/>
        <v>1.7642456361461015E-2</v>
      </c>
      <c r="Z45" s="40">
        <v>0</v>
      </c>
      <c r="AA45" s="40">
        <v>0</v>
      </c>
      <c r="AB45" s="40">
        <v>0</v>
      </c>
      <c r="AC45" s="61"/>
      <c r="AE45">
        <v>30.994779999999999</v>
      </c>
      <c r="AF45">
        <v>30.934249999999999</v>
      </c>
      <c r="AG45">
        <v>34.276440000000001</v>
      </c>
      <c r="AH45" s="15">
        <f t="shared" si="5"/>
        <v>6.5253581124548501E-2</v>
      </c>
    </row>
    <row r="46" spans="1:34" x14ac:dyDescent="0.25">
      <c r="A46" s="27">
        <f t="shared" si="0"/>
        <v>44774</v>
      </c>
      <c r="B46">
        <v>2022</v>
      </c>
      <c r="C46">
        <v>8</v>
      </c>
      <c r="D46">
        <v>1</v>
      </c>
      <c r="E46">
        <v>1</v>
      </c>
      <c r="F46" s="30">
        <v>41.42</v>
      </c>
      <c r="G46" s="30">
        <v>87.42</v>
      </c>
      <c r="H46" s="30">
        <v>87.18</v>
      </c>
      <c r="I46" s="15">
        <f t="shared" si="6"/>
        <v>0.3071596586753424</v>
      </c>
      <c r="K46" s="30">
        <v>3.172487769</v>
      </c>
      <c r="L46" s="30">
        <v>3.172487769</v>
      </c>
      <c r="M46" s="30">
        <v>3.7224877689999998</v>
      </c>
      <c r="N46" s="15">
        <f t="shared" si="2"/>
        <v>0.11318683733221162</v>
      </c>
      <c r="P46" s="40">
        <v>2.1259999999999999</v>
      </c>
      <c r="Q46" s="40">
        <v>2.1259999999999999</v>
      </c>
      <c r="R46" s="40">
        <v>2.3919999999999999</v>
      </c>
      <c r="S46" s="59">
        <f t="shared" si="3"/>
        <v>4.4289191305150376E-2</v>
      </c>
      <c r="U46" s="40">
        <v>2.524</v>
      </c>
      <c r="V46" s="40">
        <v>2.524</v>
      </c>
      <c r="W46" s="40">
        <v>2.6549999999999998</v>
      </c>
      <c r="X46" s="59">
        <f t="shared" si="4"/>
        <v>1.9516909126304396E-2</v>
      </c>
      <c r="Z46" s="40">
        <v>0</v>
      </c>
      <c r="AA46" s="40">
        <v>0</v>
      </c>
      <c r="AB46" s="40">
        <v>0</v>
      </c>
      <c r="AC46" s="61"/>
      <c r="AE46">
        <v>30.1937</v>
      </c>
      <c r="AF46">
        <v>29.923839999999998</v>
      </c>
      <c r="AG46">
        <v>33.104140000000001</v>
      </c>
      <c r="AH46" s="15">
        <f t="shared" si="5"/>
        <v>6.6107861252205621E-2</v>
      </c>
    </row>
    <row r="47" spans="1:34" x14ac:dyDescent="0.25">
      <c r="A47" s="27">
        <f t="shared" si="0"/>
        <v>44805</v>
      </c>
      <c r="B47">
        <v>2022</v>
      </c>
      <c r="C47">
        <v>9</v>
      </c>
      <c r="D47">
        <v>1</v>
      </c>
      <c r="E47">
        <v>1</v>
      </c>
      <c r="F47" s="30">
        <v>41.42</v>
      </c>
      <c r="G47" s="30">
        <v>87.42</v>
      </c>
      <c r="H47" s="30">
        <v>87.18</v>
      </c>
      <c r="I47" s="15">
        <f t="shared" si="6"/>
        <v>0.31520789892008177</v>
      </c>
      <c r="K47" s="30">
        <v>3.0902074329999998</v>
      </c>
      <c r="L47" s="30">
        <v>3.0902074329999998</v>
      </c>
      <c r="M47" s="30">
        <v>3.6502074329999998</v>
      </c>
      <c r="N47" s="15">
        <f t="shared" si="2"/>
        <v>0.10923898734806631</v>
      </c>
      <c r="P47" s="40">
        <v>2.1240000000000001</v>
      </c>
      <c r="Q47" s="40">
        <v>2.1240000000000001</v>
      </c>
      <c r="R47" s="40">
        <v>2.3919999999999999</v>
      </c>
      <c r="S47" s="59">
        <f t="shared" si="3"/>
        <v>4.6999096447155317E-2</v>
      </c>
      <c r="U47" s="40">
        <v>2.5270000000000001</v>
      </c>
      <c r="V47" s="40">
        <v>2.5270000000000001</v>
      </c>
      <c r="W47" s="40">
        <v>2.6589999999999998</v>
      </c>
      <c r="X47" s="59">
        <f t="shared" si="4"/>
        <v>2.1007178422417287E-2</v>
      </c>
      <c r="Z47" s="40">
        <v>0</v>
      </c>
      <c r="AA47" s="40">
        <v>0</v>
      </c>
      <c r="AB47" s="40">
        <v>0</v>
      </c>
      <c r="AC47" s="61"/>
      <c r="AE47">
        <v>28.472760000000001</v>
      </c>
      <c r="AF47">
        <v>28.09206</v>
      </c>
      <c r="AG47">
        <v>31.408819999999999</v>
      </c>
      <c r="AH47" s="15">
        <f t="shared" si="5"/>
        <v>6.4747295267202132E-2</v>
      </c>
    </row>
    <row r="48" spans="1:34" x14ac:dyDescent="0.25">
      <c r="A48" s="27">
        <f t="shared" si="0"/>
        <v>44835</v>
      </c>
      <c r="B48">
        <v>2022</v>
      </c>
      <c r="C48">
        <v>10</v>
      </c>
      <c r="D48">
        <v>1</v>
      </c>
      <c r="E48">
        <v>1</v>
      </c>
      <c r="F48" s="30">
        <v>41.42</v>
      </c>
      <c r="G48" s="30">
        <v>87.42</v>
      </c>
      <c r="H48" s="30">
        <v>87.18</v>
      </c>
      <c r="I48" s="15">
        <f t="shared" si="6"/>
        <v>0.31788652323809335</v>
      </c>
      <c r="K48" s="30">
        <v>3.1981074619999998</v>
      </c>
      <c r="L48" s="30">
        <v>3.1981074619999998</v>
      </c>
      <c r="M48" s="30">
        <v>3.7481074620000001</v>
      </c>
      <c r="N48" s="15">
        <f t="shared" si="2"/>
        <v>0.10622308781192309</v>
      </c>
      <c r="P48" s="40">
        <v>2.1240000000000001</v>
      </c>
      <c r="Q48" s="40">
        <v>2.1240000000000001</v>
      </c>
      <c r="R48" s="40">
        <v>2.3929999999999998</v>
      </c>
      <c r="S48" s="59">
        <f t="shared" si="3"/>
        <v>4.9196006274574322E-2</v>
      </c>
      <c r="U48" s="40">
        <v>2.528</v>
      </c>
      <c r="V48" s="40">
        <v>2.528</v>
      </c>
      <c r="W48" s="40">
        <v>2.6629999999999998</v>
      </c>
      <c r="X48" s="59">
        <f t="shared" si="4"/>
        <v>2.2166816001307214E-2</v>
      </c>
      <c r="Z48" s="40">
        <v>0</v>
      </c>
      <c r="AA48" s="40">
        <v>0</v>
      </c>
      <c r="AB48" s="40">
        <v>0</v>
      </c>
      <c r="AC48" s="61"/>
      <c r="AE48">
        <v>28.052330000000001</v>
      </c>
      <c r="AF48">
        <v>28.162420000000001</v>
      </c>
      <c r="AG48">
        <v>31.028939999999999</v>
      </c>
      <c r="AH48" s="15">
        <f t="shared" si="5"/>
        <v>6.1750961526258315E-2</v>
      </c>
    </row>
    <row r="49" spans="1:34" x14ac:dyDescent="0.25">
      <c r="A49" s="27">
        <f t="shared" si="0"/>
        <v>44866</v>
      </c>
      <c r="B49">
        <v>2022</v>
      </c>
      <c r="C49">
        <v>11</v>
      </c>
      <c r="D49">
        <v>1</v>
      </c>
      <c r="E49">
        <v>1</v>
      </c>
      <c r="F49" s="30">
        <v>41.42</v>
      </c>
      <c r="G49" s="30">
        <v>87.42</v>
      </c>
      <c r="H49" s="30">
        <v>87.18</v>
      </c>
      <c r="I49" s="15">
        <f t="shared" si="6"/>
        <v>0.3137488899272533</v>
      </c>
      <c r="K49" s="30">
        <v>3.5301730949999999</v>
      </c>
      <c r="L49" s="30">
        <v>3.5301730949999999</v>
      </c>
      <c r="M49" s="30">
        <v>4.0901730949999999</v>
      </c>
      <c r="N49" s="15">
        <f t="shared" si="2"/>
        <v>0.10677167426203783</v>
      </c>
      <c r="P49" s="40">
        <v>2.1259999999999999</v>
      </c>
      <c r="Q49" s="40">
        <v>2.1259999999999999</v>
      </c>
      <c r="R49" s="40">
        <v>2.3959999999999999</v>
      </c>
      <c r="S49" s="59">
        <f t="shared" si="3"/>
        <v>5.0871985642203271E-2</v>
      </c>
      <c r="U49" s="40">
        <v>2.5289999999999999</v>
      </c>
      <c r="V49" s="40">
        <v>2.5289999999999999</v>
      </c>
      <c r="W49" s="40">
        <v>2.665</v>
      </c>
      <c r="X49" s="59">
        <f t="shared" si="4"/>
        <v>2.3012910178491681E-2</v>
      </c>
      <c r="Z49" s="40">
        <v>0</v>
      </c>
      <c r="AA49" s="40">
        <v>0</v>
      </c>
      <c r="AB49" s="40">
        <v>0</v>
      </c>
      <c r="AC49" s="61"/>
      <c r="AE49">
        <v>29.727350000000001</v>
      </c>
      <c r="AF49">
        <v>29.676629999999999</v>
      </c>
      <c r="AG49">
        <v>32.602170000000001</v>
      </c>
      <c r="AH49" s="15">
        <f t="shared" si="5"/>
        <v>6.1883575961248105E-2</v>
      </c>
    </row>
    <row r="50" spans="1:34" x14ac:dyDescent="0.25">
      <c r="A50" s="27">
        <f t="shared" si="0"/>
        <v>44896</v>
      </c>
      <c r="B50">
        <v>2022</v>
      </c>
      <c r="C50">
        <v>12</v>
      </c>
      <c r="D50">
        <v>1</v>
      </c>
      <c r="E50">
        <v>1</v>
      </c>
      <c r="F50" s="30">
        <v>41.42</v>
      </c>
      <c r="G50" s="30">
        <v>87.42</v>
      </c>
      <c r="H50" s="30">
        <v>87.18</v>
      </c>
      <c r="I50" s="15">
        <f t="shared" si="6"/>
        <v>0.30036470715968944</v>
      </c>
      <c r="K50" s="30">
        <v>3.703991212</v>
      </c>
      <c r="L50" s="30">
        <v>3.703991212</v>
      </c>
      <c r="M50" s="30">
        <v>4.2639912119999996</v>
      </c>
      <c r="N50" s="15">
        <f t="shared" si="2"/>
        <v>0.10893620076697816</v>
      </c>
      <c r="P50" s="40">
        <v>2.1230000000000002</v>
      </c>
      <c r="Q50" s="40">
        <v>2.1230000000000002</v>
      </c>
      <c r="R50" s="40">
        <v>2.3929999999999998</v>
      </c>
      <c r="S50" s="59">
        <f t="shared" si="3"/>
        <v>5.21695812003551E-2</v>
      </c>
      <c r="U50" s="40">
        <v>2.5289999999999999</v>
      </c>
      <c r="V50" s="40">
        <v>2.5289999999999999</v>
      </c>
      <c r="W50" s="40">
        <v>2.6659999999999999</v>
      </c>
      <c r="X50" s="59">
        <f t="shared" si="4"/>
        <v>2.3566617159166223E-2</v>
      </c>
      <c r="Z50" s="40">
        <v>0</v>
      </c>
      <c r="AA50" s="40">
        <v>0</v>
      </c>
      <c r="AB50" s="40">
        <v>0</v>
      </c>
      <c r="AC50" s="61"/>
      <c r="AE50">
        <v>30.43976</v>
      </c>
      <c r="AF50">
        <v>30.365400000000001</v>
      </c>
      <c r="AG50">
        <v>33.002769999999998</v>
      </c>
      <c r="AH50" s="15">
        <f t="shared" si="5"/>
        <v>6.2431486559070229E-2</v>
      </c>
    </row>
    <row r="51" spans="1:34" x14ac:dyDescent="0.25">
      <c r="A51" s="27">
        <f t="shared" si="0"/>
        <v>44927</v>
      </c>
      <c r="B51">
        <v>2023</v>
      </c>
      <c r="C51">
        <v>1</v>
      </c>
      <c r="D51">
        <v>1</v>
      </c>
      <c r="E51">
        <v>1</v>
      </c>
      <c r="F51" s="30">
        <v>39.409999999999997</v>
      </c>
      <c r="G51" s="30">
        <v>81.819999999999993</v>
      </c>
      <c r="H51" s="30">
        <v>84.93</v>
      </c>
      <c r="I51" s="15">
        <f t="shared" si="6"/>
        <v>0.30079283368695137</v>
      </c>
      <c r="K51" s="30">
        <v>4.1156289629999998</v>
      </c>
      <c r="L51" s="30">
        <v>4.1156289629999998</v>
      </c>
      <c r="M51" s="30">
        <v>4.7156289630000003</v>
      </c>
      <c r="N51" s="15">
        <f t="shared" si="2"/>
        <v>0.11576168422098236</v>
      </c>
      <c r="P51" s="40">
        <v>2.1429999999999998</v>
      </c>
      <c r="Q51" s="40">
        <v>2.1429999999999998</v>
      </c>
      <c r="R51" s="40">
        <v>2.415</v>
      </c>
      <c r="S51" s="59">
        <f t="shared" si="3"/>
        <v>5.3974844141052782E-2</v>
      </c>
      <c r="U51" s="40">
        <v>2.569</v>
      </c>
      <c r="V51" s="40">
        <v>2.569</v>
      </c>
      <c r="W51" s="40">
        <v>2.7090000000000001</v>
      </c>
      <c r="X51" s="59">
        <f t="shared" si="4"/>
        <v>2.4274158394086875E-2</v>
      </c>
      <c r="Z51" s="40">
        <v>0</v>
      </c>
      <c r="AA51" s="40">
        <v>0</v>
      </c>
      <c r="AB51" s="40">
        <v>0</v>
      </c>
      <c r="AC51" s="61"/>
      <c r="AE51">
        <v>32.99492</v>
      </c>
      <c r="AF51">
        <v>33.010809999999999</v>
      </c>
      <c r="AG51">
        <v>36.606960000000001</v>
      </c>
      <c r="AH51" s="15">
        <f t="shared" si="5"/>
        <v>6.9657263217810225E-2</v>
      </c>
    </row>
    <row r="52" spans="1:34" x14ac:dyDescent="0.25">
      <c r="A52" s="27">
        <f t="shared" si="0"/>
        <v>44958</v>
      </c>
      <c r="B52">
        <v>2023</v>
      </c>
      <c r="C52">
        <v>2</v>
      </c>
      <c r="D52">
        <v>1</v>
      </c>
      <c r="E52">
        <v>1</v>
      </c>
      <c r="F52" s="30">
        <v>39.409999999999997</v>
      </c>
      <c r="G52" s="30">
        <v>81.819999999999993</v>
      </c>
      <c r="H52" s="30">
        <v>84.93</v>
      </c>
      <c r="I52" s="15">
        <f t="shared" si="6"/>
        <v>0.30117374051870038</v>
      </c>
      <c r="K52" s="30">
        <v>4.0294666650000002</v>
      </c>
      <c r="L52" s="30">
        <v>4.0294666650000002</v>
      </c>
      <c r="M52" s="30">
        <v>4.619466665</v>
      </c>
      <c r="N52" s="15">
        <f t="shared" si="2"/>
        <v>0.12094825166700639</v>
      </c>
      <c r="P52" s="40">
        <v>2.149</v>
      </c>
      <c r="Q52" s="40">
        <v>2.149</v>
      </c>
      <c r="R52" s="40">
        <v>2.4220000000000002</v>
      </c>
      <c r="S52" s="59">
        <f t="shared" si="3"/>
        <v>5.5402599343266121E-2</v>
      </c>
      <c r="U52" s="40">
        <v>2.5840000000000001</v>
      </c>
      <c r="V52" s="40">
        <v>2.5840000000000001</v>
      </c>
      <c r="W52" s="40">
        <v>2.7250000000000001</v>
      </c>
      <c r="X52" s="59">
        <f t="shared" si="4"/>
        <v>2.5474601023770437E-2</v>
      </c>
      <c r="Z52" s="40">
        <v>0</v>
      </c>
      <c r="AA52" s="40">
        <v>0</v>
      </c>
      <c r="AB52" s="40">
        <v>0</v>
      </c>
      <c r="AC52" s="61"/>
      <c r="AE52">
        <v>32.315339999999999</v>
      </c>
      <c r="AF52">
        <v>32.294750000000001</v>
      </c>
      <c r="AG52">
        <v>35.445540000000001</v>
      </c>
      <c r="AH52" s="15">
        <f t="shared" si="5"/>
        <v>7.3262418669283472E-2</v>
      </c>
    </row>
    <row r="53" spans="1:34" x14ac:dyDescent="0.25">
      <c r="A53" s="27">
        <f t="shared" si="0"/>
        <v>44986</v>
      </c>
      <c r="B53">
        <v>2023</v>
      </c>
      <c r="C53">
        <v>3</v>
      </c>
      <c r="D53">
        <v>1</v>
      </c>
      <c r="E53">
        <v>1</v>
      </c>
      <c r="F53" s="30">
        <v>39.409999999999997</v>
      </c>
      <c r="G53" s="30">
        <v>81.819999999999993</v>
      </c>
      <c r="H53" s="30">
        <v>84.93</v>
      </c>
      <c r="I53" s="15">
        <f t="shared" si="6"/>
        <v>0.30150649170934479</v>
      </c>
      <c r="K53" s="30">
        <v>3.6937813369999999</v>
      </c>
      <c r="L53" s="30">
        <v>3.6937813369999999</v>
      </c>
      <c r="M53" s="30">
        <v>4.2837813369999997</v>
      </c>
      <c r="N53" s="15">
        <f t="shared" si="2"/>
        <v>0.12235874506300599</v>
      </c>
      <c r="P53" s="40">
        <v>2.153</v>
      </c>
      <c r="Q53" s="40">
        <v>2.153</v>
      </c>
      <c r="R53" s="40">
        <v>2.427</v>
      </c>
      <c r="S53" s="59">
        <f t="shared" si="3"/>
        <v>5.634820275903886E-2</v>
      </c>
      <c r="U53" s="40">
        <v>2.589</v>
      </c>
      <c r="V53" s="40">
        <v>2.589</v>
      </c>
      <c r="W53" s="40">
        <v>2.73</v>
      </c>
      <c r="X53" s="59">
        <f t="shared" si="4"/>
        <v>2.6458483749593954E-2</v>
      </c>
      <c r="Z53" s="40">
        <v>0</v>
      </c>
      <c r="AA53" s="40">
        <v>0</v>
      </c>
      <c r="AB53" s="40">
        <v>0</v>
      </c>
      <c r="AC53" s="61"/>
      <c r="AE53">
        <v>29.88899</v>
      </c>
      <c r="AF53">
        <v>29.895849999999999</v>
      </c>
      <c r="AG53">
        <v>33.006749999999997</v>
      </c>
      <c r="AH53" s="15">
        <f t="shared" si="5"/>
        <v>7.3279083320868701E-2</v>
      </c>
    </row>
    <row r="54" spans="1:34" x14ac:dyDescent="0.25">
      <c r="A54" s="27">
        <f t="shared" si="0"/>
        <v>45017</v>
      </c>
      <c r="B54">
        <v>2023</v>
      </c>
      <c r="C54">
        <v>4</v>
      </c>
      <c r="D54">
        <v>1</v>
      </c>
      <c r="E54">
        <v>1</v>
      </c>
      <c r="F54" s="30">
        <v>39.409999999999997</v>
      </c>
      <c r="G54" s="30">
        <v>81.819999999999993</v>
      </c>
      <c r="H54" s="30">
        <v>84.93</v>
      </c>
      <c r="I54" s="15">
        <f t="shared" si="6"/>
        <v>0.30179010652858829</v>
      </c>
      <c r="K54" s="30">
        <v>3.4231812320000001</v>
      </c>
      <c r="L54" s="30">
        <v>3.4231812320000001</v>
      </c>
      <c r="M54" s="30">
        <v>4.013181232</v>
      </c>
      <c r="N54" s="15">
        <f t="shared" si="2"/>
        <v>0.12093461413695532</v>
      </c>
      <c r="P54" s="40">
        <v>2.1560000000000001</v>
      </c>
      <c r="Q54" s="40">
        <v>2.1560000000000001</v>
      </c>
      <c r="R54" s="40">
        <v>2.4300000000000002</v>
      </c>
      <c r="S54" s="59">
        <f t="shared" si="3"/>
        <v>5.6962536843081613E-2</v>
      </c>
      <c r="U54" s="40">
        <v>2.5910000000000002</v>
      </c>
      <c r="V54" s="40">
        <v>2.5910000000000002</v>
      </c>
      <c r="W54" s="40">
        <v>2.7320000000000002</v>
      </c>
      <c r="X54" s="59">
        <f t="shared" si="4"/>
        <v>2.7122576791503376E-2</v>
      </c>
      <c r="Z54" s="40">
        <v>0</v>
      </c>
      <c r="AA54" s="40">
        <v>0</v>
      </c>
      <c r="AB54" s="40">
        <v>0</v>
      </c>
      <c r="AC54" s="61"/>
      <c r="AE54">
        <v>28.38664</v>
      </c>
      <c r="AF54">
        <v>28.452400000000001</v>
      </c>
      <c r="AG54">
        <v>31.442</v>
      </c>
      <c r="AH54" s="15">
        <f t="shared" si="5"/>
        <v>7.1694773291676214E-2</v>
      </c>
    </row>
    <row r="55" spans="1:34" x14ac:dyDescent="0.25">
      <c r="A55" s="27">
        <f t="shared" si="0"/>
        <v>45047</v>
      </c>
      <c r="B55">
        <v>2023</v>
      </c>
      <c r="C55">
        <v>5</v>
      </c>
      <c r="D55">
        <v>1</v>
      </c>
      <c r="E55">
        <v>1</v>
      </c>
      <c r="F55" s="30">
        <v>39.409999999999997</v>
      </c>
      <c r="G55" s="30">
        <v>81.819999999999993</v>
      </c>
      <c r="H55" s="30">
        <v>84.93</v>
      </c>
      <c r="I55" s="15">
        <f t="shared" si="6"/>
        <v>0.30202355744707654</v>
      </c>
      <c r="K55" s="30">
        <v>3.3245467889999998</v>
      </c>
      <c r="L55" s="30">
        <v>3.3245467889999998</v>
      </c>
      <c r="M55" s="30">
        <v>3.9045467889999999</v>
      </c>
      <c r="N55" s="15">
        <f t="shared" si="2"/>
        <v>0.11834365030533937</v>
      </c>
      <c r="P55" s="40">
        <v>2.157</v>
      </c>
      <c r="Q55" s="40">
        <v>2.157</v>
      </c>
      <c r="R55" s="40">
        <v>2.4319999999999999</v>
      </c>
      <c r="S55" s="59">
        <f t="shared" si="3"/>
        <v>5.7399000825192746E-2</v>
      </c>
      <c r="U55" s="40">
        <v>2.5939999999999999</v>
      </c>
      <c r="V55" s="40">
        <v>2.5939999999999999</v>
      </c>
      <c r="W55" s="40">
        <v>2.7349999999999999</v>
      </c>
      <c r="X55" s="59">
        <f t="shared" si="4"/>
        <v>2.7543670064198146E-2</v>
      </c>
      <c r="Z55" s="40">
        <v>0</v>
      </c>
      <c r="AA55" s="40">
        <v>0</v>
      </c>
      <c r="AB55" s="40">
        <v>0</v>
      </c>
      <c r="AC55" s="61"/>
      <c r="AE55">
        <v>28.53003</v>
      </c>
      <c r="AF55">
        <v>28.60202</v>
      </c>
      <c r="AG55">
        <v>31.781279999999999</v>
      </c>
      <c r="AH55" s="15">
        <f t="shared" si="5"/>
        <v>6.931803597578802E-2</v>
      </c>
    </row>
    <row r="56" spans="1:34" x14ac:dyDescent="0.25">
      <c r="A56" s="27">
        <f t="shared" si="0"/>
        <v>45078</v>
      </c>
      <c r="B56">
        <v>2023</v>
      </c>
      <c r="C56">
        <v>6</v>
      </c>
      <c r="D56">
        <v>1</v>
      </c>
      <c r="E56">
        <v>1</v>
      </c>
      <c r="F56" s="30">
        <v>39.409999999999997</v>
      </c>
      <c r="G56" s="30">
        <v>81.819999999999993</v>
      </c>
      <c r="H56" s="30">
        <v>84.93</v>
      </c>
      <c r="I56" s="15">
        <f t="shared" si="6"/>
        <v>0.30220576796679233</v>
      </c>
      <c r="K56" s="30">
        <v>3.3074877709999999</v>
      </c>
      <c r="L56" s="30">
        <v>3.3074877709999999</v>
      </c>
      <c r="M56" s="30">
        <v>3.887487771</v>
      </c>
      <c r="N56" s="15">
        <f t="shared" si="2"/>
        <v>0.11540523357264745</v>
      </c>
      <c r="P56" s="40">
        <v>2.1579999999999999</v>
      </c>
      <c r="Q56" s="40">
        <v>2.1579999999999999</v>
      </c>
      <c r="R56" s="40">
        <v>2.4329999999999998</v>
      </c>
      <c r="S56" s="59">
        <f t="shared" si="3"/>
        <v>5.7675470387391868E-2</v>
      </c>
      <c r="U56" s="40">
        <v>2.5950000000000002</v>
      </c>
      <c r="V56" s="40">
        <v>2.5950000000000002</v>
      </c>
      <c r="W56" s="40">
        <v>2.7360000000000002</v>
      </c>
      <c r="X56" s="59">
        <f t="shared" si="4"/>
        <v>2.7749841042406725E-2</v>
      </c>
      <c r="Z56" s="40">
        <v>0</v>
      </c>
      <c r="AA56" s="40">
        <v>0</v>
      </c>
      <c r="AB56" s="40">
        <v>0</v>
      </c>
      <c r="AC56" s="61"/>
      <c r="AE56">
        <v>29.953189999999999</v>
      </c>
      <c r="AF56">
        <v>30.07254</v>
      </c>
      <c r="AG56">
        <v>33.299750000000003</v>
      </c>
      <c r="AH56" s="15">
        <f t="shared" si="5"/>
        <v>6.8343564571973076E-2</v>
      </c>
    </row>
    <row r="57" spans="1:34" x14ac:dyDescent="0.25">
      <c r="A57" s="27">
        <f t="shared" si="0"/>
        <v>45108</v>
      </c>
      <c r="B57">
        <v>2023</v>
      </c>
      <c r="C57">
        <v>7</v>
      </c>
      <c r="D57">
        <v>1</v>
      </c>
      <c r="E57">
        <v>1</v>
      </c>
      <c r="F57" s="30">
        <v>39.409999999999997</v>
      </c>
      <c r="G57" s="30">
        <v>81.819999999999993</v>
      </c>
      <c r="H57" s="30">
        <v>84.93</v>
      </c>
      <c r="I57" s="15">
        <f t="shared" si="6"/>
        <v>0.30233561028336681</v>
      </c>
      <c r="K57" s="30">
        <v>3.4029304050000002</v>
      </c>
      <c r="L57" s="30">
        <v>3.4029304050000002</v>
      </c>
      <c r="M57" s="30">
        <v>3.9929304050000001</v>
      </c>
      <c r="N57" s="15">
        <f t="shared" si="2"/>
        <v>0.11329770612907665</v>
      </c>
      <c r="P57" s="40">
        <v>2.1589999999999998</v>
      </c>
      <c r="Q57" s="40">
        <v>2.1589999999999998</v>
      </c>
      <c r="R57" s="40">
        <v>2.4340000000000002</v>
      </c>
      <c r="S57" s="59">
        <f t="shared" si="3"/>
        <v>5.7830224726583515E-2</v>
      </c>
      <c r="U57" s="40">
        <v>2.5960000000000001</v>
      </c>
      <c r="V57" s="40">
        <v>2.5960000000000001</v>
      </c>
      <c r="W57" s="40">
        <v>2.7370000000000001</v>
      </c>
      <c r="X57" s="59">
        <f t="shared" si="4"/>
        <v>2.7789375399345423E-2</v>
      </c>
      <c r="Z57" s="40">
        <v>0</v>
      </c>
      <c r="AA57" s="40">
        <v>0</v>
      </c>
      <c r="AB57" s="40">
        <v>0</v>
      </c>
      <c r="AC57" s="61"/>
      <c r="AE57">
        <v>32.652529999999999</v>
      </c>
      <c r="AF57">
        <v>32.701369999999997</v>
      </c>
      <c r="AG57">
        <v>36.509540000000001</v>
      </c>
      <c r="AH57" s="15">
        <f t="shared" si="5"/>
        <v>7.2912168066558786E-2</v>
      </c>
    </row>
    <row r="58" spans="1:34" x14ac:dyDescent="0.25">
      <c r="A58" s="27">
        <f t="shared" si="0"/>
        <v>45139</v>
      </c>
      <c r="B58">
        <v>2023</v>
      </c>
      <c r="C58">
        <v>8</v>
      </c>
      <c r="D58">
        <v>1</v>
      </c>
      <c r="E58">
        <v>1</v>
      </c>
      <c r="F58" s="30">
        <v>39.409999999999997</v>
      </c>
      <c r="G58" s="30">
        <v>81.819999999999993</v>
      </c>
      <c r="H58" s="30">
        <v>84.93</v>
      </c>
      <c r="I58" s="15">
        <f t="shared" si="6"/>
        <v>0.30241190276604157</v>
      </c>
      <c r="K58" s="30">
        <v>3.3524877690000001</v>
      </c>
      <c r="L58" s="30">
        <v>3.3524877690000001</v>
      </c>
      <c r="M58" s="30">
        <v>3.9324877690000002</v>
      </c>
      <c r="N58" s="15">
        <f t="shared" si="2"/>
        <v>0.11045756458858529</v>
      </c>
      <c r="P58" s="40">
        <v>2.1589999999999998</v>
      </c>
      <c r="Q58" s="40">
        <v>2.1589999999999998</v>
      </c>
      <c r="R58" s="40">
        <v>2.4340000000000002</v>
      </c>
      <c r="S58" s="59">
        <f t="shared" si="3"/>
        <v>5.7899148765576794E-2</v>
      </c>
      <c r="U58" s="40">
        <v>2.5960000000000001</v>
      </c>
      <c r="V58" s="40">
        <v>2.5960000000000001</v>
      </c>
      <c r="W58" s="40">
        <v>2.738</v>
      </c>
      <c r="X58" s="59">
        <f t="shared" si="4"/>
        <v>2.7649529583250659E-2</v>
      </c>
      <c r="Z58" s="40">
        <v>0</v>
      </c>
      <c r="AA58" s="40">
        <v>0</v>
      </c>
      <c r="AB58" s="40">
        <v>0</v>
      </c>
      <c r="AC58" s="61"/>
      <c r="AE58">
        <v>31.048559999999998</v>
      </c>
      <c r="AF58">
        <v>31.095939999999999</v>
      </c>
      <c r="AG58">
        <v>34.71922</v>
      </c>
      <c r="AH58" s="15">
        <f t="shared" si="5"/>
        <v>7.3840848024577965E-2</v>
      </c>
    </row>
    <row r="59" spans="1:34" x14ac:dyDescent="0.25">
      <c r="A59" s="27">
        <f t="shared" si="0"/>
        <v>45170</v>
      </c>
      <c r="B59">
        <v>2023</v>
      </c>
      <c r="C59">
        <v>9</v>
      </c>
      <c r="D59">
        <v>1</v>
      </c>
      <c r="E59">
        <v>1</v>
      </c>
      <c r="F59" s="30">
        <v>39.409999999999997</v>
      </c>
      <c r="G59" s="30">
        <v>81.819999999999993</v>
      </c>
      <c r="H59" s="30">
        <v>84.93</v>
      </c>
      <c r="I59" s="15">
        <f t="shared" si="6"/>
        <v>0.30243340723939038</v>
      </c>
      <c r="K59" s="30">
        <v>3.2702074329999999</v>
      </c>
      <c r="L59" s="30">
        <v>3.2702074329999999</v>
      </c>
      <c r="M59" s="30">
        <v>3.850207433</v>
      </c>
      <c r="N59" s="15">
        <f t="shared" si="2"/>
        <v>0.10656594956919473</v>
      </c>
      <c r="P59" s="40">
        <v>2.16</v>
      </c>
      <c r="Q59" s="40">
        <v>2.16</v>
      </c>
      <c r="R59" s="40">
        <v>2.4340000000000002</v>
      </c>
      <c r="S59" s="59">
        <f t="shared" si="3"/>
        <v>5.7873787208075719E-2</v>
      </c>
      <c r="U59" s="40">
        <v>2.597</v>
      </c>
      <c r="V59" s="40">
        <v>2.597</v>
      </c>
      <c r="W59" s="40">
        <v>2.738</v>
      </c>
      <c r="X59" s="59">
        <f t="shared" si="4"/>
        <v>2.7358105001394208E-2</v>
      </c>
      <c r="Z59" s="40">
        <v>0</v>
      </c>
      <c r="AA59" s="40">
        <v>0</v>
      </c>
      <c r="AB59" s="40">
        <v>0</v>
      </c>
      <c r="AC59" s="61"/>
      <c r="AE59">
        <v>29.521170000000001</v>
      </c>
      <c r="AF59">
        <v>29.60642</v>
      </c>
      <c r="AG59">
        <v>33.016759999999998</v>
      </c>
      <c r="AH59" s="15">
        <f t="shared" si="5"/>
        <v>7.1714053069522762E-2</v>
      </c>
    </row>
    <row r="60" spans="1:34" x14ac:dyDescent="0.25">
      <c r="A60" s="27">
        <f t="shared" si="0"/>
        <v>45200</v>
      </c>
      <c r="B60">
        <v>2023</v>
      </c>
      <c r="C60">
        <v>10</v>
      </c>
      <c r="D60">
        <v>1</v>
      </c>
      <c r="E60">
        <v>1</v>
      </c>
      <c r="F60" s="30">
        <v>39.409999999999997</v>
      </c>
      <c r="G60" s="30">
        <v>81.819999999999993</v>
      </c>
      <c r="H60" s="30">
        <v>84.93</v>
      </c>
      <c r="I60" s="15">
        <f t="shared" si="6"/>
        <v>0.30239882604909007</v>
      </c>
      <c r="K60" s="30">
        <v>3.378107462</v>
      </c>
      <c r="L60" s="30">
        <v>3.378107462</v>
      </c>
      <c r="M60" s="30">
        <v>3.9581074620000001</v>
      </c>
      <c r="N60" s="15">
        <f t="shared" si="2"/>
        <v>0.10358550642243924</v>
      </c>
      <c r="P60" s="40">
        <v>2.16</v>
      </c>
      <c r="Q60" s="40">
        <v>2.16</v>
      </c>
      <c r="R60" s="40">
        <v>2.4350000000000001</v>
      </c>
      <c r="S60" s="59">
        <f t="shared" si="3"/>
        <v>5.7817944569215012E-2</v>
      </c>
      <c r="U60" s="40">
        <v>2.597</v>
      </c>
      <c r="V60" s="40">
        <v>2.597</v>
      </c>
      <c r="W60" s="40">
        <v>2.7389999999999999</v>
      </c>
      <c r="X60" s="59">
        <f t="shared" si="4"/>
        <v>2.6895142579969104E-2</v>
      </c>
      <c r="Z60" s="40">
        <v>0</v>
      </c>
      <c r="AA60" s="40">
        <v>0</v>
      </c>
      <c r="AB60" s="40">
        <v>0</v>
      </c>
      <c r="AC60" s="61"/>
      <c r="AE60">
        <v>29.169450000000001</v>
      </c>
      <c r="AF60">
        <v>29.165479999999999</v>
      </c>
      <c r="AG60">
        <v>32.31906</v>
      </c>
      <c r="AH60" s="15">
        <f t="shared" si="5"/>
        <v>6.925940580495088E-2</v>
      </c>
    </row>
    <row r="61" spans="1:34" x14ac:dyDescent="0.25">
      <c r="A61" s="27">
        <f t="shared" si="0"/>
        <v>45231</v>
      </c>
      <c r="B61">
        <v>2023</v>
      </c>
      <c r="C61">
        <v>11</v>
      </c>
      <c r="D61">
        <v>1</v>
      </c>
      <c r="E61">
        <v>1</v>
      </c>
      <c r="F61" s="30">
        <v>39.409999999999997</v>
      </c>
      <c r="G61" s="30">
        <v>81.819999999999993</v>
      </c>
      <c r="H61" s="30">
        <v>84.93</v>
      </c>
      <c r="I61" s="15">
        <f t="shared" si="6"/>
        <v>0.30230679889199519</v>
      </c>
      <c r="K61" s="30">
        <v>3.710173095</v>
      </c>
      <c r="L61" s="30">
        <v>3.710173095</v>
      </c>
      <c r="M61" s="30">
        <v>4.3001730949999999</v>
      </c>
      <c r="N61" s="15">
        <f t="shared" si="2"/>
        <v>0.10407978870260813</v>
      </c>
      <c r="P61" s="40">
        <v>2.16</v>
      </c>
      <c r="Q61" s="40">
        <v>2.16</v>
      </c>
      <c r="R61" s="40">
        <v>2.4350000000000001</v>
      </c>
      <c r="S61" s="59">
        <f t="shared" si="3"/>
        <v>5.7735446095138344E-2</v>
      </c>
      <c r="U61" s="40">
        <v>2.597</v>
      </c>
      <c r="V61" s="40">
        <v>2.597</v>
      </c>
      <c r="W61" s="40">
        <v>2.738</v>
      </c>
      <c r="X61" s="59">
        <f t="shared" si="4"/>
        <v>2.624250843975268E-2</v>
      </c>
      <c r="Z61" s="40">
        <v>0</v>
      </c>
      <c r="AA61" s="40">
        <v>0</v>
      </c>
      <c r="AB61" s="40">
        <v>0</v>
      </c>
      <c r="AC61" s="61"/>
      <c r="AE61">
        <v>30.996099999999998</v>
      </c>
      <c r="AF61">
        <v>31.033940000000001</v>
      </c>
      <c r="AG61">
        <v>34.212580000000003</v>
      </c>
      <c r="AH61" s="15">
        <f t="shared" si="5"/>
        <v>6.8962981787620309E-2</v>
      </c>
    </row>
    <row r="62" spans="1:34" x14ac:dyDescent="0.25">
      <c r="A62" s="27">
        <f t="shared" si="0"/>
        <v>45261</v>
      </c>
      <c r="B62">
        <v>2023</v>
      </c>
      <c r="C62">
        <v>12</v>
      </c>
      <c r="D62">
        <v>1</v>
      </c>
      <c r="E62">
        <v>1</v>
      </c>
      <c r="F62" s="30">
        <v>39.409999999999997</v>
      </c>
      <c r="G62" s="30">
        <v>81.819999999999993</v>
      </c>
      <c r="H62" s="30">
        <v>84.93</v>
      </c>
      <c r="I62" s="15">
        <f t="shared" si="6"/>
        <v>0.30215589938839155</v>
      </c>
      <c r="K62" s="30">
        <v>3.8839912120000002</v>
      </c>
      <c r="L62" s="30">
        <v>3.8839912120000002</v>
      </c>
      <c r="M62" s="30">
        <v>4.4739912119999996</v>
      </c>
      <c r="N62" s="15">
        <f t="shared" si="2"/>
        <v>0.10623164768069213</v>
      </c>
      <c r="P62" s="40">
        <v>2.16</v>
      </c>
      <c r="Q62" s="40">
        <v>2.16</v>
      </c>
      <c r="R62" s="40">
        <v>2.4350000000000001</v>
      </c>
      <c r="S62" s="59">
        <f t="shared" si="3"/>
        <v>5.7588070111086485E-2</v>
      </c>
      <c r="U62" s="40">
        <v>2.597</v>
      </c>
      <c r="V62" s="40">
        <v>2.597</v>
      </c>
      <c r="W62" s="40">
        <v>2.738</v>
      </c>
      <c r="X62" s="59">
        <f t="shared" si="4"/>
        <v>2.538520832860652E-2</v>
      </c>
      <c r="Z62" s="40">
        <v>0</v>
      </c>
      <c r="AA62" s="40">
        <v>0</v>
      </c>
      <c r="AB62" s="40">
        <v>0</v>
      </c>
      <c r="AC62" s="61"/>
      <c r="AE62">
        <v>31.206630000000001</v>
      </c>
      <c r="AF62">
        <v>31.335149999999999</v>
      </c>
      <c r="AG62">
        <v>34.65719</v>
      </c>
      <c r="AH62" s="15">
        <f t="shared" si="5"/>
        <v>6.9641622986047536E-2</v>
      </c>
    </row>
    <row r="63" spans="1:34" x14ac:dyDescent="0.25">
      <c r="A63" s="27">
        <f t="shared" si="0"/>
        <v>45292</v>
      </c>
      <c r="B63">
        <v>2024</v>
      </c>
      <c r="C63">
        <v>1</v>
      </c>
      <c r="D63">
        <v>1</v>
      </c>
      <c r="E63">
        <v>1</v>
      </c>
      <c r="F63" s="30">
        <v>38.03</v>
      </c>
      <c r="G63" s="30">
        <v>76.900000000000006</v>
      </c>
      <c r="H63" s="30">
        <v>83.26</v>
      </c>
      <c r="I63" s="15">
        <f t="shared" si="6"/>
        <v>0.30239907010457712</v>
      </c>
      <c r="K63" s="30">
        <v>4.3056289630000002</v>
      </c>
      <c r="L63" s="30">
        <v>4.3056289630000002</v>
      </c>
      <c r="M63" s="30">
        <v>4.9356289630000001</v>
      </c>
      <c r="N63" s="15">
        <f t="shared" si="2"/>
        <v>0.11276328034780064</v>
      </c>
      <c r="P63" s="40">
        <v>2.2280000000000002</v>
      </c>
      <c r="Q63" s="40">
        <v>2.2280000000000002</v>
      </c>
      <c r="R63" s="40">
        <v>2.5110000000000001</v>
      </c>
      <c r="S63" s="59">
        <f t="shared" si="3"/>
        <v>5.8262327198865864E-2</v>
      </c>
      <c r="U63" s="40">
        <v>2.6309999999999998</v>
      </c>
      <c r="V63" s="40">
        <v>2.6309999999999998</v>
      </c>
      <c r="W63" s="40">
        <v>2.774</v>
      </c>
      <c r="X63" s="59">
        <f t="shared" si="4"/>
        <v>2.5546674243245398E-2</v>
      </c>
      <c r="Z63" s="40">
        <v>0</v>
      </c>
      <c r="AA63" s="40">
        <v>0</v>
      </c>
      <c r="AB63" s="40">
        <v>0</v>
      </c>
      <c r="AC63" s="61"/>
      <c r="AE63">
        <v>34.936839999999997</v>
      </c>
      <c r="AF63">
        <v>34.828560000000003</v>
      </c>
      <c r="AG63">
        <v>38.778489999999998</v>
      </c>
      <c r="AH63" s="15">
        <f t="shared" si="5"/>
        <v>7.7133160096507197E-2</v>
      </c>
    </row>
    <row r="64" spans="1:34" x14ac:dyDescent="0.25">
      <c r="A64" s="27">
        <f t="shared" si="0"/>
        <v>45323</v>
      </c>
      <c r="B64">
        <v>2024</v>
      </c>
      <c r="C64">
        <v>2</v>
      </c>
      <c r="D64">
        <v>1</v>
      </c>
      <c r="E64">
        <v>1</v>
      </c>
      <c r="F64" s="30">
        <v>38.03</v>
      </c>
      <c r="G64" s="30">
        <v>76.900000000000006</v>
      </c>
      <c r="H64" s="30">
        <v>83.26</v>
      </c>
      <c r="I64" s="15">
        <f t="shared" si="6"/>
        <v>0.3026072868954896</v>
      </c>
      <c r="K64" s="30">
        <v>4.2194666649999997</v>
      </c>
      <c r="L64" s="30">
        <v>4.2194666649999997</v>
      </c>
      <c r="M64" s="30">
        <v>4.8394666649999998</v>
      </c>
      <c r="N64" s="15">
        <f t="shared" si="2"/>
        <v>0.11779253549911983</v>
      </c>
      <c r="P64" s="40">
        <v>2.2549999999999999</v>
      </c>
      <c r="Q64" s="40">
        <v>2.2549999999999999</v>
      </c>
      <c r="R64" s="40">
        <v>2.5419999999999998</v>
      </c>
      <c r="S64" s="59">
        <f t="shared" si="3"/>
        <v>5.9361109835533048E-2</v>
      </c>
      <c r="U64" s="40">
        <v>2.6469999999999998</v>
      </c>
      <c r="V64" s="40">
        <v>2.6469999999999998</v>
      </c>
      <c r="W64" s="40">
        <v>2.79</v>
      </c>
      <c r="X64" s="59">
        <f t="shared" si="4"/>
        <v>2.599637887453914E-2</v>
      </c>
      <c r="Z64" s="40">
        <v>0</v>
      </c>
      <c r="AA64" s="40">
        <v>0</v>
      </c>
      <c r="AB64" s="40">
        <v>0</v>
      </c>
      <c r="AC64" s="61"/>
      <c r="AE64">
        <v>33.993679999999998</v>
      </c>
      <c r="AF64">
        <v>33.91207</v>
      </c>
      <c r="AG64">
        <v>37.752830000000003</v>
      </c>
      <c r="AH64" s="15">
        <f t="shared" si="5"/>
        <v>8.1782683713559845E-2</v>
      </c>
    </row>
    <row r="65" spans="1:34" x14ac:dyDescent="0.25">
      <c r="A65" s="27">
        <f t="shared" si="0"/>
        <v>45352</v>
      </c>
      <c r="B65">
        <v>2024</v>
      </c>
      <c r="C65">
        <v>3</v>
      </c>
      <c r="D65">
        <v>1</v>
      </c>
      <c r="E65">
        <v>1</v>
      </c>
      <c r="F65" s="30">
        <v>38.03</v>
      </c>
      <c r="G65" s="30">
        <v>76.900000000000006</v>
      </c>
      <c r="H65" s="30">
        <v>83.26</v>
      </c>
      <c r="I65" s="15">
        <f t="shared" si="6"/>
        <v>0.30277992727705388</v>
      </c>
      <c r="K65" s="30">
        <v>3.8837813369999998</v>
      </c>
      <c r="L65" s="30">
        <v>3.8837813369999998</v>
      </c>
      <c r="M65" s="30">
        <v>4.4937813369999997</v>
      </c>
      <c r="N65" s="15">
        <f t="shared" si="2"/>
        <v>0.11910170337319316</v>
      </c>
      <c r="P65" s="40">
        <v>2.2669999999999999</v>
      </c>
      <c r="Q65" s="40">
        <v>2.2669999999999999</v>
      </c>
      <c r="R65" s="40">
        <v>2.556</v>
      </c>
      <c r="S65" s="59">
        <f t="shared" si="3"/>
        <v>6.0466590300380381E-2</v>
      </c>
      <c r="U65" s="40">
        <v>2.6560000000000001</v>
      </c>
      <c r="V65" s="40">
        <v>2.6560000000000001</v>
      </c>
      <c r="W65" s="40">
        <v>2.8</v>
      </c>
      <c r="X65" s="59">
        <f t="shared" si="4"/>
        <v>2.652758054411072E-2</v>
      </c>
      <c r="Z65" s="40">
        <v>0</v>
      </c>
      <c r="AA65" s="40">
        <v>0</v>
      </c>
      <c r="AB65" s="40">
        <v>0</v>
      </c>
      <c r="AC65" s="61"/>
      <c r="AE65">
        <v>31.340499999999999</v>
      </c>
      <c r="AF65">
        <v>31.60211</v>
      </c>
      <c r="AG65">
        <v>34.976990000000001</v>
      </c>
      <c r="AH65" s="15">
        <f t="shared" si="5"/>
        <v>8.1204142523212786E-2</v>
      </c>
    </row>
    <row r="66" spans="1:34" x14ac:dyDescent="0.25">
      <c r="A66" s="27">
        <f t="shared" si="0"/>
        <v>45383</v>
      </c>
      <c r="B66">
        <v>2024</v>
      </c>
      <c r="C66">
        <v>4</v>
      </c>
      <c r="D66">
        <v>1</v>
      </c>
      <c r="E66">
        <v>1</v>
      </c>
      <c r="F66" s="30">
        <v>38.03</v>
      </c>
      <c r="G66" s="30">
        <v>76.900000000000006</v>
      </c>
      <c r="H66" s="30">
        <v>83.26</v>
      </c>
      <c r="I66" s="15">
        <f t="shared" si="6"/>
        <v>0.30291634407590307</v>
      </c>
      <c r="K66" s="30">
        <v>3.6131812320000001</v>
      </c>
      <c r="L66" s="30">
        <v>3.6131812320000001</v>
      </c>
      <c r="M66" s="30">
        <v>4.223181232</v>
      </c>
      <c r="N66" s="15">
        <f t="shared" si="2"/>
        <v>0.11768721161494063</v>
      </c>
      <c r="P66" s="40">
        <v>2.274</v>
      </c>
      <c r="Q66" s="40">
        <v>2.274</v>
      </c>
      <c r="R66" s="40">
        <v>2.5640000000000001</v>
      </c>
      <c r="S66" s="59">
        <f t="shared" si="3"/>
        <v>6.1420515175995276E-2</v>
      </c>
      <c r="U66" s="40">
        <v>2.661</v>
      </c>
      <c r="V66" s="40">
        <v>2.661</v>
      </c>
      <c r="W66" s="40">
        <v>2.8050000000000002</v>
      </c>
      <c r="X66" s="59">
        <f t="shared" si="4"/>
        <v>2.6993628834463598E-2</v>
      </c>
      <c r="Z66" s="40">
        <v>0</v>
      </c>
      <c r="AA66" s="40">
        <v>0</v>
      </c>
      <c r="AB66" s="40">
        <v>0</v>
      </c>
      <c r="AC66" s="61"/>
      <c r="AE66">
        <v>29.70185</v>
      </c>
      <c r="AF66">
        <v>29.677420000000001</v>
      </c>
      <c r="AG66">
        <v>33.234349999999999</v>
      </c>
      <c r="AH66" s="15">
        <f t="shared" si="5"/>
        <v>7.8284033916423995E-2</v>
      </c>
    </row>
    <row r="67" spans="1:34" x14ac:dyDescent="0.25">
      <c r="A67" s="27">
        <f t="shared" si="0"/>
        <v>45413</v>
      </c>
      <c r="B67">
        <v>2024</v>
      </c>
      <c r="C67">
        <v>5</v>
      </c>
      <c r="D67">
        <v>1</v>
      </c>
      <c r="E67">
        <v>1</v>
      </c>
      <c r="F67" s="30">
        <v>38.03</v>
      </c>
      <c r="G67" s="30">
        <v>76.900000000000006</v>
      </c>
      <c r="H67" s="30">
        <v>83.26</v>
      </c>
      <c r="I67" s="15">
        <f t="shared" si="6"/>
        <v>0.30301586443174966</v>
      </c>
      <c r="K67" s="30">
        <v>3.5145467890000002</v>
      </c>
      <c r="L67" s="30">
        <v>3.5145467890000002</v>
      </c>
      <c r="M67" s="30">
        <v>4.124546789</v>
      </c>
      <c r="N67" s="15">
        <f t="shared" si="2"/>
        <v>0.11518114898200485</v>
      </c>
      <c r="P67" s="40">
        <v>2.2810000000000001</v>
      </c>
      <c r="Q67" s="40">
        <v>2.2810000000000001</v>
      </c>
      <c r="R67" s="40">
        <v>2.5720000000000001</v>
      </c>
      <c r="S67" s="59">
        <f t="shared" si="3"/>
        <v>6.2171057660399737E-2</v>
      </c>
      <c r="U67" s="40">
        <v>2.6619999999999999</v>
      </c>
      <c r="V67" s="40">
        <v>2.6619999999999999</v>
      </c>
      <c r="W67" s="40">
        <v>2.8069999999999999</v>
      </c>
      <c r="X67" s="59">
        <f t="shared" si="4"/>
        <v>2.7342608740508739E-2</v>
      </c>
      <c r="Z67" s="40">
        <v>0</v>
      </c>
      <c r="AA67" s="40">
        <v>0</v>
      </c>
      <c r="AB67" s="40">
        <v>0</v>
      </c>
      <c r="AC67" s="61"/>
      <c r="AE67">
        <v>30.026520000000001</v>
      </c>
      <c r="AF67">
        <v>30.033860000000001</v>
      </c>
      <c r="AG67">
        <v>33.434289999999997</v>
      </c>
      <c r="AH67" s="15">
        <f t="shared" si="5"/>
        <v>7.5049582491923839E-2</v>
      </c>
    </row>
    <row r="68" spans="1:34" x14ac:dyDescent="0.25">
      <c r="A68" s="27">
        <f t="shared" ref="A68:A131" si="7">DATE(B68,C68,D68)</f>
        <v>45444</v>
      </c>
      <c r="B68">
        <v>2024</v>
      </c>
      <c r="C68">
        <v>6</v>
      </c>
      <c r="D68">
        <v>1</v>
      </c>
      <c r="E68">
        <v>1</v>
      </c>
      <c r="F68" s="30">
        <v>38.03</v>
      </c>
      <c r="G68" s="30">
        <v>76.900000000000006</v>
      </c>
      <c r="H68" s="30">
        <v>83.26</v>
      </c>
      <c r="I68" s="15">
        <f t="shared" si="6"/>
        <v>0.30307778873491881</v>
      </c>
      <c r="K68" s="30">
        <v>3.4874877710000001</v>
      </c>
      <c r="L68" s="30">
        <v>3.4874877710000001</v>
      </c>
      <c r="M68" s="30">
        <v>4.0974877709999999</v>
      </c>
      <c r="N68" s="15">
        <f t="shared" si="2"/>
        <v>0.11243780562580377</v>
      </c>
      <c r="P68" s="40">
        <v>2.2850000000000001</v>
      </c>
      <c r="Q68" s="40">
        <v>2.2850000000000001</v>
      </c>
      <c r="R68" s="40">
        <v>2.5760000000000001</v>
      </c>
      <c r="S68" s="59">
        <f t="shared" si="3"/>
        <v>6.2630786996677401E-2</v>
      </c>
      <c r="U68" s="40">
        <v>2.665</v>
      </c>
      <c r="V68" s="40">
        <v>2.665</v>
      </c>
      <c r="W68" s="40">
        <v>2.8109999999999999</v>
      </c>
      <c r="X68" s="59">
        <f t="shared" si="4"/>
        <v>2.7595169924221039E-2</v>
      </c>
      <c r="Z68" s="40">
        <v>0</v>
      </c>
      <c r="AA68" s="40">
        <v>0</v>
      </c>
      <c r="AB68" s="40">
        <v>0</v>
      </c>
      <c r="AC68" s="61"/>
      <c r="AE68">
        <v>30.90325</v>
      </c>
      <c r="AF68">
        <v>30.973289999999999</v>
      </c>
      <c r="AG68">
        <v>34.543379999999999</v>
      </c>
      <c r="AH68" s="15">
        <f t="shared" si="5"/>
        <v>7.4210035739082955E-2</v>
      </c>
    </row>
    <row r="69" spans="1:34" x14ac:dyDescent="0.25">
      <c r="A69" s="27">
        <f t="shared" si="7"/>
        <v>45474</v>
      </c>
      <c r="B69">
        <v>2024</v>
      </c>
      <c r="C69">
        <v>7</v>
      </c>
      <c r="D69">
        <v>1</v>
      </c>
      <c r="E69">
        <v>1</v>
      </c>
      <c r="F69" s="30">
        <v>38.03</v>
      </c>
      <c r="G69" s="30">
        <v>76.900000000000006</v>
      </c>
      <c r="H69" s="30">
        <v>83.26</v>
      </c>
      <c r="I69" s="15">
        <f t="shared" si="6"/>
        <v>0.30310138949428767</v>
      </c>
      <c r="K69" s="30">
        <v>3.5929304050000002</v>
      </c>
      <c r="L69" s="30">
        <v>3.5929304050000002</v>
      </c>
      <c r="M69" s="30">
        <v>4.202930405</v>
      </c>
      <c r="N69" s="15">
        <f t="shared" si="2"/>
        <v>0.11034956811091691</v>
      </c>
      <c r="P69" s="40">
        <v>2.2869999999999999</v>
      </c>
      <c r="Q69" s="40">
        <v>2.2869999999999999</v>
      </c>
      <c r="R69" s="40">
        <v>2.5790000000000002</v>
      </c>
      <c r="S69" s="59">
        <f t="shared" si="3"/>
        <v>6.2784681369018963E-2</v>
      </c>
      <c r="U69" s="40">
        <v>2.6680000000000001</v>
      </c>
      <c r="V69" s="40">
        <v>2.6680000000000001</v>
      </c>
      <c r="W69" s="40">
        <v>2.8130000000000002</v>
      </c>
      <c r="X69" s="59">
        <f t="shared" si="4"/>
        <v>2.770471413251115E-2</v>
      </c>
      <c r="Z69" s="40">
        <v>0</v>
      </c>
      <c r="AA69" s="40">
        <v>0</v>
      </c>
      <c r="AB69" s="40">
        <v>0</v>
      </c>
      <c r="AC69" s="61"/>
      <c r="AE69">
        <v>33.877279999999999</v>
      </c>
      <c r="AF69">
        <v>33.91921</v>
      </c>
      <c r="AG69">
        <v>38.257930000000002</v>
      </c>
      <c r="AH69" s="15">
        <f t="shared" si="5"/>
        <v>7.7486606178620451E-2</v>
      </c>
    </row>
    <row r="70" spans="1:34" x14ac:dyDescent="0.25">
      <c r="A70" s="27">
        <f t="shared" si="7"/>
        <v>45505</v>
      </c>
      <c r="B70">
        <v>2024</v>
      </c>
      <c r="C70">
        <v>8</v>
      </c>
      <c r="D70">
        <v>1</v>
      </c>
      <c r="E70">
        <v>1</v>
      </c>
      <c r="F70" s="30">
        <v>38.03</v>
      </c>
      <c r="G70" s="30">
        <v>76.900000000000006</v>
      </c>
      <c r="H70" s="30">
        <v>83.26</v>
      </c>
      <c r="I70" s="15">
        <f t="shared" si="6"/>
        <v>0.30308591013046543</v>
      </c>
      <c r="K70" s="30">
        <v>3.5424877690000001</v>
      </c>
      <c r="L70" s="30">
        <v>3.5424877690000001</v>
      </c>
      <c r="M70" s="30">
        <v>4.1524877690000004</v>
      </c>
      <c r="N70" s="15">
        <f t="shared" si="2"/>
        <v>0.10758665739822067</v>
      </c>
      <c r="P70" s="40">
        <v>2.2879999999999998</v>
      </c>
      <c r="Q70" s="40">
        <v>2.2879999999999998</v>
      </c>
      <c r="R70" s="40">
        <v>2.58</v>
      </c>
      <c r="S70" s="59">
        <f t="shared" si="3"/>
        <v>6.2580756689217684E-2</v>
      </c>
      <c r="U70" s="40">
        <v>2.67</v>
      </c>
      <c r="V70" s="40">
        <v>2.67</v>
      </c>
      <c r="W70" s="40">
        <v>2.8149999999999999</v>
      </c>
      <c r="X70" s="59">
        <f t="shared" si="4"/>
        <v>2.7644077621416012E-2</v>
      </c>
      <c r="Z70" s="40">
        <v>0</v>
      </c>
      <c r="AA70" s="40">
        <v>0</v>
      </c>
      <c r="AB70" s="40">
        <v>0</v>
      </c>
      <c r="AC70" s="61"/>
      <c r="AE70">
        <v>32.837229999999998</v>
      </c>
      <c r="AF70">
        <v>32.854770000000002</v>
      </c>
      <c r="AG70">
        <v>36.792450000000002</v>
      </c>
      <c r="AH70" s="15">
        <f t="shared" si="5"/>
        <v>7.8381359555294683E-2</v>
      </c>
    </row>
    <row r="71" spans="1:34" x14ac:dyDescent="0.25">
      <c r="A71" s="27">
        <f t="shared" si="7"/>
        <v>45536</v>
      </c>
      <c r="B71">
        <v>2024</v>
      </c>
      <c r="C71">
        <v>9</v>
      </c>
      <c r="D71">
        <v>1</v>
      </c>
      <c r="E71">
        <v>1</v>
      </c>
      <c r="F71" s="30">
        <v>38.03</v>
      </c>
      <c r="G71" s="30">
        <v>76.900000000000006</v>
      </c>
      <c r="H71" s="30">
        <v>83.26</v>
      </c>
      <c r="I71" s="15">
        <f t="shared" si="6"/>
        <v>0.30303056368850501</v>
      </c>
      <c r="K71" s="30">
        <v>3.4602074329999999</v>
      </c>
      <c r="L71" s="30">
        <v>3.4602074329999999</v>
      </c>
      <c r="M71" s="30">
        <v>4.0702074330000002</v>
      </c>
      <c r="N71" s="15">
        <f t="shared" si="2"/>
        <v>0.10376752365539804</v>
      </c>
      <c r="P71" s="40">
        <v>2.2890000000000001</v>
      </c>
      <c r="Q71" s="40">
        <v>2.2890000000000001</v>
      </c>
      <c r="R71" s="40">
        <v>2.58</v>
      </c>
      <c r="S71" s="59">
        <f t="shared" si="3"/>
        <v>6.2029868504467234E-2</v>
      </c>
      <c r="U71" s="40">
        <v>2.67</v>
      </c>
      <c r="V71" s="40">
        <v>2.67</v>
      </c>
      <c r="W71" s="40">
        <v>2.8159999999999998</v>
      </c>
      <c r="X71" s="59">
        <f t="shared" si="4"/>
        <v>2.743171088764829E-2</v>
      </c>
      <c r="Z71" s="40">
        <v>0</v>
      </c>
      <c r="AA71" s="40">
        <v>0</v>
      </c>
      <c r="AB71" s="40">
        <v>0</v>
      </c>
      <c r="AC71" s="61"/>
      <c r="AE71">
        <v>30.984529999999999</v>
      </c>
      <c r="AF71">
        <v>31.13776</v>
      </c>
      <c r="AG71">
        <v>34.918990000000001</v>
      </c>
      <c r="AH71" s="15">
        <f t="shared" si="5"/>
        <v>7.6270996431500607E-2</v>
      </c>
    </row>
    <row r="72" spans="1:34" x14ac:dyDescent="0.25">
      <c r="A72" s="27">
        <f t="shared" si="7"/>
        <v>45566</v>
      </c>
      <c r="B72">
        <v>2024</v>
      </c>
      <c r="C72">
        <v>10</v>
      </c>
      <c r="D72">
        <v>1</v>
      </c>
      <c r="E72">
        <v>1</v>
      </c>
      <c r="F72" s="30">
        <v>38.03</v>
      </c>
      <c r="G72" s="30">
        <v>76.900000000000006</v>
      </c>
      <c r="H72" s="30">
        <v>83.26</v>
      </c>
      <c r="I72" s="15">
        <f t="shared" si="6"/>
        <v>0.30293453146392552</v>
      </c>
      <c r="K72" s="30">
        <v>3.568107462</v>
      </c>
      <c r="L72" s="30">
        <v>3.568107462</v>
      </c>
      <c r="M72" s="30">
        <v>4.1781074619999998</v>
      </c>
      <c r="N72" s="15">
        <f t="shared" si="2"/>
        <v>0.10084717357811106</v>
      </c>
      <c r="P72" s="40">
        <v>2.2890000000000001</v>
      </c>
      <c r="Q72" s="40">
        <v>2.2890000000000001</v>
      </c>
      <c r="R72" s="40">
        <v>2.581</v>
      </c>
      <c r="S72" s="59">
        <f t="shared" si="3"/>
        <v>6.1123525195022711E-2</v>
      </c>
      <c r="U72" s="40">
        <v>2.6709999999999998</v>
      </c>
      <c r="V72" s="40">
        <v>2.6709999999999998</v>
      </c>
      <c r="W72" s="40">
        <v>2.8159999999999998</v>
      </c>
      <c r="X72" s="59">
        <f t="shared" si="4"/>
        <v>2.7009634719000031E-2</v>
      </c>
      <c r="Z72" s="40">
        <v>0</v>
      </c>
      <c r="AA72" s="40">
        <v>0</v>
      </c>
      <c r="AB72" s="40">
        <v>0</v>
      </c>
      <c r="AC72" s="61"/>
      <c r="AE72">
        <v>30.251449999999998</v>
      </c>
      <c r="AF72">
        <v>30.2971</v>
      </c>
      <c r="AG72">
        <v>33.904649999999997</v>
      </c>
      <c r="AH72" s="15">
        <f t="shared" si="5"/>
        <v>7.3678463972978392E-2</v>
      </c>
    </row>
    <row r="73" spans="1:34" x14ac:dyDescent="0.25">
      <c r="A73" s="27">
        <f t="shared" si="7"/>
        <v>45597</v>
      </c>
      <c r="B73">
        <v>2024</v>
      </c>
      <c r="C73">
        <v>11</v>
      </c>
      <c r="D73">
        <v>1</v>
      </c>
      <c r="E73">
        <v>1</v>
      </c>
      <c r="F73" s="30">
        <v>38.03</v>
      </c>
      <c r="G73" s="30">
        <v>76.900000000000006</v>
      </c>
      <c r="H73" s="30">
        <v>83.26</v>
      </c>
      <c r="I73" s="15">
        <f t="shared" si="6"/>
        <v>0.30279696153517616</v>
      </c>
      <c r="K73" s="30">
        <v>3.900173095</v>
      </c>
      <c r="L73" s="30">
        <v>3.900173095</v>
      </c>
      <c r="M73" s="30">
        <v>4.5201730949999996</v>
      </c>
      <c r="N73" s="15">
        <f t="shared" si="2"/>
        <v>0.10130844664893668</v>
      </c>
      <c r="P73" s="40">
        <v>2.2890000000000001</v>
      </c>
      <c r="Q73" s="40">
        <v>2.2890000000000001</v>
      </c>
      <c r="R73" s="40">
        <v>2.581</v>
      </c>
      <c r="S73" s="59">
        <f t="shared" si="3"/>
        <v>5.9843722105998247E-2</v>
      </c>
      <c r="U73" s="40">
        <v>2.6720000000000002</v>
      </c>
      <c r="V73" s="40">
        <v>2.6720000000000002</v>
      </c>
      <c r="W73" s="40">
        <v>2.8170000000000002</v>
      </c>
      <c r="X73" s="59">
        <f t="shared" si="4"/>
        <v>2.6393730951070057E-2</v>
      </c>
      <c r="Z73" s="40">
        <v>0</v>
      </c>
      <c r="AA73" s="40">
        <v>0</v>
      </c>
      <c r="AB73" s="40">
        <v>0</v>
      </c>
      <c r="AC73" s="61"/>
      <c r="AE73">
        <v>31.715440000000001</v>
      </c>
      <c r="AF73">
        <v>31.732060000000001</v>
      </c>
      <c r="AG73">
        <v>35.164720000000003</v>
      </c>
      <c r="AH73" s="15">
        <f t="shared" si="5"/>
        <v>7.3258400184155609E-2</v>
      </c>
    </row>
    <row r="74" spans="1:34" x14ac:dyDescent="0.25">
      <c r="A74" s="27">
        <f t="shared" si="7"/>
        <v>45627</v>
      </c>
      <c r="B74">
        <v>2024</v>
      </c>
      <c r="C74">
        <v>12</v>
      </c>
      <c r="D74">
        <v>1</v>
      </c>
      <c r="E74">
        <v>1</v>
      </c>
      <c r="F74" s="30">
        <v>38.03</v>
      </c>
      <c r="G74" s="30">
        <v>76.900000000000006</v>
      </c>
      <c r="H74" s="30">
        <v>83.26</v>
      </c>
      <c r="I74" s="15">
        <f t="shared" si="6"/>
        <v>0.30261696719499437</v>
      </c>
      <c r="K74" s="30">
        <v>4.0739912120000001</v>
      </c>
      <c r="L74" s="30">
        <v>4.0739912120000001</v>
      </c>
      <c r="M74" s="30">
        <v>4.6939912120000002</v>
      </c>
      <c r="N74" s="15">
        <f t="shared" si="2"/>
        <v>0.10337984253503177</v>
      </c>
      <c r="P74" s="40">
        <v>2.29</v>
      </c>
      <c r="Q74" s="40">
        <v>2.29</v>
      </c>
      <c r="R74" s="40">
        <v>2.581</v>
      </c>
      <c r="S74" s="59">
        <f t="shared" si="3"/>
        <v>5.8160847174918887E-2</v>
      </c>
      <c r="U74" s="40">
        <v>2.673</v>
      </c>
      <c r="V74" s="40">
        <v>2.673</v>
      </c>
      <c r="W74" s="40">
        <v>2.8170000000000002</v>
      </c>
      <c r="X74" s="59">
        <f t="shared" si="4"/>
        <v>2.5542556140897437E-2</v>
      </c>
      <c r="Z74" s="40">
        <v>0</v>
      </c>
      <c r="AA74" s="40">
        <v>0</v>
      </c>
      <c r="AB74" s="40">
        <v>0</v>
      </c>
      <c r="AC74" s="61"/>
      <c r="AE74">
        <v>32.508519999999997</v>
      </c>
      <c r="AF74">
        <v>32.485590000000002</v>
      </c>
      <c r="AG74">
        <v>36.034010000000002</v>
      </c>
      <c r="AH74" s="15">
        <f t="shared" si="5"/>
        <v>7.3030297409265366E-2</v>
      </c>
    </row>
    <row r="75" spans="1:34" x14ac:dyDescent="0.25">
      <c r="A75" s="27">
        <f t="shared" si="7"/>
        <v>45658</v>
      </c>
      <c r="B75">
        <v>2025</v>
      </c>
      <c r="C75">
        <v>1</v>
      </c>
      <c r="D75">
        <v>1</v>
      </c>
      <c r="E75">
        <v>1</v>
      </c>
      <c r="F75" s="30">
        <v>37.29</v>
      </c>
      <c r="G75" s="30">
        <v>72.69</v>
      </c>
      <c r="H75" s="30">
        <v>82.18</v>
      </c>
      <c r="I75" s="15">
        <f t="shared" si="6"/>
        <v>0.30266343790410088</v>
      </c>
      <c r="K75" s="30">
        <v>4.4656289630000003</v>
      </c>
      <c r="L75" s="30">
        <v>4.4656289630000003</v>
      </c>
      <c r="M75" s="30">
        <v>5.1156289629999998</v>
      </c>
      <c r="N75" s="15">
        <f t="shared" si="2"/>
        <v>0.10833097113643217</v>
      </c>
      <c r="P75" s="40">
        <v>2.3210000000000002</v>
      </c>
      <c r="Q75" s="40">
        <v>2.3210000000000002</v>
      </c>
      <c r="R75" s="40">
        <v>2.617</v>
      </c>
      <c r="S75" s="59">
        <f t="shared" si="3"/>
        <v>5.8012314958901565E-2</v>
      </c>
      <c r="U75" s="40">
        <v>2.702</v>
      </c>
      <c r="V75" s="40">
        <v>2.702</v>
      </c>
      <c r="W75" s="40">
        <v>2.8490000000000002</v>
      </c>
      <c r="X75" s="59">
        <f t="shared" si="4"/>
        <v>2.5589524985556507E-2</v>
      </c>
      <c r="Z75" s="40">
        <v>0</v>
      </c>
      <c r="AA75" s="40">
        <v>0</v>
      </c>
      <c r="AB75" s="40">
        <v>0</v>
      </c>
      <c r="AC75" s="61"/>
      <c r="AE75">
        <v>35.601550000000003</v>
      </c>
      <c r="AF75">
        <v>35.636719999999997</v>
      </c>
      <c r="AG75">
        <v>39.71069</v>
      </c>
      <c r="AH75" s="15">
        <f t="shared" si="5"/>
        <v>7.5801875514033529E-2</v>
      </c>
    </row>
    <row r="76" spans="1:34" x14ac:dyDescent="0.25">
      <c r="A76" s="27">
        <f t="shared" si="7"/>
        <v>45689</v>
      </c>
      <c r="B76">
        <v>2025</v>
      </c>
      <c r="C76">
        <v>2</v>
      </c>
      <c r="D76">
        <v>1</v>
      </c>
      <c r="E76">
        <v>1</v>
      </c>
      <c r="F76" s="30">
        <v>37.29</v>
      </c>
      <c r="G76" s="30">
        <v>72.69</v>
      </c>
      <c r="H76" s="30">
        <v>82.18</v>
      </c>
      <c r="I76" s="15">
        <f t="shared" si="6"/>
        <v>0.3026869566756486</v>
      </c>
      <c r="K76" s="30">
        <v>4.369466665</v>
      </c>
      <c r="L76" s="30">
        <v>4.369466665</v>
      </c>
      <c r="M76" s="30">
        <v>5.0194666650000004</v>
      </c>
      <c r="N76" s="15">
        <f t="shared" si="2"/>
        <v>0.11209741159994142</v>
      </c>
      <c r="P76" s="40">
        <v>2.3370000000000002</v>
      </c>
      <c r="Q76" s="40">
        <v>2.3370000000000002</v>
      </c>
      <c r="R76" s="40">
        <v>2.6349999999999998</v>
      </c>
      <c r="S76" s="59">
        <f t="shared" si="3"/>
        <v>5.8197712965834154E-2</v>
      </c>
      <c r="U76" s="40">
        <v>2.7170000000000001</v>
      </c>
      <c r="V76" s="40">
        <v>2.7170000000000001</v>
      </c>
      <c r="W76" s="40">
        <v>2.8650000000000002</v>
      </c>
      <c r="X76" s="59">
        <f t="shared" si="4"/>
        <v>2.5952249535740542E-2</v>
      </c>
      <c r="Z76" s="40">
        <v>0</v>
      </c>
      <c r="AA76" s="40">
        <v>0</v>
      </c>
      <c r="AB76" s="40">
        <v>0</v>
      </c>
      <c r="AC76" s="61"/>
      <c r="AE76">
        <v>34.810859999999998</v>
      </c>
      <c r="AF76">
        <v>34.888010000000001</v>
      </c>
      <c r="AG76">
        <v>38.94659</v>
      </c>
      <c r="AH76" s="15">
        <f t="shared" si="5"/>
        <v>7.8230806242759146E-2</v>
      </c>
    </row>
    <row r="77" spans="1:34" x14ac:dyDescent="0.25">
      <c r="A77" s="27">
        <f t="shared" si="7"/>
        <v>45717</v>
      </c>
      <c r="B77">
        <v>2025</v>
      </c>
      <c r="C77">
        <v>3</v>
      </c>
      <c r="D77">
        <v>1</v>
      </c>
      <c r="E77">
        <v>1</v>
      </c>
      <c r="F77" s="30">
        <v>37.29</v>
      </c>
      <c r="G77" s="30">
        <v>72.69</v>
      </c>
      <c r="H77" s="30">
        <v>82.18</v>
      </c>
      <c r="I77" s="15">
        <f t="shared" si="6"/>
        <v>0.30268717485062074</v>
      </c>
      <c r="K77" s="30">
        <v>4.0437813370000004</v>
      </c>
      <c r="L77" s="30">
        <v>4.0437813370000004</v>
      </c>
      <c r="M77" s="30">
        <v>4.6737813370000003</v>
      </c>
      <c r="N77" s="15">
        <f t="shared" si="2"/>
        <v>0.11312782648432558</v>
      </c>
      <c r="P77" s="40">
        <v>2.3450000000000002</v>
      </c>
      <c r="Q77" s="40">
        <v>2.3450000000000002</v>
      </c>
      <c r="R77" s="40">
        <v>2.6440000000000001</v>
      </c>
      <c r="S77" s="59">
        <f t="shared" si="3"/>
        <v>5.8435962861961836E-2</v>
      </c>
      <c r="U77" s="40">
        <v>2.726</v>
      </c>
      <c r="V77" s="40">
        <v>2.726</v>
      </c>
      <c r="W77" s="40">
        <v>2.8740000000000001</v>
      </c>
      <c r="X77" s="59">
        <f t="shared" si="4"/>
        <v>2.6389132016505387E-2</v>
      </c>
      <c r="Z77" s="40">
        <v>0</v>
      </c>
      <c r="AA77" s="40">
        <v>0</v>
      </c>
      <c r="AB77" s="40">
        <v>0</v>
      </c>
      <c r="AC77" s="61"/>
      <c r="AE77">
        <v>32.348100000000002</v>
      </c>
      <c r="AF77">
        <v>32.443449999999999</v>
      </c>
      <c r="AG77">
        <v>36.003410000000002</v>
      </c>
      <c r="AH77" s="15">
        <f t="shared" si="5"/>
        <v>7.7890107865153546E-2</v>
      </c>
    </row>
    <row r="78" spans="1:34" x14ac:dyDescent="0.25">
      <c r="A78" s="27">
        <f t="shared" si="7"/>
        <v>45748</v>
      </c>
      <c r="B78">
        <v>2025</v>
      </c>
      <c r="C78">
        <v>4</v>
      </c>
      <c r="D78">
        <v>1</v>
      </c>
      <c r="E78">
        <v>1</v>
      </c>
      <c r="F78" s="30">
        <v>37.29</v>
      </c>
      <c r="G78" s="30">
        <v>72.69</v>
      </c>
      <c r="H78" s="30">
        <v>82.18</v>
      </c>
      <c r="I78" s="15">
        <f t="shared" si="6"/>
        <v>0.30266373298556254</v>
      </c>
      <c r="K78" s="30">
        <v>3.7731812320000002</v>
      </c>
      <c r="L78" s="30">
        <v>3.7731812320000002</v>
      </c>
      <c r="M78" s="30">
        <v>4.4031812319999997</v>
      </c>
      <c r="N78" s="15">
        <f t="shared" si="2"/>
        <v>0.11197438296875845</v>
      </c>
      <c r="P78" s="40">
        <v>2.3479999999999999</v>
      </c>
      <c r="Q78" s="40">
        <v>2.3479999999999999</v>
      </c>
      <c r="R78" s="40">
        <v>2.6480000000000001</v>
      </c>
      <c r="S78" s="59">
        <f t="shared" si="3"/>
        <v>5.8642821247380232E-2</v>
      </c>
      <c r="U78" s="40">
        <v>2.73</v>
      </c>
      <c r="V78" s="40">
        <v>2.73</v>
      </c>
      <c r="W78" s="40">
        <v>2.879</v>
      </c>
      <c r="X78" s="59">
        <f t="shared" si="4"/>
        <v>2.6788633669433539E-2</v>
      </c>
      <c r="Z78" s="40">
        <v>0</v>
      </c>
      <c r="AA78" s="40">
        <v>0</v>
      </c>
      <c r="AB78" s="40">
        <v>0</v>
      </c>
      <c r="AC78" s="61"/>
      <c r="AE78">
        <v>30.57938</v>
      </c>
      <c r="AF78">
        <v>30.609470000000002</v>
      </c>
      <c r="AG78">
        <v>34.303530000000002</v>
      </c>
      <c r="AH78" s="15">
        <f t="shared" si="5"/>
        <v>7.5887456373065432E-2</v>
      </c>
    </row>
    <row r="79" spans="1:34" x14ac:dyDescent="0.25">
      <c r="A79" s="27">
        <f t="shared" si="7"/>
        <v>45778</v>
      </c>
      <c r="B79">
        <v>2025</v>
      </c>
      <c r="C79">
        <v>5</v>
      </c>
      <c r="D79">
        <v>1</v>
      </c>
      <c r="E79">
        <v>1</v>
      </c>
      <c r="F79" s="30">
        <v>37.29</v>
      </c>
      <c r="G79" s="30">
        <v>72.69</v>
      </c>
      <c r="H79" s="30">
        <v>82.18</v>
      </c>
      <c r="I79" s="15">
        <f t="shared" ref="I79:I142" si="8">_xlfn.STDEV.P(F68:H79)/AVERAGE(F68:H79)</f>
        <v>0.30261626048001861</v>
      </c>
      <c r="K79" s="30">
        <v>3.6745467889999999</v>
      </c>
      <c r="L79" s="30">
        <v>3.6745467889999999</v>
      </c>
      <c r="M79" s="30">
        <v>4.3045467889999998</v>
      </c>
      <c r="N79" s="15">
        <f t="shared" ref="N79:N142" si="9">_xlfn.STDEV.P(K68:M79)/AVERAGE(K68:M79)</f>
        <v>0.10995501642031981</v>
      </c>
      <c r="P79" s="40">
        <v>2.35</v>
      </c>
      <c r="Q79" s="40">
        <v>2.35</v>
      </c>
      <c r="R79" s="40">
        <v>2.65</v>
      </c>
      <c r="S79" s="59">
        <f t="shared" ref="S79:S142" si="10">_xlfn.STDEV.P(P68:R79)/AVERAGE(P68:R79)</f>
        <v>5.8800314097407991E-2</v>
      </c>
      <c r="U79" s="40">
        <v>2.7320000000000002</v>
      </c>
      <c r="V79" s="40">
        <v>2.7320000000000002</v>
      </c>
      <c r="W79" s="40">
        <v>2.88</v>
      </c>
      <c r="X79" s="59">
        <f t="shared" ref="X79:X142" si="11">_xlfn.STDEV.P(U68:W79)/AVERAGE(U68:W79)</f>
        <v>2.7025619677420003E-2</v>
      </c>
      <c r="Z79" s="40">
        <v>0</v>
      </c>
      <c r="AA79" s="40">
        <v>0</v>
      </c>
      <c r="AB79" s="40">
        <v>0</v>
      </c>
      <c r="AC79" s="61"/>
      <c r="AE79">
        <v>30.519259999999999</v>
      </c>
      <c r="AF79">
        <v>30.54468</v>
      </c>
      <c r="AG79">
        <v>33.96931</v>
      </c>
      <c r="AH79" s="15">
        <f t="shared" ref="AH79:AH142" si="12">_xlfn.STDEV.P(AE68:AG79)/AVERAGE(AE68:AG79)</f>
        <v>7.4762440916681397E-2</v>
      </c>
    </row>
    <row r="80" spans="1:34" x14ac:dyDescent="0.25">
      <c r="A80" s="27">
        <f t="shared" si="7"/>
        <v>45809</v>
      </c>
      <c r="B80">
        <v>2025</v>
      </c>
      <c r="C80">
        <v>6</v>
      </c>
      <c r="D80">
        <v>1</v>
      </c>
      <c r="E80">
        <v>1</v>
      </c>
      <c r="F80" s="30">
        <v>37.29</v>
      </c>
      <c r="G80" s="30">
        <v>72.69</v>
      </c>
      <c r="H80" s="30">
        <v>82.18</v>
      </c>
      <c r="I80" s="15">
        <f t="shared" si="8"/>
        <v>0.30254437518456961</v>
      </c>
      <c r="K80" s="30">
        <v>3.6474877710000002</v>
      </c>
      <c r="L80" s="30">
        <v>3.6474877710000002</v>
      </c>
      <c r="M80" s="30">
        <v>4.2774877709999997</v>
      </c>
      <c r="N80" s="15">
        <f t="shared" si="9"/>
        <v>0.10760333699208045</v>
      </c>
      <c r="P80" s="40">
        <v>2.3519999999999999</v>
      </c>
      <c r="Q80" s="40">
        <v>2.3519999999999999</v>
      </c>
      <c r="R80" s="40">
        <v>2.6509999999999998</v>
      </c>
      <c r="S80" s="59">
        <f t="shared" si="10"/>
        <v>5.888705998694644E-2</v>
      </c>
      <c r="U80" s="40">
        <v>2.734</v>
      </c>
      <c r="V80" s="40">
        <v>2.734</v>
      </c>
      <c r="W80" s="40">
        <v>2.883</v>
      </c>
      <c r="X80" s="59">
        <f t="shared" si="11"/>
        <v>2.7169515977559084E-2</v>
      </c>
      <c r="Z80" s="40">
        <v>0</v>
      </c>
      <c r="AA80" s="40">
        <v>0</v>
      </c>
      <c r="AB80" s="40">
        <v>0</v>
      </c>
      <c r="AC80" s="61"/>
      <c r="AE80">
        <v>32.21378</v>
      </c>
      <c r="AF80">
        <v>32.334690000000002</v>
      </c>
      <c r="AG80">
        <v>36.14208</v>
      </c>
      <c r="AH80" s="15">
        <f t="shared" si="12"/>
        <v>7.3676016024477445E-2</v>
      </c>
    </row>
    <row r="81" spans="1:34" x14ac:dyDescent="0.25">
      <c r="A81" s="27">
        <f t="shared" si="7"/>
        <v>45839</v>
      </c>
      <c r="B81">
        <v>2025</v>
      </c>
      <c r="C81">
        <v>7</v>
      </c>
      <c r="D81">
        <v>1</v>
      </c>
      <c r="E81">
        <v>1</v>
      </c>
      <c r="F81" s="30">
        <v>37.29</v>
      </c>
      <c r="G81" s="30">
        <v>72.69</v>
      </c>
      <c r="H81" s="30">
        <v>82.18</v>
      </c>
      <c r="I81" s="15">
        <f t="shared" si="8"/>
        <v>0.30244768298828939</v>
      </c>
      <c r="K81" s="30">
        <v>3.7529304049999999</v>
      </c>
      <c r="L81" s="30">
        <v>3.7529304049999999</v>
      </c>
      <c r="M81" s="30">
        <v>4.3829304049999998</v>
      </c>
      <c r="N81" s="15">
        <f t="shared" si="9"/>
        <v>0.10595972015309749</v>
      </c>
      <c r="P81" s="40">
        <v>2.3519999999999999</v>
      </c>
      <c r="Q81" s="40">
        <v>2.3519999999999999</v>
      </c>
      <c r="R81" s="40">
        <v>2.6520000000000001</v>
      </c>
      <c r="S81" s="59">
        <f t="shared" si="10"/>
        <v>5.8902406367089599E-2</v>
      </c>
      <c r="U81" s="40">
        <v>2.7370000000000001</v>
      </c>
      <c r="V81" s="40">
        <v>2.7370000000000001</v>
      </c>
      <c r="W81" s="40">
        <v>2.8860000000000001</v>
      </c>
      <c r="X81" s="59">
        <f t="shared" si="11"/>
        <v>2.7239325919865439E-2</v>
      </c>
      <c r="Z81" s="40">
        <v>0</v>
      </c>
      <c r="AA81" s="40">
        <v>0</v>
      </c>
      <c r="AB81" s="40">
        <v>0</v>
      </c>
      <c r="AC81" s="61"/>
      <c r="AE81">
        <v>35.399209999999997</v>
      </c>
      <c r="AF81">
        <v>35.493630000000003</v>
      </c>
      <c r="AG81">
        <v>39.975479999999997</v>
      </c>
      <c r="AH81" s="15">
        <f t="shared" si="12"/>
        <v>7.7341493927549465E-2</v>
      </c>
    </row>
    <row r="82" spans="1:34" x14ac:dyDescent="0.25">
      <c r="A82" s="27">
        <f t="shared" si="7"/>
        <v>45870</v>
      </c>
      <c r="B82">
        <v>2025</v>
      </c>
      <c r="C82">
        <v>8</v>
      </c>
      <c r="D82">
        <v>1</v>
      </c>
      <c r="E82">
        <v>1</v>
      </c>
      <c r="F82" s="30">
        <v>37.29</v>
      </c>
      <c r="G82" s="30">
        <v>72.69</v>
      </c>
      <c r="H82" s="30">
        <v>82.18</v>
      </c>
      <c r="I82" s="15">
        <f t="shared" si="8"/>
        <v>0.30232577738433858</v>
      </c>
      <c r="K82" s="30">
        <v>3.692487769</v>
      </c>
      <c r="L82" s="30">
        <v>3.692487769</v>
      </c>
      <c r="M82" s="30">
        <v>4.3324877690000001</v>
      </c>
      <c r="N82" s="15">
        <f t="shared" si="9"/>
        <v>0.10393231479713895</v>
      </c>
      <c r="P82" s="40">
        <v>2.3530000000000002</v>
      </c>
      <c r="Q82" s="40">
        <v>2.3530000000000002</v>
      </c>
      <c r="R82" s="40">
        <v>2.6520000000000001</v>
      </c>
      <c r="S82" s="59">
        <f t="shared" si="10"/>
        <v>5.8824160645136042E-2</v>
      </c>
      <c r="U82" s="40">
        <v>2.738</v>
      </c>
      <c r="V82" s="40">
        <v>2.738</v>
      </c>
      <c r="W82" s="40">
        <v>2.887</v>
      </c>
      <c r="X82" s="59">
        <f t="shared" si="11"/>
        <v>2.7187568405425987E-2</v>
      </c>
      <c r="Z82" s="40">
        <v>0</v>
      </c>
      <c r="AA82" s="40">
        <v>0</v>
      </c>
      <c r="AB82" s="40">
        <v>0</v>
      </c>
      <c r="AC82" s="61"/>
      <c r="AE82">
        <v>33.67774</v>
      </c>
      <c r="AF82">
        <v>33.896120000000003</v>
      </c>
      <c r="AG82">
        <v>38.031599999999997</v>
      </c>
      <c r="AH82" s="15">
        <f t="shared" si="12"/>
        <v>7.8235732197990085E-2</v>
      </c>
    </row>
    <row r="83" spans="1:34" x14ac:dyDescent="0.25">
      <c r="A83" s="27">
        <f t="shared" si="7"/>
        <v>45901</v>
      </c>
      <c r="B83">
        <v>2025</v>
      </c>
      <c r="C83">
        <v>9</v>
      </c>
      <c r="D83">
        <v>1</v>
      </c>
      <c r="E83">
        <v>1</v>
      </c>
      <c r="F83" s="30">
        <v>37.29</v>
      </c>
      <c r="G83" s="30">
        <v>72.69</v>
      </c>
      <c r="H83" s="30">
        <v>82.18</v>
      </c>
      <c r="I83" s="15">
        <f t="shared" si="8"/>
        <v>0.30217823901232532</v>
      </c>
      <c r="K83" s="30">
        <v>3.620207433</v>
      </c>
      <c r="L83" s="30">
        <v>3.620207433</v>
      </c>
      <c r="M83" s="30">
        <v>4.2502074329999999</v>
      </c>
      <c r="N83" s="15">
        <f t="shared" si="9"/>
        <v>0.10097020317609663</v>
      </c>
      <c r="P83" s="40">
        <v>2.3530000000000002</v>
      </c>
      <c r="Q83" s="40">
        <v>2.3530000000000002</v>
      </c>
      <c r="R83" s="40">
        <v>2.6520000000000001</v>
      </c>
      <c r="S83" s="59">
        <f t="shared" si="10"/>
        <v>5.8679559932646418E-2</v>
      </c>
      <c r="U83" s="40">
        <v>2.738</v>
      </c>
      <c r="V83" s="40">
        <v>2.738</v>
      </c>
      <c r="W83" s="40">
        <v>2.887</v>
      </c>
      <c r="X83" s="59">
        <f t="shared" si="11"/>
        <v>2.6967680569046863E-2</v>
      </c>
      <c r="Z83" s="40">
        <v>0</v>
      </c>
      <c r="AA83" s="40">
        <v>0</v>
      </c>
      <c r="AB83" s="40">
        <v>0</v>
      </c>
      <c r="AC83" s="61"/>
      <c r="AE83">
        <v>32.35136</v>
      </c>
      <c r="AF83">
        <v>32.466569999999997</v>
      </c>
      <c r="AG83">
        <v>36.237169999999999</v>
      </c>
      <c r="AH83" s="15">
        <f t="shared" si="12"/>
        <v>7.6823303393509526E-2</v>
      </c>
    </row>
    <row r="84" spans="1:34" x14ac:dyDescent="0.25">
      <c r="A84" s="27">
        <f t="shared" si="7"/>
        <v>45931</v>
      </c>
      <c r="B84">
        <v>2025</v>
      </c>
      <c r="C84">
        <v>10</v>
      </c>
      <c r="D84">
        <v>1</v>
      </c>
      <c r="E84">
        <v>1</v>
      </c>
      <c r="F84" s="30">
        <v>37.29</v>
      </c>
      <c r="G84" s="30">
        <v>72.69</v>
      </c>
      <c r="H84" s="30">
        <v>82.18</v>
      </c>
      <c r="I84" s="15">
        <f t="shared" si="8"/>
        <v>0.30200463517593612</v>
      </c>
      <c r="K84" s="30">
        <v>3.7181074619999999</v>
      </c>
      <c r="L84" s="30">
        <v>3.7181074619999999</v>
      </c>
      <c r="M84" s="30">
        <v>4.3581074620000004</v>
      </c>
      <c r="N84" s="15">
        <f t="shared" si="9"/>
        <v>9.8887546020776665E-2</v>
      </c>
      <c r="P84" s="40">
        <v>2.3530000000000002</v>
      </c>
      <c r="Q84" s="40">
        <v>2.3530000000000002</v>
      </c>
      <c r="R84" s="40">
        <v>2.6520000000000001</v>
      </c>
      <c r="S84" s="59">
        <f t="shared" si="10"/>
        <v>5.8435812796763423E-2</v>
      </c>
      <c r="U84" s="40">
        <v>2.7389999999999999</v>
      </c>
      <c r="V84" s="40">
        <v>2.7389999999999999</v>
      </c>
      <c r="W84" s="40">
        <v>2.8879999999999999</v>
      </c>
      <c r="X84" s="59">
        <f t="shared" si="11"/>
        <v>2.6620395364565497E-2</v>
      </c>
      <c r="Z84" s="40">
        <v>0</v>
      </c>
      <c r="AA84" s="40">
        <v>0</v>
      </c>
      <c r="AB84" s="40">
        <v>0</v>
      </c>
      <c r="AC84" s="61"/>
      <c r="AE84">
        <v>31.374659999999999</v>
      </c>
      <c r="AF84">
        <v>31.336379999999998</v>
      </c>
      <c r="AG84">
        <v>34.751629999999999</v>
      </c>
      <c r="AH84" s="15">
        <f t="shared" si="12"/>
        <v>7.4521450609848258E-2</v>
      </c>
    </row>
    <row r="85" spans="1:34" x14ac:dyDescent="0.25">
      <c r="A85" s="27">
        <f t="shared" si="7"/>
        <v>45962</v>
      </c>
      <c r="B85">
        <v>2025</v>
      </c>
      <c r="C85">
        <v>11</v>
      </c>
      <c r="D85">
        <v>1</v>
      </c>
      <c r="E85">
        <v>1</v>
      </c>
      <c r="F85" s="30">
        <v>37.29</v>
      </c>
      <c r="G85" s="30">
        <v>72.69</v>
      </c>
      <c r="H85" s="30">
        <v>82.18</v>
      </c>
      <c r="I85" s="15">
        <f t="shared" si="8"/>
        <v>0.30180451933424007</v>
      </c>
      <c r="K85" s="30">
        <v>4.0601730949999997</v>
      </c>
      <c r="L85" s="30">
        <v>4.0601730949999997</v>
      </c>
      <c r="M85" s="30">
        <v>4.7001730950000002</v>
      </c>
      <c r="N85" s="15">
        <f t="shared" si="9"/>
        <v>9.9336554848110742E-2</v>
      </c>
      <c r="P85" s="40">
        <v>2.3530000000000002</v>
      </c>
      <c r="Q85" s="40">
        <v>2.3530000000000002</v>
      </c>
      <c r="R85" s="40">
        <v>2.653</v>
      </c>
      <c r="S85" s="59">
        <f t="shared" si="10"/>
        <v>5.8121058878740438E-2</v>
      </c>
      <c r="U85" s="40">
        <v>2.7389999999999999</v>
      </c>
      <c r="V85" s="40">
        <v>2.7389999999999999</v>
      </c>
      <c r="W85" s="40">
        <v>2.8879999999999999</v>
      </c>
      <c r="X85" s="59">
        <f t="shared" si="11"/>
        <v>2.6129381771332939E-2</v>
      </c>
      <c r="Z85" s="40">
        <v>0</v>
      </c>
      <c r="AA85" s="40">
        <v>0</v>
      </c>
      <c r="AB85" s="40">
        <v>0</v>
      </c>
      <c r="AC85" s="61"/>
      <c r="AE85">
        <v>32.464080000000003</v>
      </c>
      <c r="AF85">
        <v>32.558259999999997</v>
      </c>
      <c r="AG85">
        <v>36.0595</v>
      </c>
      <c r="AH85" s="15">
        <f t="shared" si="12"/>
        <v>7.3805769239100663E-2</v>
      </c>
    </row>
    <row r="86" spans="1:34" x14ac:dyDescent="0.25">
      <c r="A86" s="27">
        <f t="shared" si="7"/>
        <v>45992</v>
      </c>
      <c r="B86">
        <v>2025</v>
      </c>
      <c r="C86">
        <v>12</v>
      </c>
      <c r="D86">
        <v>1</v>
      </c>
      <c r="E86">
        <v>1</v>
      </c>
      <c r="F86" s="30">
        <v>37.29</v>
      </c>
      <c r="G86" s="30">
        <v>72.69</v>
      </c>
      <c r="H86" s="30">
        <v>82.18</v>
      </c>
      <c r="I86" s="15">
        <f t="shared" si="8"/>
        <v>0.30157743056493108</v>
      </c>
      <c r="K86" s="30">
        <v>4.2339912120000003</v>
      </c>
      <c r="L86" s="30">
        <v>4.2339912120000003</v>
      </c>
      <c r="M86" s="30">
        <v>4.873991212</v>
      </c>
      <c r="N86" s="15">
        <f t="shared" si="9"/>
        <v>0.10107118799621936</v>
      </c>
      <c r="P86" s="40">
        <v>2.3530000000000002</v>
      </c>
      <c r="Q86" s="40">
        <v>2.3530000000000002</v>
      </c>
      <c r="R86" s="40">
        <v>2.653</v>
      </c>
      <c r="S86" s="59">
        <f t="shared" si="10"/>
        <v>5.7744600852324066E-2</v>
      </c>
      <c r="U86" s="40">
        <v>2.74</v>
      </c>
      <c r="V86" s="40">
        <v>2.74</v>
      </c>
      <c r="W86" s="40">
        <v>2.8889999999999998</v>
      </c>
      <c r="X86" s="59">
        <f t="shared" si="11"/>
        <v>2.550268801725258E-2</v>
      </c>
      <c r="Z86" s="40">
        <v>0</v>
      </c>
      <c r="AA86" s="40">
        <v>0</v>
      </c>
      <c r="AB86" s="40">
        <v>0</v>
      </c>
      <c r="AC86" s="61"/>
      <c r="AE86">
        <v>33.689019999999999</v>
      </c>
      <c r="AF86">
        <v>33.757579999999997</v>
      </c>
      <c r="AG86">
        <v>37.289720000000003</v>
      </c>
      <c r="AH86" s="15">
        <f t="shared" si="12"/>
        <v>7.3739901407517336E-2</v>
      </c>
    </row>
    <row r="87" spans="1:34" x14ac:dyDescent="0.25">
      <c r="A87" s="27">
        <f t="shared" si="7"/>
        <v>46023</v>
      </c>
      <c r="B87">
        <v>2026</v>
      </c>
      <c r="C87">
        <v>1</v>
      </c>
      <c r="D87">
        <v>1</v>
      </c>
      <c r="E87">
        <v>1</v>
      </c>
      <c r="F87" s="30">
        <v>37.24</v>
      </c>
      <c r="G87" s="30">
        <v>69.23</v>
      </c>
      <c r="H87" s="30">
        <v>81.739999999999995</v>
      </c>
      <c r="I87" s="15">
        <f t="shared" si="8"/>
        <v>0.30140478023328771</v>
      </c>
      <c r="K87" s="30">
        <v>4.6256289629999996</v>
      </c>
      <c r="L87" s="30">
        <v>4.6256289629999996</v>
      </c>
      <c r="M87" s="30">
        <v>5.2956289630000004</v>
      </c>
      <c r="N87" s="15">
        <f t="shared" si="9"/>
        <v>0.1057624870957581</v>
      </c>
      <c r="P87" s="40">
        <v>2.4049999999999998</v>
      </c>
      <c r="Q87" s="40">
        <v>2.4049999999999998</v>
      </c>
      <c r="R87" s="40">
        <v>2.7120000000000002</v>
      </c>
      <c r="S87" s="59">
        <f t="shared" si="10"/>
        <v>5.8014603281334363E-2</v>
      </c>
      <c r="U87" s="40">
        <v>2.7730000000000001</v>
      </c>
      <c r="V87" s="40">
        <v>2.7730000000000001</v>
      </c>
      <c r="W87" s="40">
        <v>2.9239999999999999</v>
      </c>
      <c r="X87" s="59">
        <f t="shared" si="11"/>
        <v>2.5613418953317278E-2</v>
      </c>
      <c r="Z87" s="40">
        <v>0</v>
      </c>
      <c r="AA87" s="40">
        <v>0</v>
      </c>
      <c r="AB87" s="40">
        <v>0</v>
      </c>
      <c r="AC87" s="61"/>
      <c r="AE87">
        <v>36.818759999999997</v>
      </c>
      <c r="AF87">
        <v>37.010820000000002</v>
      </c>
      <c r="AG87">
        <v>41.389130000000002</v>
      </c>
      <c r="AH87" s="15">
        <f t="shared" si="12"/>
        <v>7.8330765986862283E-2</v>
      </c>
    </row>
    <row r="88" spans="1:34" x14ac:dyDescent="0.25">
      <c r="A88" s="27">
        <f t="shared" si="7"/>
        <v>46054</v>
      </c>
      <c r="B88">
        <v>2026</v>
      </c>
      <c r="C88">
        <v>2</v>
      </c>
      <c r="D88">
        <v>1</v>
      </c>
      <c r="E88">
        <v>1</v>
      </c>
      <c r="F88" s="30">
        <v>37.24</v>
      </c>
      <c r="G88" s="30">
        <v>69.23</v>
      </c>
      <c r="H88" s="30">
        <v>81.739999999999995</v>
      </c>
      <c r="I88" s="15">
        <f t="shared" si="8"/>
        <v>0.30122014146647019</v>
      </c>
      <c r="K88" s="30">
        <v>4.539466665</v>
      </c>
      <c r="L88" s="30">
        <v>4.539466665</v>
      </c>
      <c r="M88" s="30">
        <v>5.1994666650000001</v>
      </c>
      <c r="N88" s="15">
        <f t="shared" si="9"/>
        <v>0.10948537503083214</v>
      </c>
      <c r="P88" s="40">
        <v>2.4340000000000002</v>
      </c>
      <c r="Q88" s="40">
        <v>2.4340000000000002</v>
      </c>
      <c r="R88" s="40">
        <v>2.7450000000000001</v>
      </c>
      <c r="S88" s="59">
        <f t="shared" si="10"/>
        <v>5.8698832313863025E-2</v>
      </c>
      <c r="U88" s="40">
        <v>2.7919999999999998</v>
      </c>
      <c r="V88" s="40">
        <v>2.7919999999999998</v>
      </c>
      <c r="W88" s="40">
        <v>2.944</v>
      </c>
      <c r="X88" s="59">
        <f t="shared" si="11"/>
        <v>2.6076629478993665E-2</v>
      </c>
      <c r="Z88" s="40">
        <v>0</v>
      </c>
      <c r="AA88" s="40">
        <v>0</v>
      </c>
      <c r="AB88" s="40">
        <v>0</v>
      </c>
      <c r="AC88" s="61"/>
      <c r="AE88">
        <v>36.101010000000002</v>
      </c>
      <c r="AF88">
        <v>36.024999999999999</v>
      </c>
      <c r="AG88">
        <v>40.466679999999997</v>
      </c>
      <c r="AH88" s="15">
        <f t="shared" si="12"/>
        <v>8.1195210440634338E-2</v>
      </c>
    </row>
    <row r="89" spans="1:34" x14ac:dyDescent="0.25">
      <c r="A89" s="27">
        <f t="shared" si="7"/>
        <v>46082</v>
      </c>
      <c r="B89">
        <v>2026</v>
      </c>
      <c r="C89">
        <v>3</v>
      </c>
      <c r="D89">
        <v>1</v>
      </c>
      <c r="E89">
        <v>1</v>
      </c>
      <c r="F89" s="30">
        <v>37.24</v>
      </c>
      <c r="G89" s="30">
        <v>69.23</v>
      </c>
      <c r="H89" s="30">
        <v>81.739999999999995</v>
      </c>
      <c r="I89" s="15">
        <f t="shared" si="8"/>
        <v>0.30102337226180675</v>
      </c>
      <c r="K89" s="30">
        <v>4.2037813369999997</v>
      </c>
      <c r="L89" s="30">
        <v>4.2037813369999997</v>
      </c>
      <c r="M89" s="30">
        <v>4.8637813369999998</v>
      </c>
      <c r="N89" s="15">
        <f t="shared" si="9"/>
        <v>0.11055958668955039</v>
      </c>
      <c r="P89" s="40">
        <v>2.4470000000000001</v>
      </c>
      <c r="Q89" s="40">
        <v>2.4470000000000001</v>
      </c>
      <c r="R89" s="40">
        <v>2.76</v>
      </c>
      <c r="S89" s="59">
        <f t="shared" si="10"/>
        <v>5.9463033672820922E-2</v>
      </c>
      <c r="U89" s="40">
        <v>2.8039999999999998</v>
      </c>
      <c r="V89" s="40">
        <v>2.8039999999999998</v>
      </c>
      <c r="W89" s="40">
        <v>2.956</v>
      </c>
      <c r="X89" s="59">
        <f t="shared" si="11"/>
        <v>2.6670166254980806E-2</v>
      </c>
      <c r="Z89" s="40">
        <v>0</v>
      </c>
      <c r="AA89" s="40">
        <v>0</v>
      </c>
      <c r="AB89" s="40">
        <v>0</v>
      </c>
      <c r="AC89" s="61"/>
      <c r="AE89">
        <v>33.415790000000001</v>
      </c>
      <c r="AF89">
        <v>33.702820000000003</v>
      </c>
      <c r="AG89">
        <v>37.210749999999997</v>
      </c>
      <c r="AH89" s="15">
        <f t="shared" si="12"/>
        <v>8.0671093690817944E-2</v>
      </c>
    </row>
    <row r="90" spans="1:34" x14ac:dyDescent="0.25">
      <c r="A90" s="27">
        <f t="shared" si="7"/>
        <v>46113</v>
      </c>
      <c r="B90">
        <v>2026</v>
      </c>
      <c r="C90">
        <v>4</v>
      </c>
      <c r="D90">
        <v>1</v>
      </c>
      <c r="E90">
        <v>1</v>
      </c>
      <c r="F90" s="30">
        <v>37.24</v>
      </c>
      <c r="G90" s="30">
        <v>69.23</v>
      </c>
      <c r="H90" s="30">
        <v>81.739999999999995</v>
      </c>
      <c r="I90" s="15">
        <f t="shared" si="8"/>
        <v>0.30081432755640297</v>
      </c>
      <c r="K90" s="30">
        <v>3.9331812319999999</v>
      </c>
      <c r="L90" s="30">
        <v>3.9331812319999999</v>
      </c>
      <c r="M90" s="30">
        <v>4.5831812320000003</v>
      </c>
      <c r="N90" s="15">
        <f t="shared" si="9"/>
        <v>0.10947926546454909</v>
      </c>
      <c r="P90" s="40">
        <v>2.4550000000000001</v>
      </c>
      <c r="Q90" s="40">
        <v>2.4550000000000001</v>
      </c>
      <c r="R90" s="40">
        <v>2.7679999999999998</v>
      </c>
      <c r="S90" s="59">
        <f t="shared" si="10"/>
        <v>6.0128214307358305E-2</v>
      </c>
      <c r="U90" s="40">
        <v>2.8069999999999999</v>
      </c>
      <c r="V90" s="40">
        <v>2.8069999999999999</v>
      </c>
      <c r="W90" s="40">
        <v>2.96</v>
      </c>
      <c r="X90" s="59">
        <f t="shared" si="11"/>
        <v>2.7155689521866092E-2</v>
      </c>
      <c r="Z90" s="40">
        <v>0</v>
      </c>
      <c r="AA90" s="40">
        <v>0</v>
      </c>
      <c r="AB90" s="40">
        <v>0</v>
      </c>
      <c r="AC90" s="61"/>
      <c r="AE90">
        <v>31.680530000000001</v>
      </c>
      <c r="AF90">
        <v>31.724029999999999</v>
      </c>
      <c r="AG90">
        <v>35.461739999999999</v>
      </c>
      <c r="AH90" s="15">
        <f t="shared" si="12"/>
        <v>7.8312991156528455E-2</v>
      </c>
    </row>
    <row r="91" spans="1:34" x14ac:dyDescent="0.25">
      <c r="A91" s="27">
        <f t="shared" si="7"/>
        <v>46143</v>
      </c>
      <c r="B91">
        <v>2026</v>
      </c>
      <c r="C91">
        <v>5</v>
      </c>
      <c r="D91">
        <v>1</v>
      </c>
      <c r="E91">
        <v>1</v>
      </c>
      <c r="F91" s="30">
        <v>37.24</v>
      </c>
      <c r="G91" s="30">
        <v>69.23</v>
      </c>
      <c r="H91" s="30">
        <v>81.739999999999995</v>
      </c>
      <c r="I91" s="15">
        <f t="shared" si="8"/>
        <v>0.30059285914406586</v>
      </c>
      <c r="K91" s="30">
        <v>3.8245467889999998</v>
      </c>
      <c r="L91" s="30">
        <v>3.8245467889999998</v>
      </c>
      <c r="M91" s="30">
        <v>4.4845467890000004</v>
      </c>
      <c r="N91" s="15">
        <f t="shared" si="9"/>
        <v>0.10770577787791244</v>
      </c>
      <c r="P91" s="40">
        <v>2.4590000000000001</v>
      </c>
      <c r="Q91" s="40">
        <v>2.4590000000000001</v>
      </c>
      <c r="R91" s="40">
        <v>2.7719999999999998</v>
      </c>
      <c r="S91" s="59">
        <f t="shared" si="10"/>
        <v>6.0623979151655509E-2</v>
      </c>
      <c r="U91" s="40">
        <v>2.8090000000000002</v>
      </c>
      <c r="V91" s="40">
        <v>2.8090000000000002</v>
      </c>
      <c r="W91" s="40">
        <v>2.9609999999999999</v>
      </c>
      <c r="X91" s="59">
        <f t="shared" si="11"/>
        <v>2.7482244466051957E-2</v>
      </c>
      <c r="Z91" s="40">
        <v>0</v>
      </c>
      <c r="AA91" s="40">
        <v>0</v>
      </c>
      <c r="AB91" s="40">
        <v>0</v>
      </c>
      <c r="AC91" s="61"/>
      <c r="AE91">
        <v>31.425930000000001</v>
      </c>
      <c r="AF91">
        <v>31.491879999999998</v>
      </c>
      <c r="AG91">
        <v>35.211030000000001</v>
      </c>
      <c r="AH91" s="15">
        <f t="shared" si="12"/>
        <v>7.6030670565416333E-2</v>
      </c>
    </row>
    <row r="92" spans="1:34" x14ac:dyDescent="0.25">
      <c r="A92" s="27">
        <f t="shared" si="7"/>
        <v>46174</v>
      </c>
      <c r="B92">
        <v>2026</v>
      </c>
      <c r="C92">
        <v>6</v>
      </c>
      <c r="D92">
        <v>1</v>
      </c>
      <c r="E92">
        <v>1</v>
      </c>
      <c r="F92" s="30">
        <v>37.24</v>
      </c>
      <c r="G92" s="30">
        <v>69.23</v>
      </c>
      <c r="H92" s="30">
        <v>81.739999999999995</v>
      </c>
      <c r="I92" s="15">
        <f t="shared" si="8"/>
        <v>0.30035881558907235</v>
      </c>
      <c r="K92" s="30">
        <v>3.8074877709999999</v>
      </c>
      <c r="L92" s="30">
        <v>3.8074877709999999</v>
      </c>
      <c r="M92" s="30">
        <v>4.4574877710000003</v>
      </c>
      <c r="N92" s="15">
        <f t="shared" si="9"/>
        <v>0.10550156135970849</v>
      </c>
      <c r="P92" s="40">
        <v>2.4609999999999999</v>
      </c>
      <c r="Q92" s="40">
        <v>2.4609999999999999</v>
      </c>
      <c r="R92" s="40">
        <v>2.7749999999999999</v>
      </c>
      <c r="S92" s="59">
        <f t="shared" si="10"/>
        <v>6.0952831891149958E-2</v>
      </c>
      <c r="U92" s="40">
        <v>2.8119999999999998</v>
      </c>
      <c r="V92" s="40">
        <v>2.8119999999999998</v>
      </c>
      <c r="W92" s="40">
        <v>2.9649999999999999</v>
      </c>
      <c r="X92" s="59">
        <f t="shared" si="11"/>
        <v>2.7693591359125656E-2</v>
      </c>
      <c r="Z92" s="40">
        <v>0</v>
      </c>
      <c r="AA92" s="40">
        <v>0</v>
      </c>
      <c r="AB92" s="40">
        <v>0</v>
      </c>
      <c r="AC92" s="61"/>
      <c r="AE92">
        <v>33.071210000000001</v>
      </c>
      <c r="AF92">
        <v>33.082500000000003</v>
      </c>
      <c r="AG92">
        <v>36.84686</v>
      </c>
      <c r="AH92" s="15">
        <f t="shared" si="12"/>
        <v>7.5236526550686189E-2</v>
      </c>
    </row>
    <row r="93" spans="1:34" x14ac:dyDescent="0.25">
      <c r="A93" s="27">
        <f t="shared" si="7"/>
        <v>46204</v>
      </c>
      <c r="B93">
        <v>2026</v>
      </c>
      <c r="C93">
        <v>7</v>
      </c>
      <c r="D93">
        <v>1</v>
      </c>
      <c r="E93">
        <v>1</v>
      </c>
      <c r="F93" s="30">
        <v>37.24</v>
      </c>
      <c r="G93" s="30">
        <v>69.23</v>
      </c>
      <c r="H93" s="30">
        <v>81.739999999999995</v>
      </c>
      <c r="I93" s="15">
        <f t="shared" si="8"/>
        <v>0.30011204213661719</v>
      </c>
      <c r="K93" s="30">
        <v>3.912930405</v>
      </c>
      <c r="L93" s="30">
        <v>3.912930405</v>
      </c>
      <c r="M93" s="30">
        <v>4.5629304050000004</v>
      </c>
      <c r="N93" s="15">
        <f t="shared" si="9"/>
        <v>0.10396450932821082</v>
      </c>
      <c r="P93" s="40">
        <v>2.4630000000000001</v>
      </c>
      <c r="Q93" s="40">
        <v>2.4630000000000001</v>
      </c>
      <c r="R93" s="40">
        <v>2.7770000000000001</v>
      </c>
      <c r="S93" s="59">
        <f t="shared" si="10"/>
        <v>6.1050909204133814E-2</v>
      </c>
      <c r="U93" s="40">
        <v>2.8170000000000002</v>
      </c>
      <c r="V93" s="40">
        <v>2.8170000000000002</v>
      </c>
      <c r="W93" s="40">
        <v>2.97</v>
      </c>
      <c r="X93" s="59">
        <f t="shared" si="11"/>
        <v>2.7823090338744156E-2</v>
      </c>
      <c r="Z93" s="40">
        <v>0</v>
      </c>
      <c r="AA93" s="40">
        <v>0</v>
      </c>
      <c r="AB93" s="40">
        <v>0</v>
      </c>
      <c r="AC93" s="61"/>
      <c r="AE93">
        <v>36.266550000000002</v>
      </c>
      <c r="AF93">
        <v>36.250909999999998</v>
      </c>
      <c r="AG93">
        <v>41.418669999999999</v>
      </c>
      <c r="AH93" s="15">
        <f t="shared" si="12"/>
        <v>7.8056077640968682E-2</v>
      </c>
    </row>
    <row r="94" spans="1:34" x14ac:dyDescent="0.25">
      <c r="A94" s="27">
        <f t="shared" si="7"/>
        <v>46235</v>
      </c>
      <c r="B94">
        <v>2026</v>
      </c>
      <c r="C94">
        <v>8</v>
      </c>
      <c r="D94">
        <v>1</v>
      </c>
      <c r="E94">
        <v>1</v>
      </c>
      <c r="F94" s="30">
        <v>37.24</v>
      </c>
      <c r="G94" s="30">
        <v>69.23</v>
      </c>
      <c r="H94" s="30">
        <v>81.739999999999995</v>
      </c>
      <c r="I94" s="15">
        <f t="shared" si="8"/>
        <v>0.29985238061980113</v>
      </c>
      <c r="K94" s="30">
        <v>3.8524877690000001</v>
      </c>
      <c r="L94" s="30">
        <v>3.8524877690000001</v>
      </c>
      <c r="M94" s="30">
        <v>4.5124877689999998</v>
      </c>
      <c r="N94" s="15">
        <f t="shared" si="9"/>
        <v>0.1018900160648909</v>
      </c>
      <c r="P94" s="40">
        <v>2.464</v>
      </c>
      <c r="Q94" s="40">
        <v>2.464</v>
      </c>
      <c r="R94" s="40">
        <v>2.778</v>
      </c>
      <c r="S94" s="59">
        <f t="shared" si="10"/>
        <v>6.0940401917046381E-2</v>
      </c>
      <c r="U94" s="40">
        <v>2.82</v>
      </c>
      <c r="V94" s="40">
        <v>2.82</v>
      </c>
      <c r="W94" s="40">
        <v>2.9740000000000002</v>
      </c>
      <c r="X94" s="59">
        <f t="shared" si="11"/>
        <v>2.7818820624645996E-2</v>
      </c>
      <c r="Z94" s="40">
        <v>0</v>
      </c>
      <c r="AA94" s="40">
        <v>0</v>
      </c>
      <c r="AB94" s="40">
        <v>0</v>
      </c>
      <c r="AC94" s="61"/>
      <c r="AE94">
        <v>34.701520000000002</v>
      </c>
      <c r="AF94">
        <v>34.795870000000001</v>
      </c>
      <c r="AG94">
        <v>39.066049999999997</v>
      </c>
      <c r="AH94" s="15">
        <f t="shared" si="12"/>
        <v>7.8586614254772605E-2</v>
      </c>
    </row>
    <row r="95" spans="1:34" x14ac:dyDescent="0.25">
      <c r="A95" s="27">
        <f t="shared" si="7"/>
        <v>46266</v>
      </c>
      <c r="B95">
        <v>2026</v>
      </c>
      <c r="C95">
        <v>9</v>
      </c>
      <c r="D95">
        <v>1</v>
      </c>
      <c r="E95">
        <v>1</v>
      </c>
      <c r="F95" s="30">
        <v>37.24</v>
      </c>
      <c r="G95" s="30">
        <v>69.23</v>
      </c>
      <c r="H95" s="30">
        <v>81.739999999999995</v>
      </c>
      <c r="I95" s="15">
        <f t="shared" si="8"/>
        <v>0.29957966936297853</v>
      </c>
      <c r="K95" s="30">
        <v>3.7702074329999999</v>
      </c>
      <c r="L95" s="30">
        <v>3.7702074329999999</v>
      </c>
      <c r="M95" s="30">
        <v>4.4302074329999996</v>
      </c>
      <c r="N95" s="15">
        <f t="shared" si="9"/>
        <v>9.9269964329862168E-2</v>
      </c>
      <c r="P95" s="40">
        <v>2.464</v>
      </c>
      <c r="Q95" s="40">
        <v>2.464</v>
      </c>
      <c r="R95" s="40">
        <v>2.778</v>
      </c>
      <c r="S95" s="59">
        <f t="shared" si="10"/>
        <v>6.0589840163427798E-2</v>
      </c>
      <c r="U95" s="40">
        <v>2.8210000000000002</v>
      </c>
      <c r="V95" s="40">
        <v>2.8210000000000002</v>
      </c>
      <c r="W95" s="40">
        <v>2.9750000000000001</v>
      </c>
      <c r="X95" s="59">
        <f t="shared" si="11"/>
        <v>2.7607994094427827E-2</v>
      </c>
      <c r="Z95" s="40">
        <v>0</v>
      </c>
      <c r="AA95" s="40">
        <v>0</v>
      </c>
      <c r="AB95" s="40">
        <v>0</v>
      </c>
      <c r="AC95" s="61"/>
      <c r="AE95">
        <v>32.943210000000001</v>
      </c>
      <c r="AF95">
        <v>33.025820000000003</v>
      </c>
      <c r="AG95">
        <v>36.965319999999998</v>
      </c>
      <c r="AH95" s="15">
        <f t="shared" si="12"/>
        <v>7.8040532068548871E-2</v>
      </c>
    </row>
    <row r="96" spans="1:34" x14ac:dyDescent="0.25">
      <c r="A96" s="27">
        <f t="shared" si="7"/>
        <v>46296</v>
      </c>
      <c r="B96">
        <v>2026</v>
      </c>
      <c r="C96">
        <v>10</v>
      </c>
      <c r="D96">
        <v>1</v>
      </c>
      <c r="E96">
        <v>1</v>
      </c>
      <c r="F96" s="30">
        <v>37.24</v>
      </c>
      <c r="G96" s="30">
        <v>69.23</v>
      </c>
      <c r="H96" s="30">
        <v>81.739999999999995</v>
      </c>
      <c r="I96" s="15">
        <f t="shared" si="8"/>
        <v>0.29929374308130685</v>
      </c>
      <c r="K96" s="30">
        <v>3.878107462</v>
      </c>
      <c r="L96" s="30">
        <v>3.878107462</v>
      </c>
      <c r="M96" s="30">
        <v>4.5381074620000001</v>
      </c>
      <c r="N96" s="15">
        <f t="shared" si="9"/>
        <v>9.7140177217434051E-2</v>
      </c>
      <c r="P96" s="40">
        <v>2.464</v>
      </c>
      <c r="Q96" s="40">
        <v>2.464</v>
      </c>
      <c r="R96" s="40">
        <v>2.7789999999999999</v>
      </c>
      <c r="S96" s="59">
        <f t="shared" si="10"/>
        <v>6.0017125764831078E-2</v>
      </c>
      <c r="U96" s="40">
        <v>2.823</v>
      </c>
      <c r="V96" s="40">
        <v>2.823</v>
      </c>
      <c r="W96" s="40">
        <v>2.976</v>
      </c>
      <c r="X96" s="59">
        <f t="shared" si="11"/>
        <v>2.719768782177823E-2</v>
      </c>
      <c r="Z96" s="40">
        <v>0</v>
      </c>
      <c r="AA96" s="40">
        <v>0</v>
      </c>
      <c r="AB96" s="40">
        <v>0</v>
      </c>
      <c r="AC96" s="61"/>
      <c r="AE96">
        <v>32.279299999999999</v>
      </c>
      <c r="AF96">
        <v>32.337699999999998</v>
      </c>
      <c r="AG96">
        <v>35.818530000000003</v>
      </c>
      <c r="AH96" s="15">
        <f t="shared" si="12"/>
        <v>7.6121982456594531E-2</v>
      </c>
    </row>
    <row r="97" spans="1:34" x14ac:dyDescent="0.25">
      <c r="A97" s="27">
        <f t="shared" si="7"/>
        <v>46327</v>
      </c>
      <c r="B97">
        <v>2026</v>
      </c>
      <c r="C97">
        <v>11</v>
      </c>
      <c r="D97">
        <v>1</v>
      </c>
      <c r="E97">
        <v>1</v>
      </c>
      <c r="F97" s="30">
        <v>37.24</v>
      </c>
      <c r="G97" s="30">
        <v>69.23</v>
      </c>
      <c r="H97" s="30">
        <v>81.739999999999995</v>
      </c>
      <c r="I97" s="15">
        <f t="shared" si="8"/>
        <v>0.29899443277629167</v>
      </c>
      <c r="K97" s="30">
        <v>4.2201730949999998</v>
      </c>
      <c r="L97" s="30">
        <v>4.2201730949999998</v>
      </c>
      <c r="M97" s="30">
        <v>4.880173095</v>
      </c>
      <c r="N97" s="15">
        <f t="shared" si="9"/>
        <v>9.756753582922352E-2</v>
      </c>
      <c r="P97" s="40">
        <v>2.464</v>
      </c>
      <c r="Q97" s="40">
        <v>2.464</v>
      </c>
      <c r="R97" s="40">
        <v>2.7789999999999999</v>
      </c>
      <c r="S97" s="59">
        <f t="shared" si="10"/>
        <v>5.9196016048593585E-2</v>
      </c>
      <c r="U97" s="40">
        <v>2.823</v>
      </c>
      <c r="V97" s="40">
        <v>2.823</v>
      </c>
      <c r="W97" s="40">
        <v>2.9769999999999999</v>
      </c>
      <c r="X97" s="59">
        <f t="shared" si="11"/>
        <v>2.6567781277183004E-2</v>
      </c>
      <c r="Z97" s="40">
        <v>0</v>
      </c>
      <c r="AA97" s="40">
        <v>0</v>
      </c>
      <c r="AB97" s="40">
        <v>0</v>
      </c>
      <c r="AC97" s="61"/>
      <c r="AE97">
        <v>33.674320000000002</v>
      </c>
      <c r="AF97">
        <v>33.835430000000002</v>
      </c>
      <c r="AG97">
        <v>37.416809999999998</v>
      </c>
      <c r="AH97" s="15">
        <f t="shared" si="12"/>
        <v>7.5031924643302869E-2</v>
      </c>
    </row>
    <row r="98" spans="1:34" x14ac:dyDescent="0.25">
      <c r="A98" s="27">
        <f t="shared" si="7"/>
        <v>46357</v>
      </c>
      <c r="B98">
        <v>2026</v>
      </c>
      <c r="C98">
        <v>12</v>
      </c>
      <c r="D98">
        <v>1</v>
      </c>
      <c r="E98">
        <v>1</v>
      </c>
      <c r="F98" s="30">
        <v>37.24</v>
      </c>
      <c r="G98" s="30">
        <v>69.23</v>
      </c>
      <c r="H98" s="30">
        <v>81.739999999999995</v>
      </c>
      <c r="I98" s="15">
        <f t="shared" si="8"/>
        <v>0.29868156562715908</v>
      </c>
      <c r="K98" s="30">
        <v>4.3939912120000004</v>
      </c>
      <c r="L98" s="30">
        <v>4.3939912120000004</v>
      </c>
      <c r="M98" s="30">
        <v>5.0639912120000004</v>
      </c>
      <c r="N98" s="15">
        <f t="shared" si="9"/>
        <v>9.9313710897487417E-2</v>
      </c>
      <c r="P98" s="40">
        <v>2.464</v>
      </c>
      <c r="Q98" s="40">
        <v>2.464</v>
      </c>
      <c r="R98" s="40">
        <v>2.7789999999999999</v>
      </c>
      <c r="S98" s="59">
        <f t="shared" si="10"/>
        <v>5.8129982375438316E-2</v>
      </c>
      <c r="U98" s="40">
        <v>2.8239999999999998</v>
      </c>
      <c r="V98" s="40">
        <v>2.8239999999999998</v>
      </c>
      <c r="W98" s="40">
        <v>2.9769999999999999</v>
      </c>
      <c r="X98" s="59">
        <f t="shared" si="11"/>
        <v>2.5706570487267134E-2</v>
      </c>
      <c r="Z98" s="40">
        <v>0</v>
      </c>
      <c r="AA98" s="40">
        <v>0</v>
      </c>
      <c r="AB98" s="40">
        <v>0</v>
      </c>
      <c r="AC98" s="61"/>
      <c r="AE98">
        <v>34.666200000000003</v>
      </c>
      <c r="AF98">
        <v>34.69773</v>
      </c>
      <c r="AG98">
        <v>38.581009999999999</v>
      </c>
      <c r="AH98" s="15">
        <f t="shared" si="12"/>
        <v>7.526839452959333E-2</v>
      </c>
    </row>
    <row r="99" spans="1:34" x14ac:dyDescent="0.25">
      <c r="A99" s="27">
        <f t="shared" si="7"/>
        <v>46388</v>
      </c>
      <c r="B99">
        <v>2027</v>
      </c>
      <c r="C99">
        <v>1</v>
      </c>
      <c r="D99">
        <v>1</v>
      </c>
      <c r="E99">
        <v>1</v>
      </c>
      <c r="F99" s="30">
        <v>37.92</v>
      </c>
      <c r="G99" s="30">
        <v>66.61</v>
      </c>
      <c r="H99" s="30">
        <v>82</v>
      </c>
      <c r="I99" s="15">
        <f t="shared" si="8"/>
        <v>0.29829434976150432</v>
      </c>
      <c r="K99" s="30">
        <v>4.7856289629999997</v>
      </c>
      <c r="L99" s="30">
        <v>4.7856289629999997</v>
      </c>
      <c r="M99" s="30">
        <v>5.4756289630000001</v>
      </c>
      <c r="N99" s="15">
        <f t="shared" si="9"/>
        <v>0.10373292970984532</v>
      </c>
      <c r="P99" s="40">
        <v>2.54</v>
      </c>
      <c r="Q99" s="40">
        <v>2.54</v>
      </c>
      <c r="R99" s="40">
        <v>2.8639999999999999</v>
      </c>
      <c r="S99" s="59">
        <f t="shared" si="10"/>
        <v>5.8542574943102103E-2</v>
      </c>
      <c r="U99" s="40">
        <v>2.8610000000000002</v>
      </c>
      <c r="V99" s="40">
        <v>2.8610000000000002</v>
      </c>
      <c r="W99" s="40">
        <v>3.0169999999999999</v>
      </c>
      <c r="X99" s="59">
        <f t="shared" si="11"/>
        <v>2.5815057697019531E-2</v>
      </c>
      <c r="Z99" s="40">
        <v>0</v>
      </c>
      <c r="AA99" s="40">
        <v>0</v>
      </c>
      <c r="AB99" s="40">
        <v>0</v>
      </c>
      <c r="AC99" s="61"/>
      <c r="AE99">
        <v>38.549770000000002</v>
      </c>
      <c r="AF99">
        <v>38.55921</v>
      </c>
      <c r="AG99">
        <v>43.132840000000002</v>
      </c>
      <c r="AH99" s="15">
        <f t="shared" si="12"/>
        <v>8.0587781804205047E-2</v>
      </c>
    </row>
    <row r="100" spans="1:34" x14ac:dyDescent="0.25">
      <c r="A100" s="27">
        <f t="shared" si="7"/>
        <v>46419</v>
      </c>
      <c r="B100">
        <v>2027</v>
      </c>
      <c r="C100">
        <v>2</v>
      </c>
      <c r="D100">
        <v>1</v>
      </c>
      <c r="E100">
        <v>1</v>
      </c>
      <c r="F100" s="30">
        <v>37.92</v>
      </c>
      <c r="G100" s="30">
        <v>66.61</v>
      </c>
      <c r="H100" s="30">
        <v>82</v>
      </c>
      <c r="I100" s="15">
        <f t="shared" si="8"/>
        <v>0.29790344499626031</v>
      </c>
      <c r="K100" s="30">
        <v>4.6894666650000003</v>
      </c>
      <c r="L100" s="30">
        <v>4.6894666650000003</v>
      </c>
      <c r="M100" s="30">
        <v>5.3794666649999998</v>
      </c>
      <c r="N100" s="15">
        <f t="shared" si="9"/>
        <v>0.10711470750530794</v>
      </c>
      <c r="P100" s="40">
        <v>2.5750000000000002</v>
      </c>
      <c r="Q100" s="40">
        <v>2.5750000000000002</v>
      </c>
      <c r="R100" s="40">
        <v>2.9039999999999999</v>
      </c>
      <c r="S100" s="59">
        <f t="shared" si="10"/>
        <v>5.9635394502998658E-2</v>
      </c>
      <c r="U100" s="40">
        <v>2.883</v>
      </c>
      <c r="V100" s="40">
        <v>2.883</v>
      </c>
      <c r="W100" s="40">
        <v>3.04</v>
      </c>
      <c r="X100" s="59">
        <f t="shared" si="11"/>
        <v>2.639575553083913E-2</v>
      </c>
      <c r="Z100" s="40">
        <v>0</v>
      </c>
      <c r="AA100" s="40">
        <v>0</v>
      </c>
      <c r="AB100" s="40">
        <v>0</v>
      </c>
      <c r="AC100" s="61"/>
      <c r="AE100">
        <v>37.799610000000001</v>
      </c>
      <c r="AF100">
        <v>37.740029999999997</v>
      </c>
      <c r="AG100">
        <v>42.400219999999997</v>
      </c>
      <c r="AH100" s="15">
        <f t="shared" si="12"/>
        <v>8.4568210724768098E-2</v>
      </c>
    </row>
    <row r="101" spans="1:34" x14ac:dyDescent="0.25">
      <c r="A101" s="27">
        <f t="shared" si="7"/>
        <v>46447</v>
      </c>
      <c r="B101">
        <v>2027</v>
      </c>
      <c r="C101">
        <v>3</v>
      </c>
      <c r="D101">
        <v>1</v>
      </c>
      <c r="E101">
        <v>1</v>
      </c>
      <c r="F101" s="30">
        <v>37.92</v>
      </c>
      <c r="G101" s="30">
        <v>66.61</v>
      </c>
      <c r="H101" s="30">
        <v>82</v>
      </c>
      <c r="I101" s="15">
        <f t="shared" si="8"/>
        <v>0.29750882381236443</v>
      </c>
      <c r="K101" s="30">
        <v>4.353781337</v>
      </c>
      <c r="L101" s="30">
        <v>4.353781337</v>
      </c>
      <c r="M101" s="30">
        <v>5.0337813369999997</v>
      </c>
      <c r="N101" s="15">
        <f t="shared" si="9"/>
        <v>0.10800240584196305</v>
      </c>
      <c r="P101" s="40">
        <v>2.5880000000000001</v>
      </c>
      <c r="Q101" s="40">
        <v>2.5880000000000001</v>
      </c>
      <c r="R101" s="40">
        <v>2.919</v>
      </c>
      <c r="S101" s="59">
        <f t="shared" si="10"/>
        <v>6.073134494311376E-2</v>
      </c>
      <c r="U101" s="40">
        <v>2.8919999999999999</v>
      </c>
      <c r="V101" s="40">
        <v>2.8919999999999999</v>
      </c>
      <c r="W101" s="40">
        <v>3.05</v>
      </c>
      <c r="X101" s="59">
        <f t="shared" si="11"/>
        <v>2.7058697979775299E-2</v>
      </c>
      <c r="Z101" s="40">
        <v>0</v>
      </c>
      <c r="AA101" s="40">
        <v>0</v>
      </c>
      <c r="AB101" s="40">
        <v>0</v>
      </c>
      <c r="AC101" s="61"/>
      <c r="AE101">
        <v>34.84966</v>
      </c>
      <c r="AF101">
        <v>34.877389999999998</v>
      </c>
      <c r="AG101">
        <v>38.681010000000001</v>
      </c>
      <c r="AH101" s="15">
        <f t="shared" si="12"/>
        <v>8.4200395279539209E-2</v>
      </c>
    </row>
    <row r="102" spans="1:34" x14ac:dyDescent="0.25">
      <c r="A102" s="27">
        <f t="shared" si="7"/>
        <v>46478</v>
      </c>
      <c r="B102">
        <v>2027</v>
      </c>
      <c r="C102">
        <v>4</v>
      </c>
      <c r="D102">
        <v>1</v>
      </c>
      <c r="E102">
        <v>1</v>
      </c>
      <c r="F102" s="30">
        <v>37.92</v>
      </c>
      <c r="G102" s="30">
        <v>66.61</v>
      </c>
      <c r="H102" s="30">
        <v>82</v>
      </c>
      <c r="I102" s="15">
        <f t="shared" si="8"/>
        <v>0.29711045834951411</v>
      </c>
      <c r="K102" s="30">
        <v>4.0731812319999996</v>
      </c>
      <c r="L102" s="30">
        <v>4.0731812319999996</v>
      </c>
      <c r="M102" s="30">
        <v>4.7531812320000002</v>
      </c>
      <c r="N102" s="15">
        <f t="shared" si="9"/>
        <v>0.10712704386744766</v>
      </c>
      <c r="P102" s="40">
        <v>2.5939999999999999</v>
      </c>
      <c r="Q102" s="40">
        <v>2.5939999999999999</v>
      </c>
      <c r="R102" s="40">
        <v>2.9260000000000002</v>
      </c>
      <c r="S102" s="59">
        <f t="shared" si="10"/>
        <v>6.1647528594649503E-2</v>
      </c>
      <c r="U102" s="40">
        <v>2.8959999999999999</v>
      </c>
      <c r="V102" s="40">
        <v>2.8959999999999999</v>
      </c>
      <c r="W102" s="40">
        <v>3.0539999999999998</v>
      </c>
      <c r="X102" s="59">
        <f t="shared" si="11"/>
        <v>2.7564617422936994E-2</v>
      </c>
      <c r="Z102" s="40">
        <v>0</v>
      </c>
      <c r="AA102" s="40">
        <v>0</v>
      </c>
      <c r="AB102" s="40">
        <v>0</v>
      </c>
      <c r="AC102" s="61"/>
      <c r="AE102">
        <v>32.636499999999998</v>
      </c>
      <c r="AF102">
        <v>32.659419999999997</v>
      </c>
      <c r="AG102">
        <v>36.420789999999997</v>
      </c>
      <c r="AH102" s="15">
        <f t="shared" si="12"/>
        <v>8.2303051704474398E-2</v>
      </c>
    </row>
    <row r="103" spans="1:34" x14ac:dyDescent="0.25">
      <c r="A103" s="27">
        <f t="shared" si="7"/>
        <v>46508</v>
      </c>
      <c r="B103">
        <v>2027</v>
      </c>
      <c r="C103">
        <v>5</v>
      </c>
      <c r="D103">
        <v>1</v>
      </c>
      <c r="E103">
        <v>1</v>
      </c>
      <c r="F103" s="30">
        <v>37.92</v>
      </c>
      <c r="G103" s="30">
        <v>66.61</v>
      </c>
      <c r="H103" s="30">
        <v>82</v>
      </c>
      <c r="I103" s="15">
        <f t="shared" si="8"/>
        <v>0.29670832040012701</v>
      </c>
      <c r="K103" s="30">
        <v>3.9745467890000001</v>
      </c>
      <c r="L103" s="30">
        <v>3.9745467890000001</v>
      </c>
      <c r="M103" s="30">
        <v>4.6545467890000003</v>
      </c>
      <c r="N103" s="15">
        <f t="shared" si="9"/>
        <v>0.10540380867001488</v>
      </c>
      <c r="P103" s="40">
        <v>2.6</v>
      </c>
      <c r="Q103" s="40">
        <v>2.6</v>
      </c>
      <c r="R103" s="40">
        <v>2.9329999999999998</v>
      </c>
      <c r="S103" s="59">
        <f t="shared" si="10"/>
        <v>6.2354238263900623E-2</v>
      </c>
      <c r="U103" s="40">
        <v>2.899</v>
      </c>
      <c r="V103" s="40">
        <v>2.899</v>
      </c>
      <c r="W103" s="40">
        <v>3.056</v>
      </c>
      <c r="X103" s="59">
        <f t="shared" si="11"/>
        <v>2.7883959024230409E-2</v>
      </c>
      <c r="Z103" s="40">
        <v>0</v>
      </c>
      <c r="AA103" s="40">
        <v>0</v>
      </c>
      <c r="AB103" s="40">
        <v>0</v>
      </c>
      <c r="AC103" s="61"/>
      <c r="AE103">
        <v>32.651960000000003</v>
      </c>
      <c r="AF103">
        <v>32.619169999999997</v>
      </c>
      <c r="AG103">
        <v>36.599139999999998</v>
      </c>
      <c r="AH103" s="15">
        <f t="shared" si="12"/>
        <v>7.9713898782844531E-2</v>
      </c>
    </row>
    <row r="104" spans="1:34" x14ac:dyDescent="0.25">
      <c r="A104" s="27">
        <f t="shared" si="7"/>
        <v>46539</v>
      </c>
      <c r="B104">
        <v>2027</v>
      </c>
      <c r="C104">
        <v>6</v>
      </c>
      <c r="D104">
        <v>1</v>
      </c>
      <c r="E104">
        <v>1</v>
      </c>
      <c r="F104" s="30">
        <v>37.92</v>
      </c>
      <c r="G104" s="30">
        <v>66.61</v>
      </c>
      <c r="H104" s="30">
        <v>82</v>
      </c>
      <c r="I104" s="15">
        <f t="shared" si="8"/>
        <v>0.29630238140314274</v>
      </c>
      <c r="K104" s="30">
        <v>3.9574877709999998</v>
      </c>
      <c r="L104" s="30">
        <v>3.9574877709999998</v>
      </c>
      <c r="M104" s="30">
        <v>4.6274877710000002</v>
      </c>
      <c r="N104" s="15">
        <f t="shared" si="9"/>
        <v>0.10345019666175666</v>
      </c>
      <c r="P104" s="40">
        <v>2.605</v>
      </c>
      <c r="Q104" s="40">
        <v>2.605</v>
      </c>
      <c r="R104" s="40">
        <v>2.9369999999999998</v>
      </c>
      <c r="S104" s="59">
        <f t="shared" si="10"/>
        <v>6.2762042112770755E-2</v>
      </c>
      <c r="U104" s="40">
        <v>2.9020000000000001</v>
      </c>
      <c r="V104" s="40">
        <v>2.9020000000000001</v>
      </c>
      <c r="W104" s="40">
        <v>3.06</v>
      </c>
      <c r="X104" s="59">
        <f t="shared" si="11"/>
        <v>2.805821119718627E-2</v>
      </c>
      <c r="Z104" s="40">
        <v>0</v>
      </c>
      <c r="AA104" s="40">
        <v>0</v>
      </c>
      <c r="AB104" s="40">
        <v>0</v>
      </c>
      <c r="AC104" s="61"/>
      <c r="AE104">
        <v>34.276989999999998</v>
      </c>
      <c r="AF104">
        <v>34.448459999999997</v>
      </c>
      <c r="AG104">
        <v>38.335740000000001</v>
      </c>
      <c r="AH104" s="15">
        <f t="shared" si="12"/>
        <v>7.8580935985833295E-2</v>
      </c>
    </row>
    <row r="105" spans="1:34" x14ac:dyDescent="0.25">
      <c r="A105" s="27">
        <f t="shared" si="7"/>
        <v>46569</v>
      </c>
      <c r="B105">
        <v>2027</v>
      </c>
      <c r="C105">
        <v>7</v>
      </c>
      <c r="D105">
        <v>1</v>
      </c>
      <c r="E105">
        <v>1</v>
      </c>
      <c r="F105" s="30">
        <v>37.92</v>
      </c>
      <c r="G105" s="30">
        <v>66.61</v>
      </c>
      <c r="H105" s="30">
        <v>82</v>
      </c>
      <c r="I105" s="15">
        <f t="shared" si="8"/>
        <v>0.29589261243768983</v>
      </c>
      <c r="K105" s="30">
        <v>4.0529304049999997</v>
      </c>
      <c r="L105" s="30">
        <v>4.0529304049999997</v>
      </c>
      <c r="M105" s="30">
        <v>4.7329304050000003</v>
      </c>
      <c r="N105" s="15">
        <f t="shared" si="9"/>
        <v>0.10220323104857798</v>
      </c>
      <c r="P105" s="40">
        <v>2.6070000000000002</v>
      </c>
      <c r="Q105" s="40">
        <v>2.6070000000000002</v>
      </c>
      <c r="R105" s="40">
        <v>2.94</v>
      </c>
      <c r="S105" s="59">
        <f t="shared" si="10"/>
        <v>6.2878215815341448E-2</v>
      </c>
      <c r="U105" s="40">
        <v>2.907</v>
      </c>
      <c r="V105" s="40">
        <v>2.907</v>
      </c>
      <c r="W105" s="40">
        <v>3.0649999999999999</v>
      </c>
      <c r="X105" s="59">
        <f t="shared" si="11"/>
        <v>2.8145200783018073E-2</v>
      </c>
      <c r="Z105" s="40">
        <v>0</v>
      </c>
      <c r="AA105" s="40">
        <v>0</v>
      </c>
      <c r="AB105" s="40">
        <v>0</v>
      </c>
      <c r="AC105" s="61"/>
      <c r="AE105">
        <v>37.789230000000003</v>
      </c>
      <c r="AF105">
        <v>38.012689999999999</v>
      </c>
      <c r="AG105">
        <v>43.07132</v>
      </c>
      <c r="AH105" s="15">
        <f t="shared" si="12"/>
        <v>8.1880432509331011E-2</v>
      </c>
    </row>
    <row r="106" spans="1:34" x14ac:dyDescent="0.25">
      <c r="A106" s="27">
        <f t="shared" si="7"/>
        <v>46600</v>
      </c>
      <c r="B106">
        <v>2027</v>
      </c>
      <c r="C106">
        <v>8</v>
      </c>
      <c r="D106">
        <v>1</v>
      </c>
      <c r="E106">
        <v>1</v>
      </c>
      <c r="F106" s="30">
        <v>37.92</v>
      </c>
      <c r="G106" s="30">
        <v>66.61</v>
      </c>
      <c r="H106" s="30">
        <v>82</v>
      </c>
      <c r="I106" s="15">
        <f t="shared" si="8"/>
        <v>0.29547898421659463</v>
      </c>
      <c r="K106" s="30">
        <v>4.002487769</v>
      </c>
      <c r="L106" s="30">
        <v>4.002487769</v>
      </c>
      <c r="M106" s="30">
        <v>4.6824877689999997</v>
      </c>
      <c r="N106" s="15">
        <f t="shared" si="9"/>
        <v>0.10038324257105093</v>
      </c>
      <c r="P106" s="40">
        <v>2.6070000000000002</v>
      </c>
      <c r="Q106" s="40">
        <v>2.6070000000000002</v>
      </c>
      <c r="R106" s="40">
        <v>2.9409999999999998</v>
      </c>
      <c r="S106" s="59">
        <f t="shared" si="10"/>
        <v>6.2672251719282313E-2</v>
      </c>
      <c r="U106" s="40">
        <v>2.9089999999999998</v>
      </c>
      <c r="V106" s="40">
        <v>2.9089999999999998</v>
      </c>
      <c r="W106" s="40">
        <v>3.0680000000000001</v>
      </c>
      <c r="X106" s="59">
        <f t="shared" si="11"/>
        <v>2.8081219573400245E-2</v>
      </c>
      <c r="Z106" s="40">
        <v>0</v>
      </c>
      <c r="AA106" s="40">
        <v>0</v>
      </c>
      <c r="AB106" s="40">
        <v>0</v>
      </c>
      <c r="AC106" s="61"/>
      <c r="AE106">
        <v>36.560339999999997</v>
      </c>
      <c r="AF106">
        <v>36.409759999999999</v>
      </c>
      <c r="AG106">
        <v>40.717669999999998</v>
      </c>
      <c r="AH106" s="15">
        <f t="shared" si="12"/>
        <v>8.259706334248422E-2</v>
      </c>
    </row>
    <row r="107" spans="1:34" x14ac:dyDescent="0.25">
      <c r="A107" s="27">
        <f t="shared" si="7"/>
        <v>46631</v>
      </c>
      <c r="B107">
        <v>2027</v>
      </c>
      <c r="C107">
        <v>9</v>
      </c>
      <c r="D107">
        <v>1</v>
      </c>
      <c r="E107">
        <v>1</v>
      </c>
      <c r="F107" s="30">
        <v>37.92</v>
      </c>
      <c r="G107" s="30">
        <v>66.61</v>
      </c>
      <c r="H107" s="30">
        <v>82</v>
      </c>
      <c r="I107" s="15">
        <f t="shared" si="8"/>
        <v>0.29506146707974351</v>
      </c>
      <c r="K107" s="30">
        <v>3.9202074329999999</v>
      </c>
      <c r="L107" s="30">
        <v>3.9202074329999999</v>
      </c>
      <c r="M107" s="30">
        <v>4.6002074329999996</v>
      </c>
      <c r="N107" s="15">
        <f t="shared" si="9"/>
        <v>9.7901428052136724E-2</v>
      </c>
      <c r="P107" s="40">
        <v>2.6080000000000001</v>
      </c>
      <c r="Q107" s="40">
        <v>2.6080000000000001</v>
      </c>
      <c r="R107" s="40">
        <v>2.9409999999999998</v>
      </c>
      <c r="S107" s="59">
        <f t="shared" si="10"/>
        <v>6.2108468118042492E-2</v>
      </c>
      <c r="U107" s="40">
        <v>2.911</v>
      </c>
      <c r="V107" s="40">
        <v>2.911</v>
      </c>
      <c r="W107" s="40">
        <v>3.07</v>
      </c>
      <c r="X107" s="59">
        <f t="shared" si="11"/>
        <v>2.7821839748050536E-2</v>
      </c>
      <c r="Z107" s="40">
        <v>0</v>
      </c>
      <c r="AA107" s="40">
        <v>0</v>
      </c>
      <c r="AB107" s="40">
        <v>0</v>
      </c>
      <c r="AC107" s="61"/>
      <c r="AE107">
        <v>34.039940000000001</v>
      </c>
      <c r="AF107">
        <v>33.98274</v>
      </c>
      <c r="AG107">
        <v>38.232599999999998</v>
      </c>
      <c r="AH107" s="15">
        <f t="shared" si="12"/>
        <v>8.1312050162662505E-2</v>
      </c>
    </row>
    <row r="108" spans="1:34" x14ac:dyDescent="0.25">
      <c r="A108" s="27">
        <f t="shared" si="7"/>
        <v>46661</v>
      </c>
      <c r="B108">
        <v>2027</v>
      </c>
      <c r="C108">
        <v>10</v>
      </c>
      <c r="D108">
        <v>1</v>
      </c>
      <c r="E108">
        <v>1</v>
      </c>
      <c r="F108" s="30">
        <v>37.92</v>
      </c>
      <c r="G108" s="30">
        <v>66.61</v>
      </c>
      <c r="H108" s="30">
        <v>82</v>
      </c>
      <c r="I108" s="15">
        <f t="shared" si="8"/>
        <v>0.29464003098727615</v>
      </c>
      <c r="K108" s="30">
        <v>4.0281074620000004</v>
      </c>
      <c r="L108" s="30">
        <v>4.0281074620000004</v>
      </c>
      <c r="M108" s="30">
        <v>4.7081074620000001</v>
      </c>
      <c r="N108" s="15">
        <f t="shared" si="9"/>
        <v>9.6043568160251905E-2</v>
      </c>
      <c r="P108" s="40">
        <v>2.6080000000000001</v>
      </c>
      <c r="Q108" s="40">
        <v>2.6080000000000001</v>
      </c>
      <c r="R108" s="40">
        <v>2.9420000000000002</v>
      </c>
      <c r="S108" s="59">
        <f t="shared" si="10"/>
        <v>6.1203352448853277E-2</v>
      </c>
      <c r="U108" s="40">
        <v>2.9119999999999999</v>
      </c>
      <c r="V108" s="40">
        <v>2.9119999999999999</v>
      </c>
      <c r="W108" s="40">
        <v>3.07</v>
      </c>
      <c r="X108" s="59">
        <f t="shared" si="11"/>
        <v>2.7360604574052785E-2</v>
      </c>
      <c r="Z108" s="40">
        <v>0</v>
      </c>
      <c r="AA108" s="40">
        <v>0</v>
      </c>
      <c r="AB108" s="40">
        <v>0</v>
      </c>
      <c r="AC108" s="61"/>
      <c r="AE108">
        <v>33.267310000000002</v>
      </c>
      <c r="AF108">
        <v>33.585819999999998</v>
      </c>
      <c r="AG108">
        <v>36.998060000000002</v>
      </c>
      <c r="AH108" s="15">
        <f t="shared" si="12"/>
        <v>7.903202314024857E-2</v>
      </c>
    </row>
    <row r="109" spans="1:34" x14ac:dyDescent="0.25">
      <c r="A109" s="27">
        <f t="shared" si="7"/>
        <v>46692</v>
      </c>
      <c r="B109">
        <v>2027</v>
      </c>
      <c r="C109">
        <v>11</v>
      </c>
      <c r="D109">
        <v>1</v>
      </c>
      <c r="E109">
        <v>1</v>
      </c>
      <c r="F109" s="30">
        <v>37.92</v>
      </c>
      <c r="G109" s="30">
        <v>66.61</v>
      </c>
      <c r="H109" s="30">
        <v>82</v>
      </c>
      <c r="I109" s="15">
        <f t="shared" si="8"/>
        <v>0.29421464551261561</v>
      </c>
      <c r="K109" s="30">
        <v>4.3701730950000002</v>
      </c>
      <c r="L109" s="30">
        <v>4.3701730950000002</v>
      </c>
      <c r="M109" s="30">
        <v>5.0501730949999999</v>
      </c>
      <c r="N109" s="15">
        <f t="shared" si="9"/>
        <v>9.6453110875389797E-2</v>
      </c>
      <c r="P109" s="40">
        <v>2.609</v>
      </c>
      <c r="Q109" s="40">
        <v>2.609</v>
      </c>
      <c r="R109" s="40">
        <v>2.9420000000000002</v>
      </c>
      <c r="S109" s="59">
        <f t="shared" si="10"/>
        <v>5.9928559955247526E-2</v>
      </c>
      <c r="U109" s="40">
        <v>2.9119999999999999</v>
      </c>
      <c r="V109" s="40">
        <v>2.9119999999999999</v>
      </c>
      <c r="W109" s="40">
        <v>3.0710000000000002</v>
      </c>
      <c r="X109" s="59">
        <f t="shared" si="11"/>
        <v>2.6661542547435635E-2</v>
      </c>
      <c r="Z109" s="40">
        <v>0</v>
      </c>
      <c r="AA109" s="40">
        <v>0</v>
      </c>
      <c r="AB109" s="40">
        <v>0</v>
      </c>
      <c r="AC109" s="61"/>
      <c r="AE109">
        <v>34.989319999999999</v>
      </c>
      <c r="AF109">
        <v>34.958680000000001</v>
      </c>
      <c r="AG109">
        <v>38.761360000000003</v>
      </c>
      <c r="AH109" s="15">
        <f t="shared" si="12"/>
        <v>7.7971156851031218E-2</v>
      </c>
    </row>
    <row r="110" spans="1:34" s="4" customFormat="1" x14ac:dyDescent="0.25">
      <c r="A110" s="27">
        <f t="shared" si="7"/>
        <v>46722</v>
      </c>
      <c r="B110" s="4">
        <v>2027</v>
      </c>
      <c r="C110" s="4">
        <v>12</v>
      </c>
      <c r="D110" s="4">
        <v>1</v>
      </c>
      <c r="E110" s="4">
        <v>1</v>
      </c>
      <c r="F110" s="31">
        <v>37.92</v>
      </c>
      <c r="G110" s="31">
        <v>66.61</v>
      </c>
      <c r="H110" s="31">
        <v>82</v>
      </c>
      <c r="I110" s="15">
        <f t="shared" si="8"/>
        <v>0.29378527983533465</v>
      </c>
      <c r="K110" s="30">
        <v>4.5439912119999999</v>
      </c>
      <c r="L110" s="30">
        <v>4.5439912119999999</v>
      </c>
      <c r="M110" s="30">
        <v>5.2339912120000003</v>
      </c>
      <c r="N110" s="15">
        <f t="shared" si="9"/>
        <v>9.7964623057538738E-2</v>
      </c>
      <c r="P110" s="40">
        <v>2.609</v>
      </c>
      <c r="Q110" s="40">
        <v>2.609</v>
      </c>
      <c r="R110" s="40">
        <v>2.9420000000000002</v>
      </c>
      <c r="S110" s="59">
        <f t="shared" si="10"/>
        <v>5.8279351302095758E-2</v>
      </c>
      <c r="U110" s="40">
        <v>2.9129999999999998</v>
      </c>
      <c r="V110" s="40">
        <v>2.9129999999999998</v>
      </c>
      <c r="W110" s="40">
        <v>3.0720000000000001</v>
      </c>
      <c r="X110" s="59">
        <f t="shared" si="11"/>
        <v>2.5733870207258511E-2</v>
      </c>
      <c r="Z110" s="40">
        <v>0</v>
      </c>
      <c r="AA110" s="40">
        <v>0</v>
      </c>
      <c r="AB110" s="40">
        <v>0</v>
      </c>
      <c r="AC110" s="61"/>
      <c r="AE110">
        <v>35.670160000000003</v>
      </c>
      <c r="AF110">
        <v>35.871250000000003</v>
      </c>
      <c r="AG110" s="4">
        <v>39.937620000000003</v>
      </c>
      <c r="AH110" s="15">
        <f t="shared" si="12"/>
        <v>7.7909728503537654E-2</v>
      </c>
    </row>
    <row r="111" spans="1:34" x14ac:dyDescent="0.25">
      <c r="A111" s="27">
        <f t="shared" si="7"/>
        <v>46753</v>
      </c>
      <c r="B111">
        <v>2028</v>
      </c>
      <c r="C111">
        <v>1</v>
      </c>
      <c r="D111">
        <v>1</v>
      </c>
      <c r="E111">
        <v>1</v>
      </c>
      <c r="F111" s="30">
        <v>39.39</v>
      </c>
      <c r="G111" s="30">
        <v>64.849999999999994</v>
      </c>
      <c r="H111" s="30">
        <v>82.98</v>
      </c>
      <c r="I111" s="15">
        <f t="shared" si="8"/>
        <v>0.2931825536863053</v>
      </c>
      <c r="K111" s="30">
        <v>4.9156289629999996</v>
      </c>
      <c r="L111" s="30">
        <v>5.0756289629999998</v>
      </c>
      <c r="M111" s="30">
        <v>5.815628963</v>
      </c>
      <c r="N111" s="15">
        <f t="shared" si="9"/>
        <v>0.10548792461615947</v>
      </c>
      <c r="P111" s="40">
        <v>2.6040000000000001</v>
      </c>
      <c r="Q111" s="40">
        <v>2.5649999999999999</v>
      </c>
      <c r="R111" s="40">
        <v>2.8919999999999999</v>
      </c>
      <c r="S111" s="59">
        <f t="shared" si="10"/>
        <v>5.7697886416005498E-2</v>
      </c>
      <c r="U111" s="40">
        <v>2.9369999999999998</v>
      </c>
      <c r="V111" s="40">
        <v>2.9350000000000001</v>
      </c>
      <c r="W111" s="40">
        <v>3.0939999999999999</v>
      </c>
      <c r="X111" s="59">
        <f t="shared" si="11"/>
        <v>2.5571945295463975E-2</v>
      </c>
      <c r="Z111" s="40">
        <v>0</v>
      </c>
      <c r="AA111" s="7">
        <v>13.607910732105596</v>
      </c>
      <c r="AB111" s="7">
        <v>13.607910732105596</v>
      </c>
      <c r="AC111" s="62"/>
      <c r="AE111">
        <v>39.121810000000004</v>
      </c>
      <c r="AF111">
        <v>48.354759999999999</v>
      </c>
      <c r="AG111">
        <v>52.609169999999999</v>
      </c>
      <c r="AH111" s="15">
        <f t="shared" si="12"/>
        <v>0.11245016875277947</v>
      </c>
    </row>
    <row r="112" spans="1:34" x14ac:dyDescent="0.25">
      <c r="A112" s="27">
        <f t="shared" si="7"/>
        <v>46784</v>
      </c>
      <c r="B112">
        <v>2028</v>
      </c>
      <c r="C112">
        <v>2</v>
      </c>
      <c r="D112">
        <v>1</v>
      </c>
      <c r="E112">
        <v>1</v>
      </c>
      <c r="F112" s="30">
        <v>39.39</v>
      </c>
      <c r="G112" s="30">
        <v>64.849999999999994</v>
      </c>
      <c r="H112" s="30">
        <v>82.98</v>
      </c>
      <c r="I112" s="15">
        <f t="shared" si="8"/>
        <v>0.29257897842647973</v>
      </c>
      <c r="K112" s="30">
        <v>4.8194666650000002</v>
      </c>
      <c r="L112" s="30">
        <v>4.9794666650000003</v>
      </c>
      <c r="M112" s="30">
        <v>5.7194666649999997</v>
      </c>
      <c r="N112" s="15">
        <f t="shared" si="9"/>
        <v>0.11128610586546299</v>
      </c>
      <c r="P112" s="40">
        <v>2.6030000000000002</v>
      </c>
      <c r="Q112" s="40">
        <v>2.548</v>
      </c>
      <c r="R112" s="40">
        <v>2.8730000000000002</v>
      </c>
      <c r="S112" s="59">
        <f t="shared" si="10"/>
        <v>5.7391068516308555E-2</v>
      </c>
      <c r="U112" s="40">
        <v>2.9510000000000001</v>
      </c>
      <c r="V112" s="40">
        <v>2.9460000000000002</v>
      </c>
      <c r="W112" s="40">
        <v>3.1059999999999999</v>
      </c>
      <c r="X112" s="59">
        <f t="shared" si="11"/>
        <v>2.5695117440393066E-2</v>
      </c>
      <c r="Z112" s="40">
        <v>0</v>
      </c>
      <c r="AA112" s="7">
        <v>13.607910732105596</v>
      </c>
      <c r="AB112" s="7">
        <v>13.607910732105596</v>
      </c>
      <c r="AC112" s="62"/>
      <c r="AE112">
        <v>37.992469999999997</v>
      </c>
      <c r="AF112">
        <v>46.780659999999997</v>
      </c>
      <c r="AG112">
        <v>50.689549999999997</v>
      </c>
      <c r="AH112" s="15">
        <f t="shared" si="12"/>
        <v>0.13022877524918347</v>
      </c>
    </row>
    <row r="113" spans="1:34" x14ac:dyDescent="0.25">
      <c r="A113" s="27">
        <f t="shared" si="7"/>
        <v>46813</v>
      </c>
      <c r="B113">
        <v>2028</v>
      </c>
      <c r="C113">
        <v>3</v>
      </c>
      <c r="D113">
        <v>1</v>
      </c>
      <c r="E113">
        <v>1</v>
      </c>
      <c r="F113" s="30">
        <v>39.39</v>
      </c>
      <c r="G113" s="30">
        <v>64.849999999999994</v>
      </c>
      <c r="H113" s="30">
        <v>82.98</v>
      </c>
      <c r="I113" s="15">
        <f t="shared" si="8"/>
        <v>0.29197454840801446</v>
      </c>
      <c r="K113" s="30">
        <v>4.4837813369999999</v>
      </c>
      <c r="L113" s="30">
        <v>4.6437813370000001</v>
      </c>
      <c r="M113" s="30">
        <v>5.3737813369999996</v>
      </c>
      <c r="N113" s="15">
        <f t="shared" si="9"/>
        <v>0.11345011323035396</v>
      </c>
      <c r="P113" s="40">
        <v>2.6019999999999999</v>
      </c>
      <c r="Q113" s="40">
        <v>2.54</v>
      </c>
      <c r="R113" s="40">
        <v>2.863</v>
      </c>
      <c r="S113" s="59">
        <f t="shared" si="10"/>
        <v>5.7115974256862524E-2</v>
      </c>
      <c r="U113" s="40">
        <v>2.9550000000000001</v>
      </c>
      <c r="V113" s="40">
        <v>2.95</v>
      </c>
      <c r="W113" s="40">
        <v>3.109</v>
      </c>
      <c r="X113" s="59">
        <f t="shared" si="11"/>
        <v>2.5809078735801523E-2</v>
      </c>
      <c r="Z113" s="40">
        <v>0</v>
      </c>
      <c r="AA113" s="7">
        <v>13.607910732105596</v>
      </c>
      <c r="AB113" s="7">
        <v>13.607910732105596</v>
      </c>
      <c r="AC113" s="62"/>
      <c r="AE113">
        <v>34.96114</v>
      </c>
      <c r="AF113">
        <v>43.562620000000003</v>
      </c>
      <c r="AG113">
        <v>47.170009999999998</v>
      </c>
      <c r="AH113" s="15">
        <f t="shared" si="12"/>
        <v>0.13621260787879869</v>
      </c>
    </row>
    <row r="114" spans="1:34" x14ac:dyDescent="0.25">
      <c r="A114" s="27">
        <f t="shared" si="7"/>
        <v>46844</v>
      </c>
      <c r="B114">
        <v>2028</v>
      </c>
      <c r="C114">
        <v>4</v>
      </c>
      <c r="D114">
        <v>1</v>
      </c>
      <c r="E114">
        <v>1</v>
      </c>
      <c r="F114" s="30">
        <v>39.39</v>
      </c>
      <c r="G114" s="30">
        <v>64.849999999999994</v>
      </c>
      <c r="H114" s="30">
        <v>82.98</v>
      </c>
      <c r="I114" s="15">
        <f t="shared" si="8"/>
        <v>0.29136925792920737</v>
      </c>
      <c r="K114" s="30">
        <v>4.2131812320000002</v>
      </c>
      <c r="L114" s="30">
        <v>4.3731812320000003</v>
      </c>
      <c r="M114" s="30">
        <v>5.0931812320000001</v>
      </c>
      <c r="N114" s="15">
        <f t="shared" si="9"/>
        <v>0.11275273053721468</v>
      </c>
      <c r="P114" s="40">
        <v>2.6019999999999999</v>
      </c>
      <c r="Q114" s="40">
        <v>2.5369999999999999</v>
      </c>
      <c r="R114" s="40">
        <v>2.859</v>
      </c>
      <c r="S114" s="59">
        <f t="shared" si="10"/>
        <v>5.6817291293107502E-2</v>
      </c>
      <c r="U114" s="40">
        <v>2.9550000000000001</v>
      </c>
      <c r="V114" s="40">
        <v>2.95</v>
      </c>
      <c r="W114" s="40">
        <v>3.109</v>
      </c>
      <c r="X114" s="59">
        <f t="shared" si="11"/>
        <v>2.585525844533805E-2</v>
      </c>
      <c r="Z114" s="40">
        <v>0</v>
      </c>
      <c r="AA114" s="7">
        <v>13.607910732105596</v>
      </c>
      <c r="AB114" s="7">
        <v>13.607910732105596</v>
      </c>
      <c r="AC114" s="62"/>
      <c r="AE114">
        <v>32.834429999999998</v>
      </c>
      <c r="AF114">
        <v>40.551310000000001</v>
      </c>
      <c r="AG114">
        <v>44.18224</v>
      </c>
      <c r="AH114" s="15">
        <f t="shared" si="12"/>
        <v>0.13457067490402347</v>
      </c>
    </row>
    <row r="115" spans="1:34" x14ac:dyDescent="0.25">
      <c r="A115" s="27">
        <f t="shared" si="7"/>
        <v>46874</v>
      </c>
      <c r="B115">
        <v>2028</v>
      </c>
      <c r="C115">
        <v>5</v>
      </c>
      <c r="D115">
        <v>1</v>
      </c>
      <c r="E115">
        <v>1</v>
      </c>
      <c r="F115" s="30">
        <v>39.39</v>
      </c>
      <c r="G115" s="30">
        <v>64.849999999999994</v>
      </c>
      <c r="H115" s="30">
        <v>82.98</v>
      </c>
      <c r="I115" s="15">
        <f t="shared" si="8"/>
        <v>0.29076310123376697</v>
      </c>
      <c r="K115" s="30">
        <v>4.1145467890000003</v>
      </c>
      <c r="L115" s="30">
        <v>4.2645467889999997</v>
      </c>
      <c r="M115" s="30">
        <v>4.9845467890000004</v>
      </c>
      <c r="N115" s="15">
        <f t="shared" si="9"/>
        <v>0.11093659821402518</v>
      </c>
      <c r="P115" s="40">
        <v>2.6030000000000002</v>
      </c>
      <c r="Q115" s="40">
        <v>2.5350000000000001</v>
      </c>
      <c r="R115" s="40">
        <v>2.8570000000000002</v>
      </c>
      <c r="S115" s="59">
        <f t="shared" si="10"/>
        <v>5.6471695343684486E-2</v>
      </c>
      <c r="U115" s="40">
        <v>2.9569999999999999</v>
      </c>
      <c r="V115" s="40">
        <v>2.952</v>
      </c>
      <c r="W115" s="40">
        <v>3.1110000000000002</v>
      </c>
      <c r="X115" s="59">
        <f t="shared" si="11"/>
        <v>2.5866648016594905E-2</v>
      </c>
      <c r="Z115" s="40">
        <v>0</v>
      </c>
      <c r="AA115" s="7">
        <v>13.607910732105596</v>
      </c>
      <c r="AB115" s="7">
        <v>13.607910732105596</v>
      </c>
      <c r="AC115" s="62"/>
      <c r="AE115">
        <v>33.443980000000003</v>
      </c>
      <c r="AF115">
        <v>41.101129999999998</v>
      </c>
      <c r="AG115">
        <v>44.962699999999998</v>
      </c>
      <c r="AH115" s="15">
        <f t="shared" si="12"/>
        <v>0.13210101843348296</v>
      </c>
    </row>
    <row r="116" spans="1:34" x14ac:dyDescent="0.25">
      <c r="A116" s="27">
        <f t="shared" si="7"/>
        <v>46905</v>
      </c>
      <c r="B116">
        <v>2028</v>
      </c>
      <c r="C116">
        <v>6</v>
      </c>
      <c r="D116">
        <v>1</v>
      </c>
      <c r="E116">
        <v>1</v>
      </c>
      <c r="F116" s="30">
        <v>39.39</v>
      </c>
      <c r="G116" s="30">
        <v>64.849999999999994</v>
      </c>
      <c r="H116" s="30">
        <v>82.98</v>
      </c>
      <c r="I116" s="15">
        <f t="shared" si="8"/>
        <v>0.29015607251007164</v>
      </c>
      <c r="K116" s="30">
        <v>4.0874877710000002</v>
      </c>
      <c r="L116" s="30">
        <v>4.2474877710000003</v>
      </c>
      <c r="M116" s="30">
        <v>4.9674877710000001</v>
      </c>
      <c r="N116" s="15">
        <f t="shared" si="9"/>
        <v>0.10883556963501578</v>
      </c>
      <c r="P116" s="40">
        <v>2.6030000000000002</v>
      </c>
      <c r="Q116" s="40">
        <v>2.5329999999999999</v>
      </c>
      <c r="R116" s="40">
        <v>2.8559999999999999</v>
      </c>
      <c r="S116" s="59">
        <f t="shared" si="10"/>
        <v>5.6104444803221375E-2</v>
      </c>
      <c r="U116" s="40">
        <v>2.9590000000000001</v>
      </c>
      <c r="V116" s="40">
        <v>2.9550000000000001</v>
      </c>
      <c r="W116" s="40">
        <v>3.1139999999999999</v>
      </c>
      <c r="X116" s="59">
        <f t="shared" si="11"/>
        <v>2.5839712625421177E-2</v>
      </c>
      <c r="Z116" s="40">
        <v>0</v>
      </c>
      <c r="AA116" s="7">
        <v>13.607910732105596</v>
      </c>
      <c r="AB116" s="7">
        <v>13.607910732105596</v>
      </c>
      <c r="AC116" s="62"/>
      <c r="AE116">
        <v>34.94914</v>
      </c>
      <c r="AF116">
        <v>42.94417</v>
      </c>
      <c r="AG116">
        <v>47.069110000000002</v>
      </c>
      <c r="AH116" s="15">
        <f t="shared" si="12"/>
        <v>0.13316221219655727</v>
      </c>
    </row>
    <row r="117" spans="1:34" x14ac:dyDescent="0.25">
      <c r="A117" s="27">
        <f t="shared" si="7"/>
        <v>46935</v>
      </c>
      <c r="B117">
        <v>2028</v>
      </c>
      <c r="C117">
        <v>7</v>
      </c>
      <c r="D117">
        <v>1</v>
      </c>
      <c r="E117">
        <v>1</v>
      </c>
      <c r="F117" s="30">
        <v>39.39</v>
      </c>
      <c r="G117" s="30">
        <v>64.849999999999994</v>
      </c>
      <c r="H117" s="30">
        <v>82.98</v>
      </c>
      <c r="I117" s="15">
        <f t="shared" si="8"/>
        <v>0.28954816589041521</v>
      </c>
      <c r="K117" s="30">
        <v>4.1929304050000002</v>
      </c>
      <c r="L117" s="30">
        <v>4.3529304050000004</v>
      </c>
      <c r="M117" s="30">
        <v>5.0729304050000001</v>
      </c>
      <c r="N117" s="15">
        <f t="shared" si="9"/>
        <v>0.10736770768687191</v>
      </c>
      <c r="P117" s="40">
        <v>2.6030000000000002</v>
      </c>
      <c r="Q117" s="40">
        <v>2.5329999999999999</v>
      </c>
      <c r="R117" s="40">
        <v>2.855</v>
      </c>
      <c r="S117" s="59">
        <f t="shared" si="10"/>
        <v>5.5651558817083349E-2</v>
      </c>
      <c r="U117" s="40">
        <v>2.9630000000000001</v>
      </c>
      <c r="V117" s="40">
        <v>2.9580000000000002</v>
      </c>
      <c r="W117" s="40">
        <v>3.1179999999999999</v>
      </c>
      <c r="X117" s="59">
        <f t="shared" si="11"/>
        <v>2.581658626934254E-2</v>
      </c>
      <c r="Z117" s="40">
        <v>0</v>
      </c>
      <c r="AA117" s="7">
        <v>13.607910732105596</v>
      </c>
      <c r="AB117" s="7">
        <v>13.607910732105596</v>
      </c>
      <c r="AC117" s="62"/>
      <c r="AE117">
        <v>38.72777</v>
      </c>
      <c r="AF117">
        <v>47.619929999999997</v>
      </c>
      <c r="AG117">
        <v>53.329599999999999</v>
      </c>
      <c r="AH117" s="15">
        <f t="shared" si="12"/>
        <v>0.14512746175385466</v>
      </c>
    </row>
    <row r="118" spans="1:34" x14ac:dyDescent="0.25">
      <c r="A118" s="27">
        <f t="shared" si="7"/>
        <v>46966</v>
      </c>
      <c r="B118">
        <v>2028</v>
      </c>
      <c r="C118">
        <v>8</v>
      </c>
      <c r="D118">
        <v>1</v>
      </c>
      <c r="E118">
        <v>1</v>
      </c>
      <c r="F118" s="30">
        <v>39.39</v>
      </c>
      <c r="G118" s="30">
        <v>64.849999999999994</v>
      </c>
      <c r="H118" s="30">
        <v>82.98</v>
      </c>
      <c r="I118" s="15">
        <f t="shared" si="8"/>
        <v>0.28893937545023957</v>
      </c>
      <c r="K118" s="30">
        <v>4.1424877689999997</v>
      </c>
      <c r="L118" s="30">
        <v>4.2924877690000001</v>
      </c>
      <c r="M118" s="30">
        <v>5.0224877689999996</v>
      </c>
      <c r="N118" s="15">
        <f t="shared" si="9"/>
        <v>0.10526068667429374</v>
      </c>
      <c r="P118" s="40">
        <v>2.6030000000000002</v>
      </c>
      <c r="Q118" s="40">
        <v>2.5329999999999999</v>
      </c>
      <c r="R118" s="40">
        <v>2.855</v>
      </c>
      <c r="S118" s="59">
        <f t="shared" si="10"/>
        <v>5.5122976503237137E-2</v>
      </c>
      <c r="U118" s="40">
        <v>2.9649999999999999</v>
      </c>
      <c r="V118" s="40">
        <v>2.9609999999999999</v>
      </c>
      <c r="W118" s="40">
        <v>3.12</v>
      </c>
      <c r="X118" s="59">
        <f t="shared" si="11"/>
        <v>2.5733523938709237E-2</v>
      </c>
      <c r="Z118" s="40">
        <v>0</v>
      </c>
      <c r="AA118" s="7">
        <v>13.607910732105596</v>
      </c>
      <c r="AB118" s="7">
        <v>13.607910732105596</v>
      </c>
      <c r="AC118" s="62"/>
      <c r="AE118">
        <v>36.516100000000002</v>
      </c>
      <c r="AF118">
        <v>45.13109</v>
      </c>
      <c r="AG118">
        <v>50.192570000000003</v>
      </c>
      <c r="AH118" s="15">
        <f t="shared" si="12"/>
        <v>0.14911965894198836</v>
      </c>
    </row>
    <row r="119" spans="1:34" x14ac:dyDescent="0.25">
      <c r="A119" s="27">
        <f t="shared" si="7"/>
        <v>46997</v>
      </c>
      <c r="B119">
        <v>2028</v>
      </c>
      <c r="C119">
        <v>9</v>
      </c>
      <c r="D119">
        <v>1</v>
      </c>
      <c r="E119">
        <v>1</v>
      </c>
      <c r="F119" s="30">
        <v>39.39</v>
      </c>
      <c r="G119" s="30">
        <v>64.849999999999994</v>
      </c>
      <c r="H119" s="30">
        <v>82.98</v>
      </c>
      <c r="I119" s="15">
        <f t="shared" si="8"/>
        <v>0.28832969520735297</v>
      </c>
      <c r="K119" s="30">
        <v>4.0602074330000004</v>
      </c>
      <c r="L119" s="30">
        <v>4.2102074329999999</v>
      </c>
      <c r="M119" s="30">
        <v>4.9402074330000003</v>
      </c>
      <c r="N119" s="15">
        <f t="shared" si="9"/>
        <v>0.10214833982875966</v>
      </c>
      <c r="P119" s="40">
        <v>2.6030000000000002</v>
      </c>
      <c r="Q119" s="40">
        <v>2.5329999999999999</v>
      </c>
      <c r="R119" s="40">
        <v>2.855</v>
      </c>
      <c r="S119" s="59">
        <f t="shared" si="10"/>
        <v>5.4544144682993553E-2</v>
      </c>
      <c r="U119" s="40">
        <v>2.9670000000000001</v>
      </c>
      <c r="V119" s="40">
        <v>2.9620000000000002</v>
      </c>
      <c r="W119" s="40">
        <v>3.1219999999999999</v>
      </c>
      <c r="X119" s="59">
        <f t="shared" si="11"/>
        <v>2.5607739088966394E-2</v>
      </c>
      <c r="Z119" s="40">
        <v>0</v>
      </c>
      <c r="AA119" s="7">
        <v>13.607910732105596</v>
      </c>
      <c r="AB119" s="7">
        <v>13.607910732105596</v>
      </c>
      <c r="AC119" s="62"/>
      <c r="AE119">
        <v>35.018859999999997</v>
      </c>
      <c r="AF119">
        <v>42.76793</v>
      </c>
      <c r="AG119">
        <v>46.808959999999999</v>
      </c>
      <c r="AH119" s="15">
        <f t="shared" si="12"/>
        <v>0.14554808789707632</v>
      </c>
    </row>
    <row r="120" spans="1:34" x14ac:dyDescent="0.25">
      <c r="A120" s="27">
        <f t="shared" si="7"/>
        <v>47027</v>
      </c>
      <c r="B120">
        <v>2028</v>
      </c>
      <c r="C120">
        <v>10</v>
      </c>
      <c r="D120">
        <v>1</v>
      </c>
      <c r="E120">
        <v>1</v>
      </c>
      <c r="F120" s="30">
        <v>39.39</v>
      </c>
      <c r="G120" s="30">
        <v>64.849999999999994</v>
      </c>
      <c r="H120" s="30">
        <v>82.98</v>
      </c>
      <c r="I120" s="15">
        <f t="shared" si="8"/>
        <v>0.2877191191211354</v>
      </c>
      <c r="K120" s="30">
        <v>4.168107462</v>
      </c>
      <c r="L120" s="30">
        <v>4.3181074620000004</v>
      </c>
      <c r="M120" s="30">
        <v>5.0481074619999999</v>
      </c>
      <c r="N120" s="15">
        <f t="shared" si="9"/>
        <v>9.9848926631307414E-2</v>
      </c>
      <c r="P120" s="40">
        <v>2.6030000000000002</v>
      </c>
      <c r="Q120" s="40">
        <v>2.5329999999999999</v>
      </c>
      <c r="R120" s="40">
        <v>2.855</v>
      </c>
      <c r="S120" s="59">
        <f t="shared" si="10"/>
        <v>5.3881352995759822E-2</v>
      </c>
      <c r="U120" s="40">
        <v>2.9670000000000001</v>
      </c>
      <c r="V120" s="40">
        <v>2.9630000000000001</v>
      </c>
      <c r="W120" s="40">
        <v>3.1219999999999999</v>
      </c>
      <c r="X120" s="59">
        <f t="shared" si="11"/>
        <v>2.5414128782532814E-2</v>
      </c>
      <c r="Z120" s="40">
        <v>0</v>
      </c>
      <c r="AA120" s="7">
        <v>13.607910732105596</v>
      </c>
      <c r="AB120" s="7">
        <v>13.607910732105596</v>
      </c>
      <c r="AC120" s="62"/>
      <c r="AE120">
        <v>34.145350000000001</v>
      </c>
      <c r="AF120">
        <v>41.73339</v>
      </c>
      <c r="AG120">
        <v>45.807389999999998</v>
      </c>
      <c r="AH120" s="15">
        <f t="shared" si="12"/>
        <v>0.13951501112142067</v>
      </c>
    </row>
    <row r="121" spans="1:34" x14ac:dyDescent="0.25">
      <c r="A121" s="27">
        <f t="shared" si="7"/>
        <v>47058</v>
      </c>
      <c r="B121">
        <v>2028</v>
      </c>
      <c r="C121">
        <v>11</v>
      </c>
      <c r="D121">
        <v>1</v>
      </c>
      <c r="E121">
        <v>1</v>
      </c>
      <c r="F121" s="30">
        <v>39.39</v>
      </c>
      <c r="G121" s="30">
        <v>64.849999999999994</v>
      </c>
      <c r="H121" s="30">
        <v>82.98</v>
      </c>
      <c r="I121" s="15">
        <f t="shared" si="8"/>
        <v>0.28710764109172943</v>
      </c>
      <c r="K121" s="30">
        <v>4.5101730949999999</v>
      </c>
      <c r="L121" s="30">
        <v>4.6601730950000002</v>
      </c>
      <c r="M121" s="30">
        <v>5.3901730949999997</v>
      </c>
      <c r="N121" s="15">
        <f t="shared" si="9"/>
        <v>0.10068134902299695</v>
      </c>
      <c r="P121" s="40">
        <v>2.6030000000000002</v>
      </c>
      <c r="Q121" s="40">
        <v>2.5329999999999999</v>
      </c>
      <c r="R121" s="40">
        <v>2.855</v>
      </c>
      <c r="S121" s="59">
        <f t="shared" si="10"/>
        <v>5.3159161079800961E-2</v>
      </c>
      <c r="U121" s="40">
        <v>2.968</v>
      </c>
      <c r="V121" s="40">
        <v>2.964</v>
      </c>
      <c r="W121" s="40">
        <v>3.1230000000000002</v>
      </c>
      <c r="X121" s="59">
        <f t="shared" si="11"/>
        <v>2.5131599951902821E-2</v>
      </c>
      <c r="Z121" s="40">
        <v>0</v>
      </c>
      <c r="AA121" s="7">
        <v>13.607910732105596</v>
      </c>
      <c r="AB121" s="7">
        <v>13.607910732105596</v>
      </c>
      <c r="AC121" s="62"/>
      <c r="AE121">
        <v>35.658070000000002</v>
      </c>
      <c r="AF121">
        <v>43.578069999999997</v>
      </c>
      <c r="AG121">
        <v>47.369280000000003</v>
      </c>
      <c r="AH121" s="15">
        <f t="shared" si="12"/>
        <v>0.13582514408339663</v>
      </c>
    </row>
    <row r="122" spans="1:34" x14ac:dyDescent="0.25">
      <c r="A122" s="27">
        <f t="shared" si="7"/>
        <v>47088</v>
      </c>
      <c r="B122">
        <v>2028</v>
      </c>
      <c r="C122">
        <v>12</v>
      </c>
      <c r="D122">
        <v>1</v>
      </c>
      <c r="E122">
        <v>1</v>
      </c>
      <c r="F122" s="30">
        <v>39.39</v>
      </c>
      <c r="G122" s="30">
        <v>64.849999999999994</v>
      </c>
      <c r="H122" s="30">
        <v>82.98</v>
      </c>
      <c r="I122" s="15">
        <f t="shared" si="8"/>
        <v>0.2864952549592179</v>
      </c>
      <c r="K122" s="30">
        <v>4.6839912119999996</v>
      </c>
      <c r="L122" s="30">
        <v>4.8439912119999997</v>
      </c>
      <c r="M122" s="30">
        <v>5.5739912120000001</v>
      </c>
      <c r="N122" s="15">
        <f t="shared" si="9"/>
        <v>0.10297707361860652</v>
      </c>
      <c r="P122" s="40">
        <v>2.6030000000000002</v>
      </c>
      <c r="Q122" s="40">
        <v>2.5329999999999999</v>
      </c>
      <c r="R122" s="40">
        <v>2.855</v>
      </c>
      <c r="S122" s="59">
        <f t="shared" si="10"/>
        <v>5.2362529502445555E-2</v>
      </c>
      <c r="U122" s="40">
        <v>2.968</v>
      </c>
      <c r="V122" s="40">
        <v>2.964</v>
      </c>
      <c r="W122" s="40">
        <v>3.1230000000000002</v>
      </c>
      <c r="X122" s="59">
        <f t="shared" si="11"/>
        <v>2.4776631635458939E-2</v>
      </c>
      <c r="Z122" s="40">
        <v>0</v>
      </c>
      <c r="AA122" s="7">
        <v>13.607910732105596</v>
      </c>
      <c r="AB122" s="7">
        <v>13.607910732105596</v>
      </c>
      <c r="AC122" s="59">
        <f>_xlfn.STDEV.P(Z111:AB122)/AVERAGE(Z111:AB122)</f>
        <v>0.70710678118654613</v>
      </c>
      <c r="AE122">
        <v>36.494070000000001</v>
      </c>
      <c r="AF122">
        <v>45.202649999999998</v>
      </c>
      <c r="AG122">
        <v>49.0886</v>
      </c>
      <c r="AH122" s="15">
        <f t="shared" si="12"/>
        <v>0.13360375810657574</v>
      </c>
    </row>
    <row r="123" spans="1:34" x14ac:dyDescent="0.25">
      <c r="A123" s="27">
        <f t="shared" si="7"/>
        <v>47119</v>
      </c>
      <c r="B123">
        <v>2029</v>
      </c>
      <c r="C123">
        <v>1</v>
      </c>
      <c r="D123">
        <v>1</v>
      </c>
      <c r="E123">
        <v>1</v>
      </c>
      <c r="F123" s="30">
        <v>41.69</v>
      </c>
      <c r="G123" s="30">
        <v>64.03</v>
      </c>
      <c r="H123" s="30">
        <v>84.75</v>
      </c>
      <c r="I123" s="15">
        <f t="shared" si="8"/>
        <v>0.28573002591464725</v>
      </c>
      <c r="K123" s="30">
        <v>5.0856289629999996</v>
      </c>
      <c r="L123" s="30">
        <v>5.2456289629999997</v>
      </c>
      <c r="M123" s="30">
        <v>6.0156289630000002</v>
      </c>
      <c r="N123" s="15">
        <f t="shared" si="9"/>
        <v>0.10693931324179483</v>
      </c>
      <c r="P123" s="64">
        <v>2.7316470000000002</v>
      </c>
      <c r="Q123" s="64">
        <v>2.5369799999999998</v>
      </c>
      <c r="R123" s="64">
        <v>2.8591829999999998</v>
      </c>
      <c r="S123" s="59">
        <f t="shared" si="10"/>
        <v>5.2059546645590808E-2</v>
      </c>
      <c r="U123" s="63">
        <v>3.1167419999999999</v>
      </c>
      <c r="V123" s="63">
        <v>3.0807850000000001</v>
      </c>
      <c r="W123" s="63">
        <v>3.2404959999999998</v>
      </c>
      <c r="X123" s="59">
        <f>_xlfn.STDEV.P(U112:W123)/AVERAGE(U112:W123)</f>
        <v>2.734507914526094E-2</v>
      </c>
      <c r="Z123" s="40">
        <v>0</v>
      </c>
      <c r="AA123" s="7">
        <v>14.084187607729291</v>
      </c>
      <c r="AB123" s="7">
        <v>14.084187607729291</v>
      </c>
      <c r="AC123" s="59">
        <f>_xlfn.STDEV.P(Z112:AB123)/AVERAGE(Z112:AB123)</f>
        <v>0.707205450599944</v>
      </c>
      <c r="AE123">
        <v>40.422460000000001</v>
      </c>
      <c r="AF123">
        <v>48.048909999999999</v>
      </c>
      <c r="AG123">
        <v>52.398670000000003</v>
      </c>
      <c r="AH123" s="15">
        <f t="shared" si="12"/>
        <v>0.13266915295829379</v>
      </c>
    </row>
    <row r="124" spans="1:34" x14ac:dyDescent="0.25">
      <c r="A124" s="27">
        <f t="shared" si="7"/>
        <v>47150</v>
      </c>
      <c r="B124">
        <v>2029</v>
      </c>
      <c r="C124">
        <v>2</v>
      </c>
      <c r="D124">
        <v>1</v>
      </c>
      <c r="E124">
        <v>1</v>
      </c>
      <c r="F124" s="30">
        <v>41.69</v>
      </c>
      <c r="G124" s="30">
        <v>64.03</v>
      </c>
      <c r="H124" s="30">
        <v>84.75</v>
      </c>
      <c r="I124" s="15">
        <f t="shared" si="8"/>
        <v>0.28495927109247526</v>
      </c>
      <c r="K124" s="30">
        <v>4.9894666650000001</v>
      </c>
      <c r="L124" s="30">
        <v>5.1494666650000003</v>
      </c>
      <c r="M124" s="30">
        <v>5.9094666650000001</v>
      </c>
      <c r="N124" s="15">
        <f t="shared" si="9"/>
        <v>0.10991471101474301</v>
      </c>
      <c r="P124" s="64">
        <v>2.7316470000000002</v>
      </c>
      <c r="Q124" s="64">
        <v>2.5369799999999998</v>
      </c>
      <c r="R124" s="64">
        <v>2.8591829999999998</v>
      </c>
      <c r="S124" s="59">
        <f t="shared" si="10"/>
        <v>5.1875614486349621E-2</v>
      </c>
      <c r="U124" s="63">
        <v>3.1167419999999999</v>
      </c>
      <c r="V124" s="63">
        <v>3.0807850000000001</v>
      </c>
      <c r="W124" s="63">
        <v>3.2404959999999998</v>
      </c>
      <c r="X124" s="59">
        <f t="shared" si="11"/>
        <v>2.9186625299281847E-2</v>
      </c>
      <c r="Z124" s="40">
        <v>0</v>
      </c>
      <c r="AA124" s="7">
        <v>14.084187607729291</v>
      </c>
      <c r="AB124" s="7">
        <v>14.084187607729291</v>
      </c>
      <c r="AC124" s="59">
        <f t="shared" ref="AC124:AC187" si="13">_xlfn.STDEV.P(Z113:AB124)/AVERAGE(Z113:AB124)</f>
        <v>0.70728513115583769</v>
      </c>
      <c r="AE124">
        <v>39.12332</v>
      </c>
      <c r="AF124">
        <v>47.046100000000003</v>
      </c>
      <c r="AG124">
        <v>51.156089999999999</v>
      </c>
      <c r="AH124" s="15">
        <f t="shared" si="12"/>
        <v>0.13252206569432942</v>
      </c>
    </row>
    <row r="125" spans="1:34" x14ac:dyDescent="0.25">
      <c r="A125" s="27">
        <f t="shared" si="7"/>
        <v>47178</v>
      </c>
      <c r="B125">
        <v>2029</v>
      </c>
      <c r="C125">
        <v>3</v>
      </c>
      <c r="D125">
        <v>1</v>
      </c>
      <c r="E125">
        <v>1</v>
      </c>
      <c r="F125" s="30">
        <v>41.69</v>
      </c>
      <c r="G125" s="30">
        <v>64.03</v>
      </c>
      <c r="H125" s="30">
        <v>84.75</v>
      </c>
      <c r="I125" s="15">
        <f t="shared" si="8"/>
        <v>0.28418298517816259</v>
      </c>
      <c r="K125" s="30">
        <v>4.6537813369999999</v>
      </c>
      <c r="L125" s="30">
        <v>4.813781337</v>
      </c>
      <c r="M125" s="30">
        <v>5.563781337</v>
      </c>
      <c r="N125" s="15">
        <f t="shared" si="9"/>
        <v>0.110714454422961</v>
      </c>
      <c r="P125" s="64">
        <v>2.7316470000000002</v>
      </c>
      <c r="Q125" s="64">
        <v>2.5369799999999998</v>
      </c>
      <c r="R125" s="64">
        <v>2.8591829999999998</v>
      </c>
      <c r="S125" s="59">
        <f t="shared" si="10"/>
        <v>5.1719664693344977E-2</v>
      </c>
      <c r="U125" s="63">
        <v>3.1167419999999999</v>
      </c>
      <c r="V125" s="63">
        <v>3.0807850000000001</v>
      </c>
      <c r="W125" s="63">
        <v>3.2404959999999998</v>
      </c>
      <c r="X125" s="59">
        <f t="shared" si="11"/>
        <v>3.0438955029294057E-2</v>
      </c>
      <c r="Z125" s="40">
        <v>0</v>
      </c>
      <c r="AA125" s="7">
        <v>14.084187607729291</v>
      </c>
      <c r="AB125" s="7">
        <v>14.084187607729291</v>
      </c>
      <c r="AC125" s="59">
        <f t="shared" si="13"/>
        <v>0.70734615300742409</v>
      </c>
      <c r="AE125">
        <v>36.675849999999997</v>
      </c>
      <c r="AF125">
        <v>44.373919999999998</v>
      </c>
      <c r="AG125">
        <v>48.224609999999998</v>
      </c>
      <c r="AH125" s="15">
        <f t="shared" si="12"/>
        <v>0.13152057867265857</v>
      </c>
    </row>
    <row r="126" spans="1:34" x14ac:dyDescent="0.25">
      <c r="A126" s="27">
        <f t="shared" si="7"/>
        <v>47209</v>
      </c>
      <c r="B126">
        <v>2029</v>
      </c>
      <c r="C126">
        <v>4</v>
      </c>
      <c r="D126">
        <v>1</v>
      </c>
      <c r="E126">
        <v>1</v>
      </c>
      <c r="F126" s="30">
        <v>41.69</v>
      </c>
      <c r="G126" s="30">
        <v>64.03</v>
      </c>
      <c r="H126" s="30">
        <v>84.75</v>
      </c>
      <c r="I126" s="15">
        <f t="shared" si="8"/>
        <v>0.28340116210482719</v>
      </c>
      <c r="K126" s="30">
        <v>4.3731812320000003</v>
      </c>
      <c r="L126" s="30">
        <v>4.5331812319999996</v>
      </c>
      <c r="M126" s="30">
        <v>5.2831812319999996</v>
      </c>
      <c r="N126" s="15">
        <f t="shared" si="9"/>
        <v>0.10989199031297422</v>
      </c>
      <c r="P126" s="64">
        <v>2.7316470000000002</v>
      </c>
      <c r="Q126" s="64">
        <v>2.5369799999999998</v>
      </c>
      <c r="R126" s="64">
        <v>2.8591829999999998</v>
      </c>
      <c r="S126" s="59">
        <f t="shared" si="10"/>
        <v>5.1551819223394718E-2</v>
      </c>
      <c r="U126" s="63">
        <v>3.1167419999999999</v>
      </c>
      <c r="V126" s="63">
        <v>3.0807850000000001</v>
      </c>
      <c r="W126" s="63">
        <v>3.2404959999999998</v>
      </c>
      <c r="X126" s="59">
        <f t="shared" si="11"/>
        <v>3.1150636508894543E-2</v>
      </c>
      <c r="Z126" s="40">
        <v>0</v>
      </c>
      <c r="AA126" s="7">
        <v>14.084187607729291</v>
      </c>
      <c r="AB126" s="7">
        <v>14.084187607729291</v>
      </c>
      <c r="AC126" s="59">
        <f t="shared" si="13"/>
        <v>0.70738883913678996</v>
      </c>
      <c r="AE126">
        <v>34.096069999999997</v>
      </c>
      <c r="AF126">
        <v>41.434620000000002</v>
      </c>
      <c r="AG126">
        <v>45.380650000000003</v>
      </c>
      <c r="AH126" s="15">
        <f t="shared" si="12"/>
        <v>0.12991164012674783</v>
      </c>
    </row>
    <row r="127" spans="1:34" x14ac:dyDescent="0.25">
      <c r="A127" s="27">
        <f t="shared" si="7"/>
        <v>47239</v>
      </c>
      <c r="B127">
        <v>2029</v>
      </c>
      <c r="C127">
        <v>5</v>
      </c>
      <c r="D127">
        <v>1</v>
      </c>
      <c r="E127">
        <v>1</v>
      </c>
      <c r="F127" s="30">
        <v>41.69</v>
      </c>
      <c r="G127" s="30">
        <v>64.03</v>
      </c>
      <c r="H127" s="30">
        <v>84.75</v>
      </c>
      <c r="I127" s="15">
        <f t="shared" si="8"/>
        <v>0.28261379504540884</v>
      </c>
      <c r="K127" s="30">
        <v>4.2745467890000004</v>
      </c>
      <c r="L127" s="30">
        <v>4.4345467889999997</v>
      </c>
      <c r="M127" s="30">
        <v>5.1845467889999997</v>
      </c>
      <c r="N127" s="15">
        <f t="shared" si="9"/>
        <v>0.10838298877822185</v>
      </c>
      <c r="P127" s="64">
        <v>2.7316470000000002</v>
      </c>
      <c r="Q127" s="64">
        <v>2.5369799999999998</v>
      </c>
      <c r="R127" s="64">
        <v>2.8591829999999998</v>
      </c>
      <c r="S127" s="59">
        <f t="shared" si="10"/>
        <v>5.1357806667236175E-2</v>
      </c>
      <c r="U127" s="63">
        <v>3.1167419999999999</v>
      </c>
      <c r="V127" s="63">
        <v>3.0807850000000001</v>
      </c>
      <c r="W127" s="63">
        <v>3.2404959999999998</v>
      </c>
      <c r="X127" s="59">
        <f t="shared" si="11"/>
        <v>3.1407626145776524E-2</v>
      </c>
      <c r="Z127" s="40">
        <v>0</v>
      </c>
      <c r="AA127" s="7">
        <v>14.084187607729291</v>
      </c>
      <c r="AB127" s="7">
        <v>14.084187607729291</v>
      </c>
      <c r="AC127" s="59">
        <f t="shared" si="13"/>
        <v>0.70741350554865867</v>
      </c>
      <c r="AE127">
        <v>33.64772</v>
      </c>
      <c r="AF127">
        <v>41.026139999999998</v>
      </c>
      <c r="AG127">
        <v>44.826729999999998</v>
      </c>
      <c r="AH127" s="15">
        <f t="shared" si="12"/>
        <v>0.12967629739798667</v>
      </c>
    </row>
    <row r="128" spans="1:34" x14ac:dyDescent="0.25">
      <c r="A128" s="27">
        <f t="shared" si="7"/>
        <v>47270</v>
      </c>
      <c r="B128">
        <v>2029</v>
      </c>
      <c r="C128">
        <v>6</v>
      </c>
      <c r="D128">
        <v>1</v>
      </c>
      <c r="E128">
        <v>1</v>
      </c>
      <c r="F128" s="30">
        <v>41.69</v>
      </c>
      <c r="G128" s="30">
        <v>64.03</v>
      </c>
      <c r="H128" s="30">
        <v>84.75</v>
      </c>
      <c r="I128" s="15">
        <f t="shared" si="8"/>
        <v>0.28182087640443937</v>
      </c>
      <c r="K128" s="30">
        <v>4.2474877710000003</v>
      </c>
      <c r="L128" s="30">
        <v>4.4074877710000004</v>
      </c>
      <c r="M128" s="30">
        <v>5.1574877710000004</v>
      </c>
      <c r="N128" s="15">
        <f t="shared" si="9"/>
        <v>0.10667755246160089</v>
      </c>
      <c r="P128" s="64">
        <v>2.7316470000000002</v>
      </c>
      <c r="Q128" s="64">
        <v>2.5369799999999998</v>
      </c>
      <c r="R128" s="64">
        <v>2.8591829999999998</v>
      </c>
      <c r="S128" s="59">
        <f t="shared" si="10"/>
        <v>5.1115424664700121E-2</v>
      </c>
      <c r="U128" s="63">
        <v>3.1167419999999999</v>
      </c>
      <c r="V128" s="63">
        <v>3.0807850000000001</v>
      </c>
      <c r="W128" s="63">
        <v>3.2404959999999998</v>
      </c>
      <c r="X128" s="59">
        <f t="shared" si="11"/>
        <v>3.1259096685902474E-2</v>
      </c>
      <c r="Z128" s="40">
        <v>0</v>
      </c>
      <c r="AA128" s="7">
        <v>14.084187607729291</v>
      </c>
      <c r="AB128" s="7">
        <v>14.084187607729291</v>
      </c>
      <c r="AC128" s="59">
        <f t="shared" si="13"/>
        <v>0.70742046145762427</v>
      </c>
      <c r="AE128">
        <v>35.126739999999998</v>
      </c>
      <c r="AF128">
        <v>42.702689999999997</v>
      </c>
      <c r="AG128">
        <v>46.711880000000001</v>
      </c>
      <c r="AH128" s="15">
        <f t="shared" si="12"/>
        <v>0.12939098326768075</v>
      </c>
    </row>
    <row r="129" spans="1:34" x14ac:dyDescent="0.25">
      <c r="A129" s="27">
        <f t="shared" si="7"/>
        <v>47300</v>
      </c>
      <c r="B129">
        <v>2029</v>
      </c>
      <c r="C129">
        <v>7</v>
      </c>
      <c r="D129">
        <v>1</v>
      </c>
      <c r="E129">
        <v>1</v>
      </c>
      <c r="F129" s="30">
        <v>41.69</v>
      </c>
      <c r="G129" s="30">
        <v>64.03</v>
      </c>
      <c r="H129" s="30">
        <v>84.75</v>
      </c>
      <c r="I129" s="15">
        <f t="shared" si="8"/>
        <v>0.28102239780940647</v>
      </c>
      <c r="K129" s="30">
        <v>4.3529304050000004</v>
      </c>
      <c r="L129" s="30">
        <v>4.5129304049999996</v>
      </c>
      <c r="M129" s="30">
        <v>5.2629304049999996</v>
      </c>
      <c r="N129" s="15">
        <f t="shared" si="9"/>
        <v>0.1054941433696511</v>
      </c>
      <c r="P129" s="64">
        <v>2.7316470000000002</v>
      </c>
      <c r="Q129" s="64">
        <v>2.5369799999999998</v>
      </c>
      <c r="R129" s="64">
        <v>2.8591829999999998</v>
      </c>
      <c r="S129" s="59">
        <f t="shared" si="10"/>
        <v>5.0846435889834465E-2</v>
      </c>
      <c r="U129" s="63">
        <v>3.1167419999999999</v>
      </c>
      <c r="V129" s="63">
        <v>3.0807850000000001</v>
      </c>
      <c r="W129" s="63">
        <v>3.2404959999999998</v>
      </c>
      <c r="X129" s="59">
        <f t="shared" si="11"/>
        <v>3.0755085378109004E-2</v>
      </c>
      <c r="Z129" s="40">
        <v>0</v>
      </c>
      <c r="AA129" s="7">
        <v>14.084187607729291</v>
      </c>
      <c r="AB129" s="7">
        <v>14.084187607729291</v>
      </c>
      <c r="AC129" s="59">
        <f t="shared" si="13"/>
        <v>0.70741000946912824</v>
      </c>
      <c r="AE129">
        <v>39.294739999999997</v>
      </c>
      <c r="AF129">
        <v>47.086329999999997</v>
      </c>
      <c r="AG129">
        <v>52.697200000000002</v>
      </c>
      <c r="AH129" s="15">
        <f t="shared" si="12"/>
        <v>0.12816482885949684</v>
      </c>
    </row>
    <row r="130" spans="1:34" x14ac:dyDescent="0.25">
      <c r="A130" s="27">
        <f t="shared" si="7"/>
        <v>47331</v>
      </c>
      <c r="B130">
        <v>2029</v>
      </c>
      <c r="C130">
        <v>8</v>
      </c>
      <c r="D130">
        <v>1</v>
      </c>
      <c r="E130">
        <v>1</v>
      </c>
      <c r="F130" s="30">
        <v>41.69</v>
      </c>
      <c r="G130" s="30">
        <v>64.03</v>
      </c>
      <c r="H130" s="30">
        <v>84.75</v>
      </c>
      <c r="I130" s="15">
        <f t="shared" si="8"/>
        <v>0.28021835010169555</v>
      </c>
      <c r="K130" s="30">
        <v>4.3024877689999999</v>
      </c>
      <c r="L130" s="30">
        <v>4.462487769</v>
      </c>
      <c r="M130" s="30">
        <v>5.212487769</v>
      </c>
      <c r="N130" s="15">
        <f t="shared" si="9"/>
        <v>0.10386654407124704</v>
      </c>
      <c r="P130" s="64">
        <v>2.7316470000000002</v>
      </c>
      <c r="Q130" s="64">
        <v>2.5369799999999998</v>
      </c>
      <c r="R130" s="64">
        <v>2.8591829999999998</v>
      </c>
      <c r="S130" s="59">
        <f t="shared" si="10"/>
        <v>5.0538085213622172E-2</v>
      </c>
      <c r="U130" s="63">
        <v>3.1167419999999999</v>
      </c>
      <c r="V130" s="63">
        <v>3.0807850000000001</v>
      </c>
      <c r="W130" s="63">
        <v>3.2404959999999998</v>
      </c>
      <c r="X130" s="59">
        <f t="shared" si="11"/>
        <v>2.9892429642527134E-2</v>
      </c>
      <c r="Z130" s="40">
        <v>0</v>
      </c>
      <c r="AA130" s="7">
        <v>14.084187607729291</v>
      </c>
      <c r="AB130" s="7">
        <v>14.084187607729291</v>
      </c>
      <c r="AC130" s="59">
        <f t="shared" si="13"/>
        <v>0.70738244575444054</v>
      </c>
      <c r="AE130">
        <v>38.745269999999998</v>
      </c>
      <c r="AF130">
        <v>46.32696</v>
      </c>
      <c r="AG130">
        <v>52.446919999999999</v>
      </c>
      <c r="AH130" s="15">
        <f t="shared" si="12"/>
        <v>0.12883201389679738</v>
      </c>
    </row>
    <row r="131" spans="1:34" x14ac:dyDescent="0.25">
      <c r="A131" s="27">
        <f t="shared" si="7"/>
        <v>47362</v>
      </c>
      <c r="B131">
        <v>2029</v>
      </c>
      <c r="C131">
        <v>9</v>
      </c>
      <c r="D131">
        <v>1</v>
      </c>
      <c r="E131">
        <v>1</v>
      </c>
      <c r="F131" s="30">
        <v>41.69</v>
      </c>
      <c r="G131" s="30">
        <v>64.03</v>
      </c>
      <c r="H131" s="30">
        <v>84.75</v>
      </c>
      <c r="I131" s="15">
        <f t="shared" si="8"/>
        <v>0.27940872332710459</v>
      </c>
      <c r="K131" s="30">
        <v>4.2202074329999997</v>
      </c>
      <c r="L131" s="30">
        <v>4.3802074329999998</v>
      </c>
      <c r="M131" s="30">
        <v>5.1302074329999998</v>
      </c>
      <c r="N131" s="15">
        <f t="shared" si="9"/>
        <v>0.10164762920306974</v>
      </c>
      <c r="P131" s="64">
        <v>2.7316470000000002</v>
      </c>
      <c r="Q131" s="64">
        <v>2.5369799999999998</v>
      </c>
      <c r="R131" s="64">
        <v>2.8591829999999998</v>
      </c>
      <c r="S131" s="59">
        <f t="shared" si="10"/>
        <v>5.0189973113257687E-2</v>
      </c>
      <c r="U131" s="63">
        <v>3.1167419999999999</v>
      </c>
      <c r="V131" s="63">
        <v>3.0807850000000001</v>
      </c>
      <c r="W131" s="63">
        <v>3.2404959999999998</v>
      </c>
      <c r="X131" s="59">
        <f t="shared" si="11"/>
        <v>2.8636620201210366E-2</v>
      </c>
      <c r="Z131" s="40">
        <v>0</v>
      </c>
      <c r="AA131" s="7">
        <v>14.084187607729291</v>
      </c>
      <c r="AB131" s="7">
        <v>14.084187607729291</v>
      </c>
      <c r="AC131" s="59">
        <f t="shared" si="13"/>
        <v>0.70733806021988177</v>
      </c>
      <c r="AE131">
        <v>35.821069999999999</v>
      </c>
      <c r="AF131">
        <v>43.33229</v>
      </c>
      <c r="AG131">
        <v>47.762009999999997</v>
      </c>
      <c r="AH131" s="15">
        <f t="shared" si="12"/>
        <v>0.12836811190485223</v>
      </c>
    </row>
    <row r="132" spans="1:34" x14ac:dyDescent="0.25">
      <c r="A132" s="27">
        <f t="shared" ref="A132:A195" si="14">DATE(B132,C132,D132)</f>
        <v>47392</v>
      </c>
      <c r="B132">
        <v>2029</v>
      </c>
      <c r="C132">
        <v>10</v>
      </c>
      <c r="D132">
        <v>1</v>
      </c>
      <c r="E132">
        <v>1</v>
      </c>
      <c r="F132" s="30">
        <v>41.69</v>
      </c>
      <c r="G132" s="30">
        <v>64.03</v>
      </c>
      <c r="H132" s="30">
        <v>84.75</v>
      </c>
      <c r="I132" s="15">
        <f t="shared" si="8"/>
        <v>0.2785935067259086</v>
      </c>
      <c r="K132" s="30">
        <v>4.3281074620000002</v>
      </c>
      <c r="L132" s="30">
        <v>4.4881074620000003</v>
      </c>
      <c r="M132" s="30">
        <v>5.2381074620000003</v>
      </c>
      <c r="N132" s="15">
        <f t="shared" si="9"/>
        <v>9.9979305914039487E-2</v>
      </c>
      <c r="P132" s="64">
        <v>2.7316470000000002</v>
      </c>
      <c r="Q132" s="64">
        <v>2.5369799999999998</v>
      </c>
      <c r="R132" s="64">
        <v>2.8591829999999998</v>
      </c>
      <c r="S132" s="59">
        <f t="shared" si="10"/>
        <v>4.9801591514283539E-2</v>
      </c>
      <c r="U132" s="63">
        <v>3.1167419999999999</v>
      </c>
      <c r="V132" s="63">
        <v>3.0807850000000001</v>
      </c>
      <c r="W132" s="63">
        <v>3.2404959999999998</v>
      </c>
      <c r="X132" s="59">
        <f t="shared" si="11"/>
        <v>2.6922214106151983E-2</v>
      </c>
      <c r="Z132" s="40">
        <v>0</v>
      </c>
      <c r="AA132" s="7">
        <v>14.084187607729291</v>
      </c>
      <c r="AB132" s="7">
        <v>14.084187607729291</v>
      </c>
      <c r="AC132" s="59">
        <f t="shared" si="13"/>
        <v>0.70727713667051639</v>
      </c>
      <c r="AE132">
        <v>34.431759999999997</v>
      </c>
      <c r="AF132">
        <v>41.742849999999997</v>
      </c>
      <c r="AG132">
        <v>45.683430000000001</v>
      </c>
      <c r="AH132" s="15">
        <f t="shared" si="12"/>
        <v>0.12801936560913824</v>
      </c>
    </row>
    <row r="133" spans="1:34" x14ac:dyDescent="0.25">
      <c r="A133" s="27">
        <f t="shared" si="14"/>
        <v>47423</v>
      </c>
      <c r="B133">
        <v>2029</v>
      </c>
      <c r="C133">
        <v>11</v>
      </c>
      <c r="D133">
        <v>1</v>
      </c>
      <c r="E133">
        <v>1</v>
      </c>
      <c r="F133" s="30">
        <v>41.69</v>
      </c>
      <c r="G133" s="30">
        <v>64.03</v>
      </c>
      <c r="H133" s="30">
        <v>84.75</v>
      </c>
      <c r="I133" s="15">
        <f t="shared" si="8"/>
        <v>0.27777268872247113</v>
      </c>
      <c r="K133" s="30">
        <v>4.670173095</v>
      </c>
      <c r="L133" s="30">
        <v>4.8301730950000001</v>
      </c>
      <c r="M133" s="30">
        <v>5.5901730949999999</v>
      </c>
      <c r="N133" s="15">
        <f t="shared" si="9"/>
        <v>0.10038695634706753</v>
      </c>
      <c r="P133" s="64">
        <v>2.7316470000000002</v>
      </c>
      <c r="Q133" s="64">
        <v>2.5369799999999998</v>
      </c>
      <c r="R133" s="64">
        <v>2.8591829999999998</v>
      </c>
      <c r="S133" s="59">
        <f t="shared" si="10"/>
        <v>4.9372315866571127E-2</v>
      </c>
      <c r="U133" s="63">
        <v>3.1167419999999999</v>
      </c>
      <c r="V133" s="63">
        <v>3.0807850000000001</v>
      </c>
      <c r="W133" s="63">
        <v>3.2404959999999998</v>
      </c>
      <c r="X133" s="59">
        <f t="shared" si="11"/>
        <v>2.4687473086331787E-2</v>
      </c>
      <c r="Z133" s="40">
        <v>0</v>
      </c>
      <c r="AA133" s="7">
        <v>14.084187607729291</v>
      </c>
      <c r="AB133" s="7">
        <v>14.084187607729291</v>
      </c>
      <c r="AC133" s="59">
        <f t="shared" si="13"/>
        <v>0.70719995296853688</v>
      </c>
      <c r="AE133">
        <v>35.896239999999999</v>
      </c>
      <c r="AF133">
        <v>43.385330000000003</v>
      </c>
      <c r="AG133">
        <v>47.43139</v>
      </c>
      <c r="AH133" s="15">
        <f t="shared" si="12"/>
        <v>0.12782885242240599</v>
      </c>
    </row>
    <row r="134" spans="1:34" x14ac:dyDescent="0.25">
      <c r="A134" s="27">
        <f t="shared" si="14"/>
        <v>47453</v>
      </c>
      <c r="B134">
        <v>2029</v>
      </c>
      <c r="C134">
        <v>12</v>
      </c>
      <c r="D134">
        <v>1</v>
      </c>
      <c r="E134">
        <v>1</v>
      </c>
      <c r="F134" s="30">
        <v>41.69</v>
      </c>
      <c r="G134" s="30">
        <v>64.03</v>
      </c>
      <c r="H134" s="30">
        <v>84.75</v>
      </c>
      <c r="I134" s="15">
        <f t="shared" si="8"/>
        <v>0.27694625691437913</v>
      </c>
      <c r="K134" s="30">
        <v>4.8439912119999997</v>
      </c>
      <c r="L134" s="30">
        <v>5.0139912119999996</v>
      </c>
      <c r="M134" s="30">
        <v>5.7639912119999996</v>
      </c>
      <c r="N134" s="15">
        <f t="shared" si="9"/>
        <v>0.10170279448577821</v>
      </c>
      <c r="P134" s="64">
        <v>2.7316470000000002</v>
      </c>
      <c r="Q134" s="64">
        <v>2.5369799999999998</v>
      </c>
      <c r="R134" s="64">
        <v>2.8591829999999998</v>
      </c>
      <c r="S134" s="59">
        <f t="shared" si="10"/>
        <v>4.8901395354859947E-2</v>
      </c>
      <c r="U134" s="63">
        <v>3.1167419999999999</v>
      </c>
      <c r="V134" s="63">
        <v>3.0807850000000001</v>
      </c>
      <c r="W134" s="63">
        <v>3.2404959999999998</v>
      </c>
      <c r="X134" s="59">
        <f t="shared" si="11"/>
        <v>2.1744041498829969E-2</v>
      </c>
      <c r="Z134" s="40">
        <v>0</v>
      </c>
      <c r="AA134" s="7">
        <v>14.084187607729291</v>
      </c>
      <c r="AB134" s="7">
        <v>14.084187607729291</v>
      </c>
      <c r="AC134" s="59">
        <f t="shared" si="13"/>
        <v>0.70710678118654791</v>
      </c>
      <c r="AE134">
        <v>37.264600000000002</v>
      </c>
      <c r="AF134">
        <v>45.073880000000003</v>
      </c>
      <c r="AG134">
        <v>49.015320000000003</v>
      </c>
      <c r="AH134" s="15">
        <f t="shared" si="12"/>
        <v>0.12713403631526143</v>
      </c>
    </row>
    <row r="135" spans="1:34" x14ac:dyDescent="0.25">
      <c r="A135" s="27">
        <f t="shared" si="14"/>
        <v>47484</v>
      </c>
      <c r="B135">
        <v>2030</v>
      </c>
      <c r="C135">
        <v>1</v>
      </c>
      <c r="D135">
        <v>1</v>
      </c>
      <c r="E135">
        <v>1</v>
      </c>
      <c r="F135" s="30">
        <v>44.85</v>
      </c>
      <c r="G135" s="30">
        <v>64.19</v>
      </c>
      <c r="H135" s="30">
        <v>87.32</v>
      </c>
      <c r="I135" s="15">
        <f t="shared" si="8"/>
        <v>0.27607708869870234</v>
      </c>
      <c r="K135" s="30">
        <v>5.2456289629999997</v>
      </c>
      <c r="L135" s="30">
        <v>5.4156289629999996</v>
      </c>
      <c r="M135" s="30">
        <v>6.1956289629999999</v>
      </c>
      <c r="N135" s="15">
        <f t="shared" si="9"/>
        <v>0.10516880236445426</v>
      </c>
      <c r="P135" s="64">
        <v>2.8701129999999999</v>
      </c>
      <c r="Q135" s="64">
        <v>2.6162930000000002</v>
      </c>
      <c r="R135" s="64">
        <v>2.948718</v>
      </c>
      <c r="S135" s="59">
        <f t="shared" si="10"/>
        <v>5.0138498516213929E-2</v>
      </c>
      <c r="U135" s="63">
        <v>3.2149260000000002</v>
      </c>
      <c r="V135" s="63">
        <v>3.1578719999999998</v>
      </c>
      <c r="W135" s="63">
        <v>3.3215849999999998</v>
      </c>
      <c r="X135" s="59">
        <f t="shared" si="11"/>
        <v>2.2937744905133076E-2</v>
      </c>
      <c r="Z135" s="40">
        <v>0</v>
      </c>
      <c r="AA135" s="7">
        <v>14.577134173999815</v>
      </c>
      <c r="AB135" s="7">
        <v>14.577134173999815</v>
      </c>
      <c r="AC135" s="59">
        <f t="shared" si="13"/>
        <v>0.70720545059994533</v>
      </c>
      <c r="AE135">
        <v>41.278919999999999</v>
      </c>
      <c r="AF135">
        <v>48.562269999999998</v>
      </c>
      <c r="AG135">
        <v>53.167409999999997</v>
      </c>
      <c r="AH135" s="15">
        <f t="shared" si="12"/>
        <v>0.12787591506228255</v>
      </c>
    </row>
    <row r="136" spans="1:34" x14ac:dyDescent="0.25">
      <c r="A136" s="27">
        <f t="shared" si="14"/>
        <v>47515</v>
      </c>
      <c r="B136">
        <v>2030</v>
      </c>
      <c r="C136">
        <v>2</v>
      </c>
      <c r="D136">
        <v>1</v>
      </c>
      <c r="E136">
        <v>1</v>
      </c>
      <c r="F136" s="30">
        <v>44.85</v>
      </c>
      <c r="G136" s="30">
        <v>64.19</v>
      </c>
      <c r="H136" s="30">
        <v>87.32</v>
      </c>
      <c r="I136" s="15">
        <f t="shared" si="8"/>
        <v>0.2751884040058874</v>
      </c>
      <c r="K136" s="30">
        <v>5.1494666650000003</v>
      </c>
      <c r="L136" s="30">
        <v>5.3094666650000004</v>
      </c>
      <c r="M136" s="30">
        <v>6.0994666649999996</v>
      </c>
      <c r="N136" s="15">
        <f t="shared" si="9"/>
        <v>0.10795125617351055</v>
      </c>
      <c r="P136" s="64">
        <v>2.8701129999999999</v>
      </c>
      <c r="Q136" s="64">
        <v>2.6162930000000002</v>
      </c>
      <c r="R136" s="64">
        <v>2.948718</v>
      </c>
      <c r="S136" s="59">
        <f t="shared" si="10"/>
        <v>5.1139073028083841E-2</v>
      </c>
      <c r="U136" s="63">
        <v>3.2149260000000002</v>
      </c>
      <c r="V136" s="63">
        <v>3.1578719999999998</v>
      </c>
      <c r="W136" s="63">
        <v>3.3215849999999998</v>
      </c>
      <c r="X136" s="59">
        <f t="shared" si="11"/>
        <v>2.3850301355855686E-2</v>
      </c>
      <c r="Z136" s="40">
        <v>0</v>
      </c>
      <c r="AA136" s="7">
        <v>14.577134173999815</v>
      </c>
      <c r="AB136" s="7">
        <v>14.577134173999815</v>
      </c>
      <c r="AC136" s="59">
        <f t="shared" si="13"/>
        <v>0.7072851311558388</v>
      </c>
      <c r="AE136">
        <v>40.155540000000002</v>
      </c>
      <c r="AF136">
        <v>47.58905</v>
      </c>
      <c r="AG136">
        <v>52.214869999999998</v>
      </c>
      <c r="AH136" s="15">
        <f t="shared" si="12"/>
        <v>0.12849602425437823</v>
      </c>
    </row>
    <row r="137" spans="1:34" x14ac:dyDescent="0.25">
      <c r="A137" s="27">
        <f t="shared" si="14"/>
        <v>47543</v>
      </c>
      <c r="B137">
        <v>2030</v>
      </c>
      <c r="C137">
        <v>3</v>
      </c>
      <c r="D137">
        <v>1</v>
      </c>
      <c r="E137">
        <v>1</v>
      </c>
      <c r="F137" s="30">
        <v>44.85</v>
      </c>
      <c r="G137" s="30">
        <v>64.19</v>
      </c>
      <c r="H137" s="30">
        <v>87.32</v>
      </c>
      <c r="I137" s="15">
        <f t="shared" si="8"/>
        <v>0.27428030536793579</v>
      </c>
      <c r="K137" s="30">
        <v>4.8037813370000002</v>
      </c>
      <c r="L137" s="30">
        <v>4.9737813370000001</v>
      </c>
      <c r="M137" s="30">
        <v>5.7537813370000004</v>
      </c>
      <c r="N137" s="15">
        <f t="shared" si="9"/>
        <v>0.1087716596969014</v>
      </c>
      <c r="P137" s="64">
        <v>2.8701129999999999</v>
      </c>
      <c r="Q137" s="64">
        <v>2.6162930000000002</v>
      </c>
      <c r="R137" s="64">
        <v>2.948718</v>
      </c>
      <c r="S137" s="59">
        <f t="shared" si="10"/>
        <v>5.1920542603011995E-2</v>
      </c>
      <c r="U137" s="63">
        <v>3.2149260000000002</v>
      </c>
      <c r="V137" s="63">
        <v>3.1578719999999998</v>
      </c>
      <c r="W137" s="63">
        <v>3.3215849999999998</v>
      </c>
      <c r="X137" s="59">
        <f t="shared" si="11"/>
        <v>2.4516021141619347E-2</v>
      </c>
      <c r="Z137" s="40">
        <v>0</v>
      </c>
      <c r="AA137" s="7">
        <v>14.577134173999815</v>
      </c>
      <c r="AB137" s="7">
        <v>14.577134173999815</v>
      </c>
      <c r="AC137" s="59">
        <f t="shared" si="13"/>
        <v>0.7073461530074252</v>
      </c>
      <c r="AE137">
        <v>37.177500000000002</v>
      </c>
      <c r="AF137">
        <v>44.757840000000002</v>
      </c>
      <c r="AG137">
        <v>48.945160000000001</v>
      </c>
      <c r="AH137" s="15">
        <f t="shared" si="12"/>
        <v>0.12847639400649047</v>
      </c>
    </row>
    <row r="138" spans="1:34" x14ac:dyDescent="0.25">
      <c r="A138" s="27">
        <f t="shared" si="14"/>
        <v>47574</v>
      </c>
      <c r="B138">
        <v>2030</v>
      </c>
      <c r="C138">
        <v>4</v>
      </c>
      <c r="D138">
        <v>1</v>
      </c>
      <c r="E138">
        <v>1</v>
      </c>
      <c r="F138" s="30">
        <v>44.85</v>
      </c>
      <c r="G138" s="30">
        <v>64.19</v>
      </c>
      <c r="H138" s="30">
        <v>87.32</v>
      </c>
      <c r="I138" s="15">
        <f t="shared" si="8"/>
        <v>0.27335288787071915</v>
      </c>
      <c r="K138" s="30">
        <v>4.5331812319999996</v>
      </c>
      <c r="L138" s="30">
        <v>4.6931812319999997</v>
      </c>
      <c r="M138" s="30">
        <v>5.4631812320000002</v>
      </c>
      <c r="N138" s="15">
        <f t="shared" si="9"/>
        <v>0.10793846931559636</v>
      </c>
      <c r="P138" s="64">
        <v>2.8701129999999999</v>
      </c>
      <c r="Q138" s="64">
        <v>2.6162930000000002</v>
      </c>
      <c r="R138" s="64">
        <v>2.948718</v>
      </c>
      <c r="S138" s="59">
        <f t="shared" si="10"/>
        <v>5.2496330300933571E-2</v>
      </c>
      <c r="U138" s="63">
        <v>3.2149260000000002</v>
      </c>
      <c r="V138" s="63">
        <v>3.1578719999999998</v>
      </c>
      <c r="W138" s="63">
        <v>3.3215849999999998</v>
      </c>
      <c r="X138" s="59">
        <f t="shared" si="11"/>
        <v>2.4957468782027616E-2</v>
      </c>
      <c r="Z138" s="40">
        <v>0</v>
      </c>
      <c r="AA138" s="7">
        <v>14.577134173999815</v>
      </c>
      <c r="AB138" s="7">
        <v>14.577134173999815</v>
      </c>
      <c r="AC138" s="59">
        <f t="shared" si="13"/>
        <v>0.70738883913679085</v>
      </c>
      <c r="AE138">
        <v>35.014600000000002</v>
      </c>
      <c r="AF138">
        <v>42.154829999999997</v>
      </c>
      <c r="AG138">
        <v>46.291969999999999</v>
      </c>
      <c r="AH138" s="15">
        <f t="shared" si="12"/>
        <v>0.12744610511737714</v>
      </c>
    </row>
    <row r="139" spans="1:34" x14ac:dyDescent="0.25">
      <c r="A139" s="27">
        <f t="shared" si="14"/>
        <v>47604</v>
      </c>
      <c r="B139">
        <v>2030</v>
      </c>
      <c r="C139">
        <v>5</v>
      </c>
      <c r="D139">
        <v>1</v>
      </c>
      <c r="E139">
        <v>1</v>
      </c>
      <c r="F139" s="30">
        <v>44.85</v>
      </c>
      <c r="G139" s="30">
        <v>64.19</v>
      </c>
      <c r="H139" s="30">
        <v>87.32</v>
      </c>
      <c r="I139" s="15">
        <f t="shared" si="8"/>
        <v>0.27240623917814955</v>
      </c>
      <c r="K139" s="30">
        <v>4.4245467889999999</v>
      </c>
      <c r="L139" s="30">
        <v>4.5945467889999998</v>
      </c>
      <c r="M139" s="30">
        <v>5.3645467890000003</v>
      </c>
      <c r="N139" s="15">
        <f t="shared" si="9"/>
        <v>0.10657376165535082</v>
      </c>
      <c r="P139" s="64">
        <v>2.8701129999999999</v>
      </c>
      <c r="Q139" s="64">
        <v>2.6162930000000002</v>
      </c>
      <c r="R139" s="64">
        <v>2.948718</v>
      </c>
      <c r="S139" s="59">
        <f t="shared" si="10"/>
        <v>5.2876699819722602E-2</v>
      </c>
      <c r="U139" s="63">
        <v>3.2149260000000002</v>
      </c>
      <c r="V139" s="63">
        <v>3.1578719999999998</v>
      </c>
      <c r="W139" s="63">
        <v>3.3215849999999998</v>
      </c>
      <c r="X139" s="59">
        <f t="shared" si="11"/>
        <v>2.5189178704316223E-2</v>
      </c>
      <c r="Z139" s="40">
        <v>0</v>
      </c>
      <c r="AA139" s="7">
        <v>14.577134173999815</v>
      </c>
      <c r="AB139" s="7">
        <v>14.577134173999815</v>
      </c>
      <c r="AC139" s="59">
        <f t="shared" si="13"/>
        <v>0.70741350554865978</v>
      </c>
      <c r="AE139">
        <v>34.690950000000001</v>
      </c>
      <c r="AF139">
        <v>42.011290000000002</v>
      </c>
      <c r="AG139">
        <v>46.146419999999999</v>
      </c>
      <c r="AH139" s="15">
        <f t="shared" si="12"/>
        <v>0.12612124207711409</v>
      </c>
    </row>
    <row r="140" spans="1:34" x14ac:dyDescent="0.25">
      <c r="A140" s="27">
        <f t="shared" si="14"/>
        <v>47635</v>
      </c>
      <c r="B140">
        <v>2030</v>
      </c>
      <c r="C140">
        <v>6</v>
      </c>
      <c r="D140">
        <v>1</v>
      </c>
      <c r="E140">
        <v>1</v>
      </c>
      <c r="F140" s="30">
        <v>44.85</v>
      </c>
      <c r="G140" s="30">
        <v>64.19</v>
      </c>
      <c r="H140" s="30">
        <v>87.32</v>
      </c>
      <c r="I140" s="15">
        <f t="shared" si="8"/>
        <v>0.27144043954704444</v>
      </c>
      <c r="K140" s="30">
        <v>4.4074877710000004</v>
      </c>
      <c r="L140" s="30">
        <v>4.5674877709999997</v>
      </c>
      <c r="M140" s="30">
        <v>5.3374877710000002</v>
      </c>
      <c r="N140" s="15">
        <f t="shared" si="9"/>
        <v>0.10492582435044968</v>
      </c>
      <c r="P140" s="64">
        <v>2.8701129999999999</v>
      </c>
      <c r="Q140" s="64">
        <v>2.6162930000000002</v>
      </c>
      <c r="R140" s="64">
        <v>2.948718</v>
      </c>
      <c r="S140" s="59">
        <f t="shared" si="10"/>
        <v>5.3069319176988011E-2</v>
      </c>
      <c r="U140" s="63">
        <v>3.2149260000000002</v>
      </c>
      <c r="V140" s="63">
        <v>3.1578719999999998</v>
      </c>
      <c r="W140" s="63">
        <v>3.3215849999999998</v>
      </c>
      <c r="X140" s="59">
        <f t="shared" si="11"/>
        <v>2.5219632439274747E-2</v>
      </c>
      <c r="Z140" s="40">
        <v>0</v>
      </c>
      <c r="AA140" s="7">
        <v>14.577134173999815</v>
      </c>
      <c r="AB140" s="7">
        <v>14.577134173999815</v>
      </c>
      <c r="AC140" s="59">
        <f t="shared" si="13"/>
        <v>0.70742046145762516</v>
      </c>
      <c r="AE140">
        <v>36.361080000000001</v>
      </c>
      <c r="AF140">
        <v>43.732140000000001</v>
      </c>
      <c r="AG140">
        <v>48.177680000000002</v>
      </c>
      <c r="AH140" s="15">
        <f t="shared" si="12"/>
        <v>0.12530015794008995</v>
      </c>
    </row>
    <row r="141" spans="1:34" x14ac:dyDescent="0.25">
      <c r="A141" s="27">
        <f t="shared" si="14"/>
        <v>47665</v>
      </c>
      <c r="B141">
        <v>2030</v>
      </c>
      <c r="C141">
        <v>7</v>
      </c>
      <c r="D141">
        <v>1</v>
      </c>
      <c r="E141">
        <v>1</v>
      </c>
      <c r="F141" s="30">
        <v>44.85</v>
      </c>
      <c r="G141" s="30">
        <v>64.19</v>
      </c>
      <c r="H141" s="30">
        <v>87.32</v>
      </c>
      <c r="I141" s="15">
        <f t="shared" si="8"/>
        <v>0.27045556183261327</v>
      </c>
      <c r="K141" s="30">
        <v>4.5129304049999996</v>
      </c>
      <c r="L141" s="30">
        <v>4.6729304049999998</v>
      </c>
      <c r="M141" s="30">
        <v>5.4429304050000002</v>
      </c>
      <c r="N141" s="15">
        <f t="shared" si="9"/>
        <v>0.10376396529572023</v>
      </c>
      <c r="P141" s="64">
        <v>2.8701129999999999</v>
      </c>
      <c r="Q141" s="64">
        <v>2.6162930000000002</v>
      </c>
      <c r="R141" s="64">
        <v>2.948718</v>
      </c>
      <c r="S141" s="59">
        <f t="shared" si="10"/>
        <v>5.30796336906574E-2</v>
      </c>
      <c r="U141" s="63">
        <v>3.2149260000000002</v>
      </c>
      <c r="V141" s="63">
        <v>3.1578719999999998</v>
      </c>
      <c r="W141" s="63">
        <v>3.3215849999999998</v>
      </c>
      <c r="X141" s="59">
        <f t="shared" si="11"/>
        <v>2.5052245067668198E-2</v>
      </c>
      <c r="Z141" s="40">
        <v>0</v>
      </c>
      <c r="AA141" s="7">
        <v>14.577134173999815</v>
      </c>
      <c r="AB141" s="7">
        <v>14.577134173999815</v>
      </c>
      <c r="AC141" s="59">
        <f t="shared" si="13"/>
        <v>0.70741000946912924</v>
      </c>
      <c r="AE141">
        <v>41.679729999999999</v>
      </c>
      <c r="AF141">
        <v>48.931840000000001</v>
      </c>
      <c r="AG141">
        <v>54.92163</v>
      </c>
      <c r="AH141" s="15">
        <f t="shared" si="12"/>
        <v>0.12735971528846787</v>
      </c>
    </row>
    <row r="142" spans="1:34" x14ac:dyDescent="0.25">
      <c r="A142" s="27">
        <f t="shared" si="14"/>
        <v>47696</v>
      </c>
      <c r="B142">
        <v>2030</v>
      </c>
      <c r="C142">
        <v>8</v>
      </c>
      <c r="D142">
        <v>1</v>
      </c>
      <c r="E142">
        <v>1</v>
      </c>
      <c r="F142" s="30">
        <v>44.85</v>
      </c>
      <c r="G142" s="30">
        <v>64.19</v>
      </c>
      <c r="H142" s="30">
        <v>87.32</v>
      </c>
      <c r="I142" s="15">
        <f t="shared" si="8"/>
        <v>0.26945167148444943</v>
      </c>
      <c r="K142" s="30">
        <v>4.462487769</v>
      </c>
      <c r="L142" s="30">
        <v>4.6224877690000001</v>
      </c>
      <c r="M142" s="30">
        <v>5.3924877689999997</v>
      </c>
      <c r="N142" s="15">
        <f t="shared" si="9"/>
        <v>0.10225205770301209</v>
      </c>
      <c r="P142" s="64">
        <v>2.8701129999999999</v>
      </c>
      <c r="Q142" s="64">
        <v>2.6162930000000002</v>
      </c>
      <c r="R142" s="64">
        <v>2.948718</v>
      </c>
      <c r="S142" s="59">
        <f t="shared" si="10"/>
        <v>5.2911099308389373E-2</v>
      </c>
      <c r="U142" s="63">
        <v>3.2149260000000002</v>
      </c>
      <c r="V142" s="63">
        <v>3.1578719999999998</v>
      </c>
      <c r="W142" s="63">
        <v>3.3215849999999998</v>
      </c>
      <c r="X142" s="59">
        <f t="shared" si="11"/>
        <v>2.4685676582805308E-2</v>
      </c>
      <c r="Z142" s="40">
        <v>0</v>
      </c>
      <c r="AA142" s="7">
        <v>14.577134173999815</v>
      </c>
      <c r="AB142" s="7">
        <v>14.577134173999815</v>
      </c>
      <c r="AC142" s="59">
        <f t="shared" si="13"/>
        <v>0.70738244575444131</v>
      </c>
      <c r="AE142">
        <v>39.98086</v>
      </c>
      <c r="AF142">
        <v>47.911560000000001</v>
      </c>
      <c r="AG142">
        <v>52.757779999999997</v>
      </c>
      <c r="AH142" s="15">
        <f t="shared" si="12"/>
        <v>0.12736156814874591</v>
      </c>
    </row>
    <row r="143" spans="1:34" x14ac:dyDescent="0.25">
      <c r="A143" s="27">
        <f t="shared" si="14"/>
        <v>47727</v>
      </c>
      <c r="B143">
        <v>2030</v>
      </c>
      <c r="C143">
        <v>9</v>
      </c>
      <c r="D143">
        <v>1</v>
      </c>
      <c r="E143">
        <v>1</v>
      </c>
      <c r="F143" s="30">
        <v>44.85</v>
      </c>
      <c r="G143" s="30">
        <v>64.19</v>
      </c>
      <c r="H143" s="30">
        <v>87.32</v>
      </c>
      <c r="I143" s="15">
        <f t="shared" ref="I143:I206" si="15">_xlfn.STDEV.P(F132:H143)/AVERAGE(F132:H143)</f>
        <v>0.26842882653288097</v>
      </c>
      <c r="K143" s="30">
        <v>4.3802074329999998</v>
      </c>
      <c r="L143" s="30">
        <v>4.540207433</v>
      </c>
      <c r="M143" s="30">
        <v>5.3102074330000004</v>
      </c>
      <c r="N143" s="15">
        <f t="shared" ref="N143:N206" si="16">_xlfn.STDEV.P(K132:M143)/AVERAGE(K132:M143)</f>
        <v>0.10020453841979569</v>
      </c>
      <c r="P143" s="64">
        <v>2.8701129999999999</v>
      </c>
      <c r="Q143" s="64">
        <v>2.6162930000000002</v>
      </c>
      <c r="R143" s="64">
        <v>2.948718</v>
      </c>
      <c r="S143" s="59">
        <f t="shared" ref="S143:S206" si="17">_xlfn.STDEV.P(P132:R143)/AVERAGE(P132:R143)</f>
        <v>5.2565305220734777E-2</v>
      </c>
      <c r="U143" s="63">
        <v>3.2149260000000002</v>
      </c>
      <c r="V143" s="63">
        <v>3.1578719999999998</v>
      </c>
      <c r="W143" s="63">
        <v>3.3215849999999998</v>
      </c>
      <c r="X143" s="59">
        <f t="shared" ref="X143:X206" si="18">_xlfn.STDEV.P(U132:W143)/AVERAGE(U132:W143)</f>
        <v>2.4113555764200913E-2</v>
      </c>
      <c r="Z143" s="40">
        <v>0</v>
      </c>
      <c r="AA143" s="7">
        <v>14.577134173999815</v>
      </c>
      <c r="AB143" s="7">
        <v>14.577134173999815</v>
      </c>
      <c r="AC143" s="59">
        <f t="shared" si="13"/>
        <v>0.70733806021988288</v>
      </c>
      <c r="AE143">
        <v>36.601109999999998</v>
      </c>
      <c r="AF143">
        <v>44.125610000000002</v>
      </c>
      <c r="AG143">
        <v>48.670099999999998</v>
      </c>
      <c r="AH143" s="15">
        <f t="shared" ref="AH143:AH206" si="19">_xlfn.STDEV.P(AE132:AG143)/AVERAGE(AE132:AG143)</f>
        <v>0.12689408424925902</v>
      </c>
    </row>
    <row r="144" spans="1:34" x14ac:dyDescent="0.25">
      <c r="A144" s="27">
        <f t="shared" si="14"/>
        <v>47757</v>
      </c>
      <c r="B144">
        <v>2030</v>
      </c>
      <c r="C144">
        <v>10</v>
      </c>
      <c r="D144">
        <v>1</v>
      </c>
      <c r="E144">
        <v>1</v>
      </c>
      <c r="F144" s="30">
        <v>44.85</v>
      </c>
      <c r="G144" s="30">
        <v>64.19</v>
      </c>
      <c r="H144" s="30">
        <v>87.32</v>
      </c>
      <c r="I144" s="15">
        <f t="shared" si="15"/>
        <v>0.26738707756552249</v>
      </c>
      <c r="K144" s="30">
        <v>4.4881074620000003</v>
      </c>
      <c r="L144" s="30">
        <v>4.6481074619999996</v>
      </c>
      <c r="M144" s="30">
        <v>5.418107462</v>
      </c>
      <c r="N144" s="15">
        <f t="shared" si="16"/>
        <v>9.866210389154946E-2</v>
      </c>
      <c r="P144" s="64">
        <v>2.8701129999999999</v>
      </c>
      <c r="Q144" s="64">
        <v>2.6162930000000002</v>
      </c>
      <c r="R144" s="64">
        <v>2.948718</v>
      </c>
      <c r="S144" s="59">
        <f t="shared" si="17"/>
        <v>5.204199956005217E-2</v>
      </c>
      <c r="U144" s="63">
        <v>3.2149260000000002</v>
      </c>
      <c r="V144" s="63">
        <v>3.1578719999999998</v>
      </c>
      <c r="W144" s="63">
        <v>3.3215849999999998</v>
      </c>
      <c r="X144" s="59">
        <f t="shared" si="18"/>
        <v>2.3323525712656699E-2</v>
      </c>
      <c r="Z144" s="40">
        <v>0</v>
      </c>
      <c r="AA144" s="7">
        <v>14.577134173999815</v>
      </c>
      <c r="AB144" s="7">
        <v>14.577134173999815</v>
      </c>
      <c r="AC144" s="59">
        <f t="shared" si="13"/>
        <v>0.70727713667051739</v>
      </c>
      <c r="AE144">
        <v>35.466639999999998</v>
      </c>
      <c r="AF144">
        <v>42.685420000000001</v>
      </c>
      <c r="AG144">
        <v>46.822330000000001</v>
      </c>
      <c r="AH144" s="15">
        <f t="shared" si="19"/>
        <v>0.12566908331041121</v>
      </c>
    </row>
    <row r="145" spans="1:34" x14ac:dyDescent="0.25">
      <c r="A145" s="27">
        <f t="shared" si="14"/>
        <v>47788</v>
      </c>
      <c r="B145">
        <v>2030</v>
      </c>
      <c r="C145">
        <v>11</v>
      </c>
      <c r="D145">
        <v>1</v>
      </c>
      <c r="E145">
        <v>1</v>
      </c>
      <c r="F145" s="30">
        <v>44.85</v>
      </c>
      <c r="G145" s="30">
        <v>64.19</v>
      </c>
      <c r="H145" s="30">
        <v>87.32</v>
      </c>
      <c r="I145" s="15">
        <f t="shared" si="15"/>
        <v>0.26632646769379303</v>
      </c>
      <c r="K145" s="30">
        <v>4.8301730950000001</v>
      </c>
      <c r="L145" s="30">
        <v>4.9901730950000003</v>
      </c>
      <c r="M145" s="30">
        <v>5.7701730949999996</v>
      </c>
      <c r="N145" s="15">
        <f t="shared" si="16"/>
        <v>9.8962239037400354E-2</v>
      </c>
      <c r="P145" s="64">
        <v>2.8701129999999999</v>
      </c>
      <c r="Q145" s="64">
        <v>2.6162930000000002</v>
      </c>
      <c r="R145" s="64">
        <v>2.948718</v>
      </c>
      <c r="S145" s="59">
        <f t="shared" si="17"/>
        <v>5.1339019907506979E-2</v>
      </c>
      <c r="U145" s="63">
        <v>3.2149260000000002</v>
      </c>
      <c r="V145" s="63">
        <v>3.1578719999999998</v>
      </c>
      <c r="W145" s="63">
        <v>3.3215849999999998</v>
      </c>
      <c r="X145" s="59">
        <f t="shared" si="18"/>
        <v>2.2295286434134115E-2</v>
      </c>
      <c r="Z145" s="40">
        <v>0</v>
      </c>
      <c r="AA145" s="7">
        <v>14.577134173999815</v>
      </c>
      <c r="AB145" s="7">
        <v>14.577134173999815</v>
      </c>
      <c r="AC145" s="59">
        <f t="shared" si="13"/>
        <v>0.70719995296853788</v>
      </c>
      <c r="AE145">
        <v>36.825510000000001</v>
      </c>
      <c r="AF145">
        <v>44.134439999999998</v>
      </c>
      <c r="AG145">
        <v>48.37885</v>
      </c>
      <c r="AH145" s="15">
        <f t="shared" si="19"/>
        <v>0.12501822391765491</v>
      </c>
    </row>
    <row r="146" spans="1:34" x14ac:dyDescent="0.25">
      <c r="A146" s="27">
        <f t="shared" si="14"/>
        <v>47818</v>
      </c>
      <c r="B146">
        <v>2030</v>
      </c>
      <c r="C146">
        <v>12</v>
      </c>
      <c r="D146">
        <v>1</v>
      </c>
      <c r="E146">
        <v>1</v>
      </c>
      <c r="F146" s="30">
        <v>44.85</v>
      </c>
      <c r="G146" s="30">
        <v>64.19</v>
      </c>
      <c r="H146" s="30">
        <v>87.32</v>
      </c>
      <c r="I146" s="15">
        <f t="shared" si="15"/>
        <v>0.26524703250918868</v>
      </c>
      <c r="K146" s="30">
        <v>5.0039912119999999</v>
      </c>
      <c r="L146" s="30">
        <v>5.1739912119999998</v>
      </c>
      <c r="M146" s="30">
        <v>5.953991212</v>
      </c>
      <c r="N146" s="15">
        <f t="shared" si="16"/>
        <v>0.10023883130950378</v>
      </c>
      <c r="P146" s="64">
        <v>2.8701129999999999</v>
      </c>
      <c r="Q146" s="64">
        <v>2.6162930000000002</v>
      </c>
      <c r="R146" s="64">
        <v>2.948718</v>
      </c>
      <c r="S146" s="59">
        <f t="shared" si="17"/>
        <v>5.0452118503220809E-2</v>
      </c>
      <c r="U146" s="63">
        <v>3.2149260000000002</v>
      </c>
      <c r="V146" s="63">
        <v>3.1578719999999998</v>
      </c>
      <c r="W146" s="63">
        <v>3.3215849999999998</v>
      </c>
      <c r="X146" s="59">
        <f t="shared" si="18"/>
        <v>2.0996858132514236E-2</v>
      </c>
      <c r="Z146" s="40">
        <v>0</v>
      </c>
      <c r="AA146" s="7">
        <v>14.577134173999815</v>
      </c>
      <c r="AB146" s="7">
        <v>14.577134173999815</v>
      </c>
      <c r="AC146" s="59">
        <f t="shared" si="13"/>
        <v>0.70710678118654857</v>
      </c>
      <c r="AE146">
        <v>38.430320000000002</v>
      </c>
      <c r="AF146">
        <v>45.93985</v>
      </c>
      <c r="AG146">
        <v>50.096600000000002</v>
      </c>
      <c r="AH146" s="15">
        <f t="shared" si="19"/>
        <v>0.12471869917228719</v>
      </c>
    </row>
    <row r="147" spans="1:34" x14ac:dyDescent="0.25">
      <c r="A147" s="27">
        <f t="shared" si="14"/>
        <v>47849</v>
      </c>
      <c r="B147">
        <v>2031</v>
      </c>
      <c r="C147">
        <v>1</v>
      </c>
      <c r="D147">
        <v>1</v>
      </c>
      <c r="E147">
        <v>1</v>
      </c>
      <c r="F147" s="30">
        <v>48.91</v>
      </c>
      <c r="G147" s="30">
        <v>65.349999999999994</v>
      </c>
      <c r="H147" s="30">
        <v>90.72</v>
      </c>
      <c r="I147" s="15">
        <f t="shared" si="15"/>
        <v>0.26435071207638727</v>
      </c>
      <c r="K147" s="30">
        <v>5.3756289629999996</v>
      </c>
      <c r="L147" s="30">
        <v>5.5456289630000004</v>
      </c>
      <c r="M147" s="30">
        <v>6.355628963</v>
      </c>
      <c r="N147" s="15">
        <f t="shared" si="16"/>
        <v>0.10301309632580009</v>
      </c>
      <c r="P147" s="64">
        <v>2.980667</v>
      </c>
      <c r="Q147" s="64">
        <v>2.5421100000000001</v>
      </c>
      <c r="R147" s="64">
        <v>2.86381</v>
      </c>
      <c r="S147" s="59">
        <f t="shared" si="17"/>
        <v>5.1970015364447682E-2</v>
      </c>
      <c r="U147" s="63">
        <v>3.3028819999999999</v>
      </c>
      <c r="V147" s="63">
        <v>3.184374</v>
      </c>
      <c r="W147" s="63">
        <v>3.3450280000000001</v>
      </c>
      <c r="X147" s="59">
        <f t="shared" si="18"/>
        <v>2.1340554499957361E-2</v>
      </c>
      <c r="Z147" s="40">
        <v>0</v>
      </c>
      <c r="AA147" s="7">
        <v>15.087333870089807</v>
      </c>
      <c r="AB147" s="7">
        <v>15.087333870089807</v>
      </c>
      <c r="AC147" s="59">
        <f t="shared" si="13"/>
        <v>0.70720545059994577</v>
      </c>
      <c r="AE147">
        <v>42.615259999999999</v>
      </c>
      <c r="AF147">
        <v>49.533099999999997</v>
      </c>
      <c r="AG147">
        <v>54.09187</v>
      </c>
      <c r="AH147" s="15">
        <f t="shared" si="19"/>
        <v>0.12561058796727531</v>
      </c>
    </row>
    <row r="148" spans="1:34" x14ac:dyDescent="0.25">
      <c r="A148" s="27">
        <f t="shared" si="14"/>
        <v>47880</v>
      </c>
      <c r="B148">
        <v>2031</v>
      </c>
      <c r="C148">
        <v>2</v>
      </c>
      <c r="D148">
        <v>1</v>
      </c>
      <c r="E148">
        <v>1</v>
      </c>
      <c r="F148" s="30">
        <v>48.91</v>
      </c>
      <c r="G148" s="30">
        <v>65.349999999999994</v>
      </c>
      <c r="H148" s="30">
        <v>90.72</v>
      </c>
      <c r="I148" s="15">
        <f t="shared" si="15"/>
        <v>0.26341081763789936</v>
      </c>
      <c r="K148" s="30">
        <v>5.2794666650000002</v>
      </c>
      <c r="L148" s="30">
        <v>5.4494666650000001</v>
      </c>
      <c r="M148" s="30">
        <v>6.2594666649999997</v>
      </c>
      <c r="N148" s="15">
        <f t="shared" si="16"/>
        <v>0.10524537100909388</v>
      </c>
      <c r="P148" s="64">
        <v>2.980667</v>
      </c>
      <c r="Q148" s="64">
        <v>2.5421100000000001</v>
      </c>
      <c r="R148" s="64">
        <v>2.86381</v>
      </c>
      <c r="S148" s="59">
        <f t="shared" si="17"/>
        <v>5.3443291079462864E-2</v>
      </c>
      <c r="U148" s="63">
        <v>3.3028819999999999</v>
      </c>
      <c r="V148" s="63">
        <v>3.184374</v>
      </c>
      <c r="W148" s="63">
        <v>3.3450280000000001</v>
      </c>
      <c r="X148" s="59">
        <f t="shared" si="18"/>
        <v>2.1612574442224124E-2</v>
      </c>
      <c r="Z148" s="40">
        <v>0</v>
      </c>
      <c r="AA148" s="7">
        <v>15.087333870089807</v>
      </c>
      <c r="AB148" s="7">
        <v>15.087333870089807</v>
      </c>
      <c r="AC148" s="59">
        <f t="shared" si="13"/>
        <v>0.70728513115583869</v>
      </c>
      <c r="AE148">
        <v>41.49436</v>
      </c>
      <c r="AF148">
        <v>48.148009999999999</v>
      </c>
      <c r="AG148">
        <v>52.829419999999999</v>
      </c>
      <c r="AH148" s="15">
        <f t="shared" si="19"/>
        <v>0.12566255820532887</v>
      </c>
    </row>
    <row r="149" spans="1:34" x14ac:dyDescent="0.25">
      <c r="A149" s="27">
        <f t="shared" si="14"/>
        <v>47908</v>
      </c>
      <c r="B149">
        <v>2031</v>
      </c>
      <c r="C149">
        <v>3</v>
      </c>
      <c r="D149">
        <v>1</v>
      </c>
      <c r="E149">
        <v>1</v>
      </c>
      <c r="F149" s="30">
        <v>48.91</v>
      </c>
      <c r="G149" s="30">
        <v>65.349999999999994</v>
      </c>
      <c r="H149" s="30">
        <v>90.72</v>
      </c>
      <c r="I149" s="15">
        <f t="shared" si="15"/>
        <v>0.26242783366457706</v>
      </c>
      <c r="K149" s="30">
        <v>4.9437813369999999</v>
      </c>
      <c r="L149" s="30">
        <v>5.103781337</v>
      </c>
      <c r="M149" s="30">
        <v>5.9037813369999999</v>
      </c>
      <c r="N149" s="15">
        <f t="shared" si="16"/>
        <v>0.1057837486688047</v>
      </c>
      <c r="P149" s="64">
        <v>2.980667</v>
      </c>
      <c r="Q149" s="64">
        <v>2.5421100000000001</v>
      </c>
      <c r="R149" s="64">
        <v>2.86381</v>
      </c>
      <c r="S149" s="59">
        <f t="shared" si="17"/>
        <v>5.4875533426223831E-2</v>
      </c>
      <c r="U149" s="63">
        <v>3.3028819999999999</v>
      </c>
      <c r="V149" s="63">
        <v>3.184374</v>
      </c>
      <c r="W149" s="63">
        <v>3.3450280000000001</v>
      </c>
      <c r="X149" s="59">
        <f t="shared" si="18"/>
        <v>2.1816061981697821E-2</v>
      </c>
      <c r="Z149" s="40">
        <v>0</v>
      </c>
      <c r="AA149" s="7">
        <v>15.087333870089807</v>
      </c>
      <c r="AB149" s="7">
        <v>15.087333870089807</v>
      </c>
      <c r="AC149" s="59">
        <f t="shared" si="13"/>
        <v>0.70734615300742476</v>
      </c>
      <c r="AE149">
        <v>38.165399999999998</v>
      </c>
      <c r="AF149">
        <v>45.203200000000002</v>
      </c>
      <c r="AG149">
        <v>49.209569999999999</v>
      </c>
      <c r="AH149" s="15">
        <f t="shared" si="19"/>
        <v>0.12494572597690534</v>
      </c>
    </row>
    <row r="150" spans="1:34" x14ac:dyDescent="0.25">
      <c r="A150" s="27">
        <f t="shared" si="14"/>
        <v>47939</v>
      </c>
      <c r="B150">
        <v>2031</v>
      </c>
      <c r="C150">
        <v>4</v>
      </c>
      <c r="D150">
        <v>1</v>
      </c>
      <c r="E150">
        <v>1</v>
      </c>
      <c r="F150" s="30">
        <v>48.91</v>
      </c>
      <c r="G150" s="30">
        <v>65.349999999999994</v>
      </c>
      <c r="H150" s="30">
        <v>90.72</v>
      </c>
      <c r="I150" s="15">
        <f t="shared" si="15"/>
        <v>0.26140220927957192</v>
      </c>
      <c r="K150" s="30">
        <v>4.6631812320000003</v>
      </c>
      <c r="L150" s="30">
        <v>4.8331812320000003</v>
      </c>
      <c r="M150" s="30">
        <v>5.6231812320000003</v>
      </c>
      <c r="N150" s="15">
        <f t="shared" si="16"/>
        <v>0.10513615797965534</v>
      </c>
      <c r="P150" s="64">
        <v>2.980667</v>
      </c>
      <c r="Q150" s="64">
        <v>2.5421100000000001</v>
      </c>
      <c r="R150" s="64">
        <v>2.86381</v>
      </c>
      <c r="S150" s="59">
        <f t="shared" si="17"/>
        <v>5.6269869655984607E-2</v>
      </c>
      <c r="U150" s="63">
        <v>3.3028819999999999</v>
      </c>
      <c r="V150" s="63">
        <v>3.184374</v>
      </c>
      <c r="W150" s="63">
        <v>3.3450280000000001</v>
      </c>
      <c r="X150" s="59">
        <f t="shared" si="18"/>
        <v>2.1953379442278851E-2</v>
      </c>
      <c r="Z150" s="40">
        <v>0</v>
      </c>
      <c r="AA150" s="7">
        <v>15.087333870089807</v>
      </c>
      <c r="AB150" s="7">
        <v>15.087333870089807</v>
      </c>
      <c r="AC150" s="59">
        <f t="shared" si="13"/>
        <v>0.70738883913679029</v>
      </c>
      <c r="AE150">
        <v>36.040860000000002</v>
      </c>
      <c r="AF150">
        <v>42.590119999999999</v>
      </c>
      <c r="AG150">
        <v>46.780360000000002</v>
      </c>
      <c r="AH150" s="15">
        <f t="shared" si="19"/>
        <v>0.12376717521894555</v>
      </c>
    </row>
    <row r="151" spans="1:34" x14ac:dyDescent="0.25">
      <c r="A151" s="27">
        <f t="shared" si="14"/>
        <v>47969</v>
      </c>
      <c r="B151">
        <v>2031</v>
      </c>
      <c r="C151">
        <v>5</v>
      </c>
      <c r="D151">
        <v>1</v>
      </c>
      <c r="E151">
        <v>1</v>
      </c>
      <c r="F151" s="30">
        <v>48.91</v>
      </c>
      <c r="G151" s="30">
        <v>65.349999999999994</v>
      </c>
      <c r="H151" s="30">
        <v>90.72</v>
      </c>
      <c r="I151" s="15">
        <f t="shared" si="15"/>
        <v>0.26033435884504125</v>
      </c>
      <c r="K151" s="30">
        <v>4.5645467890000004</v>
      </c>
      <c r="L151" s="30">
        <v>4.7245467889999997</v>
      </c>
      <c r="M151" s="30">
        <v>5.5145467889999997</v>
      </c>
      <c r="N151" s="15">
        <f t="shared" si="16"/>
        <v>0.10393892468690415</v>
      </c>
      <c r="P151" s="64">
        <v>2.980667</v>
      </c>
      <c r="Q151" s="64">
        <v>2.5421100000000001</v>
      </c>
      <c r="R151" s="64">
        <v>2.86381</v>
      </c>
      <c r="S151" s="59">
        <f t="shared" si="17"/>
        <v>5.762904526342956E-2</v>
      </c>
      <c r="U151" s="63">
        <v>3.3028819999999999</v>
      </c>
      <c r="V151" s="63">
        <v>3.184374</v>
      </c>
      <c r="W151" s="63">
        <v>3.3450280000000001</v>
      </c>
      <c r="X151" s="59">
        <f t="shared" si="18"/>
        <v>2.2026216237109441E-2</v>
      </c>
      <c r="Z151" s="40">
        <v>0</v>
      </c>
      <c r="AA151" s="7">
        <v>15.087333870089807</v>
      </c>
      <c r="AB151" s="7">
        <v>15.087333870089807</v>
      </c>
      <c r="AC151" s="59">
        <f t="shared" si="13"/>
        <v>0.70741350554865878</v>
      </c>
      <c r="AE151">
        <v>35.467370000000003</v>
      </c>
      <c r="AF151">
        <v>41.974609999999998</v>
      </c>
      <c r="AG151">
        <v>46.193559999999998</v>
      </c>
      <c r="AH151" s="15">
        <f t="shared" si="19"/>
        <v>0.12289324171649427</v>
      </c>
    </row>
    <row r="152" spans="1:34" x14ac:dyDescent="0.25">
      <c r="A152" s="27">
        <f t="shared" si="14"/>
        <v>48000</v>
      </c>
      <c r="B152">
        <v>2031</v>
      </c>
      <c r="C152">
        <v>6</v>
      </c>
      <c r="D152">
        <v>1</v>
      </c>
      <c r="E152">
        <v>1</v>
      </c>
      <c r="F152" s="30">
        <v>48.91</v>
      </c>
      <c r="G152" s="30">
        <v>65.349999999999994</v>
      </c>
      <c r="H152" s="30">
        <v>90.72</v>
      </c>
      <c r="I152" s="15">
        <f t="shared" si="15"/>
        <v>0.25922466245556774</v>
      </c>
      <c r="K152" s="30">
        <v>4.5374877710000003</v>
      </c>
      <c r="L152" s="30">
        <v>4.7074877710000003</v>
      </c>
      <c r="M152" s="30">
        <v>5.4974877710000003</v>
      </c>
      <c r="N152" s="15">
        <f t="shared" si="16"/>
        <v>0.10263394603799281</v>
      </c>
      <c r="P152" s="64">
        <v>2.980667</v>
      </c>
      <c r="Q152" s="64">
        <v>2.5421100000000001</v>
      </c>
      <c r="R152" s="64">
        <v>2.86381</v>
      </c>
      <c r="S152" s="59">
        <f t="shared" si="17"/>
        <v>5.8955486232714308E-2</v>
      </c>
      <c r="U152" s="63">
        <v>3.3028819999999999</v>
      </c>
      <c r="V152" s="63">
        <v>3.184374</v>
      </c>
      <c r="W152" s="63">
        <v>3.3450280000000001</v>
      </c>
      <c r="X152" s="59">
        <f t="shared" si="18"/>
        <v>2.2035660201498147E-2</v>
      </c>
      <c r="Z152" s="40">
        <v>0</v>
      </c>
      <c r="AA152" s="7">
        <v>15.087333870089807</v>
      </c>
      <c r="AB152" s="7">
        <v>15.087333870089807</v>
      </c>
      <c r="AC152" s="59">
        <f t="shared" si="13"/>
        <v>0.70742046145762372</v>
      </c>
      <c r="AE152">
        <v>37.574710000000003</v>
      </c>
      <c r="AF152">
        <v>44.609209999999997</v>
      </c>
      <c r="AG152">
        <v>48.759309999999999</v>
      </c>
      <c r="AH152" s="15">
        <f t="shared" si="19"/>
        <v>0.12185583544323843</v>
      </c>
    </row>
    <row r="153" spans="1:34" x14ac:dyDescent="0.25">
      <c r="A153" s="27">
        <f t="shared" si="14"/>
        <v>48030</v>
      </c>
      <c r="B153">
        <v>2031</v>
      </c>
      <c r="C153">
        <v>7</v>
      </c>
      <c r="D153">
        <v>1</v>
      </c>
      <c r="E153">
        <v>1</v>
      </c>
      <c r="F153" s="30">
        <v>48.91</v>
      </c>
      <c r="G153" s="30">
        <v>65.349999999999994</v>
      </c>
      <c r="H153" s="30">
        <v>90.72</v>
      </c>
      <c r="I153" s="15">
        <f t="shared" si="15"/>
        <v>0.2580734663397295</v>
      </c>
      <c r="K153" s="30">
        <v>4.6429304050000004</v>
      </c>
      <c r="L153" s="30">
        <v>4.8129304050000004</v>
      </c>
      <c r="M153" s="30">
        <v>5.6029304050000004</v>
      </c>
      <c r="N153" s="15">
        <f t="shared" si="16"/>
        <v>0.10174078647030672</v>
      </c>
      <c r="P153" s="64">
        <v>2.980667</v>
      </c>
      <c r="Q153" s="64">
        <v>2.5421100000000001</v>
      </c>
      <c r="R153" s="64">
        <v>2.86381</v>
      </c>
      <c r="S153" s="59">
        <f t="shared" si="17"/>
        <v>6.0251348808831255E-2</v>
      </c>
      <c r="U153" s="63">
        <v>3.3028819999999999</v>
      </c>
      <c r="V153" s="63">
        <v>3.184374</v>
      </c>
      <c r="W153" s="63">
        <v>3.3450280000000001</v>
      </c>
      <c r="X153" s="59">
        <f t="shared" si="18"/>
        <v>2.1982239373632292E-2</v>
      </c>
      <c r="Z153" s="40">
        <v>0</v>
      </c>
      <c r="AA153" s="7">
        <v>15.087333870089807</v>
      </c>
      <c r="AB153" s="7">
        <v>15.087333870089807</v>
      </c>
      <c r="AC153" s="59">
        <f t="shared" si="13"/>
        <v>0.70741000946912713</v>
      </c>
      <c r="AE153">
        <v>44.00215</v>
      </c>
      <c r="AF153">
        <v>50.545009999999998</v>
      </c>
      <c r="AG153">
        <v>56.555540000000001</v>
      </c>
      <c r="AH153" s="15">
        <f t="shared" si="19"/>
        <v>0.12391771099609694</v>
      </c>
    </row>
    <row r="154" spans="1:34" x14ac:dyDescent="0.25">
      <c r="A154" s="27">
        <f t="shared" si="14"/>
        <v>48061</v>
      </c>
      <c r="B154">
        <v>2031</v>
      </c>
      <c r="C154">
        <v>8</v>
      </c>
      <c r="D154">
        <v>1</v>
      </c>
      <c r="E154">
        <v>1</v>
      </c>
      <c r="F154" s="30">
        <v>48.91</v>
      </c>
      <c r="G154" s="30">
        <v>65.349999999999994</v>
      </c>
      <c r="H154" s="30">
        <v>90.72</v>
      </c>
      <c r="I154" s="15">
        <f t="shared" si="15"/>
        <v>0.25688108317073899</v>
      </c>
      <c r="K154" s="30">
        <v>4.5924877689999999</v>
      </c>
      <c r="L154" s="30">
        <v>4.752487769</v>
      </c>
      <c r="M154" s="30">
        <v>5.5524877689999999</v>
      </c>
      <c r="N154" s="15">
        <f t="shared" si="16"/>
        <v>0.10061459843760881</v>
      </c>
      <c r="P154" s="64">
        <v>2.980667</v>
      </c>
      <c r="Q154" s="64">
        <v>2.5421100000000001</v>
      </c>
      <c r="R154" s="64">
        <v>2.86381</v>
      </c>
      <c r="S154" s="59">
        <f t="shared" si="17"/>
        <v>6.1518559720635656E-2</v>
      </c>
      <c r="U154" s="63">
        <v>3.3028819999999999</v>
      </c>
      <c r="V154" s="63">
        <v>3.184374</v>
      </c>
      <c r="W154" s="63">
        <v>3.3450280000000001</v>
      </c>
      <c r="X154" s="59">
        <f t="shared" si="18"/>
        <v>2.1865938540868071E-2</v>
      </c>
      <c r="Z154" s="40">
        <v>0</v>
      </c>
      <c r="AA154" s="7">
        <v>15.087333870089807</v>
      </c>
      <c r="AB154" s="7">
        <v>15.087333870089807</v>
      </c>
      <c r="AC154" s="59">
        <f t="shared" si="13"/>
        <v>0.70738244575443932</v>
      </c>
      <c r="AE154">
        <v>41.173969999999997</v>
      </c>
      <c r="AF154">
        <v>48.422139999999999</v>
      </c>
      <c r="AG154">
        <v>53.535699999999999</v>
      </c>
      <c r="AH154" s="15">
        <f t="shared" si="19"/>
        <v>0.12408398752202859</v>
      </c>
    </row>
    <row r="155" spans="1:34" x14ac:dyDescent="0.25">
      <c r="A155" s="27">
        <f t="shared" si="14"/>
        <v>48092</v>
      </c>
      <c r="B155">
        <v>2031</v>
      </c>
      <c r="C155">
        <v>9</v>
      </c>
      <c r="D155">
        <v>1</v>
      </c>
      <c r="E155">
        <v>1</v>
      </c>
      <c r="F155" s="30">
        <v>48.91</v>
      </c>
      <c r="G155" s="30">
        <v>65.349999999999994</v>
      </c>
      <c r="H155" s="30">
        <v>90.72</v>
      </c>
      <c r="I155" s="15">
        <f t="shared" si="15"/>
        <v>0.25564779228642309</v>
      </c>
      <c r="K155" s="30">
        <v>4.5102074329999997</v>
      </c>
      <c r="L155" s="30">
        <v>4.6702074329999999</v>
      </c>
      <c r="M155" s="30">
        <v>5.4602074329999999</v>
      </c>
      <c r="N155" s="15">
        <f t="shared" si="16"/>
        <v>9.9044049137518173E-2</v>
      </c>
      <c r="P155" s="64">
        <v>2.980667</v>
      </c>
      <c r="Q155" s="64">
        <v>2.5421100000000001</v>
      </c>
      <c r="R155" s="64">
        <v>2.86381</v>
      </c>
      <c r="S155" s="59">
        <f t="shared" si="17"/>
        <v>6.2758849003564654E-2</v>
      </c>
      <c r="U155" s="63">
        <v>3.3028819999999999</v>
      </c>
      <c r="V155" s="63">
        <v>3.184374</v>
      </c>
      <c r="W155" s="63">
        <v>3.3450280000000001</v>
      </c>
      <c r="X155" s="59">
        <f t="shared" si="18"/>
        <v>2.1686192130558113E-2</v>
      </c>
      <c r="Z155" s="40">
        <v>0</v>
      </c>
      <c r="AA155" s="7">
        <v>15.087333870089807</v>
      </c>
      <c r="AB155" s="7">
        <v>15.087333870089807</v>
      </c>
      <c r="AC155" s="59">
        <f t="shared" si="13"/>
        <v>0.70733806021988033</v>
      </c>
      <c r="AE155">
        <v>37.902569999999997</v>
      </c>
      <c r="AF155">
        <v>44.80733</v>
      </c>
      <c r="AG155">
        <v>49.454790000000003</v>
      </c>
      <c r="AH155" s="15">
        <f t="shared" si="19"/>
        <v>0.12310377256958024</v>
      </c>
    </row>
    <row r="156" spans="1:34" x14ac:dyDescent="0.25">
      <c r="A156" s="27">
        <f t="shared" si="14"/>
        <v>48122</v>
      </c>
      <c r="B156">
        <v>2031</v>
      </c>
      <c r="C156">
        <v>10</v>
      </c>
      <c r="D156">
        <v>1</v>
      </c>
      <c r="E156">
        <v>1</v>
      </c>
      <c r="F156" s="30">
        <v>48.91</v>
      </c>
      <c r="G156" s="30">
        <v>65.349999999999994</v>
      </c>
      <c r="H156" s="30">
        <v>90.72</v>
      </c>
      <c r="I156" s="15">
        <f t="shared" si="15"/>
        <v>0.25437383981825917</v>
      </c>
      <c r="K156" s="30">
        <v>4.6181074620000002</v>
      </c>
      <c r="L156" s="30">
        <v>4.7781074620000004</v>
      </c>
      <c r="M156" s="30">
        <v>5.5781074620000002</v>
      </c>
      <c r="N156" s="15">
        <f t="shared" si="16"/>
        <v>9.7920018175396209E-2</v>
      </c>
      <c r="P156" s="64">
        <v>2.980667</v>
      </c>
      <c r="Q156" s="64">
        <v>2.5421100000000001</v>
      </c>
      <c r="R156" s="64">
        <v>2.86381</v>
      </c>
      <c r="S156" s="59">
        <f t="shared" si="17"/>
        <v>6.3973777021289049E-2</v>
      </c>
      <c r="U156" s="63">
        <v>3.3028819999999999</v>
      </c>
      <c r="V156" s="63">
        <v>3.184374</v>
      </c>
      <c r="W156" s="63">
        <v>3.3450280000000001</v>
      </c>
      <c r="X156" s="59">
        <f t="shared" si="18"/>
        <v>2.1441852576163375E-2</v>
      </c>
      <c r="Z156" s="40">
        <v>0</v>
      </c>
      <c r="AA156" s="7">
        <v>15.087333870089807</v>
      </c>
      <c r="AB156" s="7">
        <v>15.087333870089807</v>
      </c>
      <c r="AC156" s="59">
        <f t="shared" si="13"/>
        <v>0.70727713667051495</v>
      </c>
      <c r="AE156">
        <v>36.375700000000002</v>
      </c>
      <c r="AF156">
        <v>43.026679999999999</v>
      </c>
      <c r="AG156">
        <v>47.355240000000002</v>
      </c>
      <c r="AH156" s="15">
        <f t="shared" si="19"/>
        <v>0.12209970172510028</v>
      </c>
    </row>
    <row r="157" spans="1:34" x14ac:dyDescent="0.25">
      <c r="A157" s="27">
        <f t="shared" si="14"/>
        <v>48153</v>
      </c>
      <c r="B157">
        <v>2031</v>
      </c>
      <c r="C157">
        <v>11</v>
      </c>
      <c r="D157">
        <v>1</v>
      </c>
      <c r="E157">
        <v>1</v>
      </c>
      <c r="F157" s="30">
        <v>48.91</v>
      </c>
      <c r="G157" s="30">
        <v>65.349999999999994</v>
      </c>
      <c r="H157" s="30">
        <v>90.72</v>
      </c>
      <c r="I157" s="15">
        <f t="shared" si="15"/>
        <v>0.25305943872857839</v>
      </c>
      <c r="K157" s="30">
        <v>4.960173095</v>
      </c>
      <c r="L157" s="30">
        <v>5.130173095</v>
      </c>
      <c r="M157" s="30">
        <v>5.9301730949999998</v>
      </c>
      <c r="N157" s="15">
        <f t="shared" si="16"/>
        <v>9.8269296436696227E-2</v>
      </c>
      <c r="P157" s="64">
        <v>2.980667</v>
      </c>
      <c r="Q157" s="64">
        <v>2.5421100000000001</v>
      </c>
      <c r="R157" s="64">
        <v>2.86381</v>
      </c>
      <c r="S157" s="59">
        <f t="shared" si="17"/>
        <v>6.5164756892440973E-2</v>
      </c>
      <c r="U157" s="63">
        <v>3.3028819999999999</v>
      </c>
      <c r="V157" s="63">
        <v>3.184374</v>
      </c>
      <c r="W157" s="63">
        <v>3.3450280000000001</v>
      </c>
      <c r="X157" s="59">
        <f t="shared" si="18"/>
        <v>2.1131130664560602E-2</v>
      </c>
      <c r="Z157" s="40">
        <v>0</v>
      </c>
      <c r="AA157" s="7">
        <v>15.087333870089807</v>
      </c>
      <c r="AB157" s="7">
        <v>15.087333870089807</v>
      </c>
      <c r="AC157" s="59">
        <f t="shared" si="13"/>
        <v>0.70719995296853566</v>
      </c>
      <c r="AE157">
        <v>37.84986</v>
      </c>
      <c r="AF157">
        <v>44.641939999999998</v>
      </c>
      <c r="AG157">
        <v>48.933579999999999</v>
      </c>
      <c r="AH157" s="15">
        <f t="shared" si="19"/>
        <v>0.1212557666404786</v>
      </c>
    </row>
    <row r="158" spans="1:34" x14ac:dyDescent="0.25">
      <c r="A158" s="27">
        <f t="shared" si="14"/>
        <v>48183</v>
      </c>
      <c r="B158">
        <v>2031</v>
      </c>
      <c r="C158">
        <v>12</v>
      </c>
      <c r="D158">
        <v>1</v>
      </c>
      <c r="E158">
        <v>1</v>
      </c>
      <c r="F158" s="30">
        <v>48.91</v>
      </c>
      <c r="G158" s="30">
        <v>65.349999999999994</v>
      </c>
      <c r="H158" s="30">
        <v>90.72</v>
      </c>
      <c r="I158" s="15">
        <f t="shared" si="15"/>
        <v>0.25170476875439773</v>
      </c>
      <c r="K158" s="30">
        <v>5.1439912120000004</v>
      </c>
      <c r="L158" s="30">
        <v>5.3039912119999997</v>
      </c>
      <c r="M158" s="30">
        <v>6.1139912120000002</v>
      </c>
      <c r="N158" s="15">
        <f t="shared" si="16"/>
        <v>9.9350816615976403E-2</v>
      </c>
      <c r="P158" s="64">
        <v>2.980667</v>
      </c>
      <c r="Q158" s="64">
        <v>2.5421100000000001</v>
      </c>
      <c r="R158" s="64">
        <v>2.86381</v>
      </c>
      <c r="S158" s="59">
        <f t="shared" si="17"/>
        <v>6.633307324291321E-2</v>
      </c>
      <c r="U158" s="63">
        <v>3.3028819999999999</v>
      </c>
      <c r="V158" s="63">
        <v>3.184374</v>
      </c>
      <c r="W158" s="63">
        <v>3.3450280000000001</v>
      </c>
      <c r="X158" s="59">
        <f t="shared" si="18"/>
        <v>2.0751501045338724E-2</v>
      </c>
      <c r="Z158" s="40">
        <v>0</v>
      </c>
      <c r="AA158" s="7">
        <v>15.087333870089807</v>
      </c>
      <c r="AB158" s="7">
        <v>15.087333870089807</v>
      </c>
      <c r="AC158" s="59">
        <f t="shared" si="13"/>
        <v>0.70710678118654613</v>
      </c>
      <c r="AE158">
        <v>39.969180000000001</v>
      </c>
      <c r="AF158">
        <v>46.796300000000002</v>
      </c>
      <c r="AG158">
        <v>51.204030000000003</v>
      </c>
      <c r="AH158" s="15">
        <f t="shared" si="19"/>
        <v>0.12080232135393587</v>
      </c>
    </row>
    <row r="159" spans="1:34" x14ac:dyDescent="0.25">
      <c r="A159" s="27">
        <f t="shared" si="14"/>
        <v>48214</v>
      </c>
      <c r="B159">
        <v>2032</v>
      </c>
      <c r="C159">
        <v>1</v>
      </c>
      <c r="D159">
        <v>1</v>
      </c>
      <c r="E159">
        <v>1</v>
      </c>
      <c r="F159" s="30">
        <v>53.91</v>
      </c>
      <c r="G159" s="30">
        <v>67.59</v>
      </c>
      <c r="H159" s="30">
        <v>94.99</v>
      </c>
      <c r="I159" s="15">
        <f t="shared" si="15"/>
        <v>0.25086524531606413</v>
      </c>
      <c r="K159" s="30">
        <v>5.5256289629999999</v>
      </c>
      <c r="L159" s="30">
        <v>5.6956289629999999</v>
      </c>
      <c r="M159" s="30">
        <v>6.5256289629999999</v>
      </c>
      <c r="N159" s="15">
        <f t="shared" si="16"/>
        <v>0.1022613002540109</v>
      </c>
      <c r="P159" s="64">
        <v>3.102611</v>
      </c>
      <c r="Q159" s="64">
        <v>2.5591409999999999</v>
      </c>
      <c r="R159" s="64">
        <v>2.8825400000000001</v>
      </c>
      <c r="S159" s="59">
        <f t="shared" si="17"/>
        <v>6.7655748244478189E-2</v>
      </c>
      <c r="U159" s="63">
        <v>3.3928729999999998</v>
      </c>
      <c r="V159" s="63">
        <v>3.252529</v>
      </c>
      <c r="W159" s="63">
        <v>3.415638</v>
      </c>
      <c r="X159" s="59">
        <f t="shared" si="18"/>
        <v>2.1785426750714616E-2</v>
      </c>
      <c r="Z159" s="40">
        <v>0</v>
      </c>
      <c r="AA159" s="7">
        <v>15.61539055554295</v>
      </c>
      <c r="AB159" s="7">
        <v>15.61539055554295</v>
      </c>
      <c r="AC159" s="59">
        <f t="shared" si="13"/>
        <v>0.70720545059994411</v>
      </c>
      <c r="AE159">
        <v>43.842469999999999</v>
      </c>
      <c r="AF159">
        <v>50.489400000000003</v>
      </c>
      <c r="AG159">
        <v>55.091589999999997</v>
      </c>
      <c r="AH159" s="15">
        <f t="shared" si="19"/>
        <v>0.12188168804440311</v>
      </c>
    </row>
    <row r="160" spans="1:34" x14ac:dyDescent="0.25">
      <c r="A160" s="27">
        <f t="shared" si="14"/>
        <v>48245</v>
      </c>
      <c r="B160">
        <v>2032</v>
      </c>
      <c r="C160">
        <v>2</v>
      </c>
      <c r="D160">
        <v>1</v>
      </c>
      <c r="E160">
        <v>1</v>
      </c>
      <c r="F160" s="30">
        <v>53.91</v>
      </c>
      <c r="G160" s="30">
        <v>67.59</v>
      </c>
      <c r="H160" s="30">
        <v>94.99</v>
      </c>
      <c r="I160" s="15">
        <f t="shared" si="15"/>
        <v>0.24994709608081103</v>
      </c>
      <c r="K160" s="30">
        <v>5.4294666649999996</v>
      </c>
      <c r="L160" s="30">
        <v>5.5994666649999996</v>
      </c>
      <c r="M160" s="30">
        <v>6.4294666649999996</v>
      </c>
      <c r="N160" s="15">
        <f t="shared" si="16"/>
        <v>0.10456376313016809</v>
      </c>
      <c r="P160" s="64">
        <v>3.102611</v>
      </c>
      <c r="Q160" s="64">
        <v>2.5591409999999999</v>
      </c>
      <c r="R160" s="64">
        <v>2.8825400000000001</v>
      </c>
      <c r="S160" s="59">
        <f t="shared" si="17"/>
        <v>6.8909472274805705E-2</v>
      </c>
      <c r="U160" s="63">
        <v>3.3928729999999998</v>
      </c>
      <c r="V160" s="63">
        <v>3.252529</v>
      </c>
      <c r="W160" s="63">
        <v>3.415638</v>
      </c>
      <c r="X160" s="59">
        <f t="shared" si="18"/>
        <v>2.2600489854669642E-2</v>
      </c>
      <c r="Z160" s="40">
        <v>0</v>
      </c>
      <c r="AA160" s="7">
        <v>15.61539055554295</v>
      </c>
      <c r="AB160" s="7">
        <v>15.61539055554295</v>
      </c>
      <c r="AC160" s="59">
        <f t="shared" si="13"/>
        <v>0.70728513115583769</v>
      </c>
      <c r="AE160">
        <v>42.681379999999997</v>
      </c>
      <c r="AF160">
        <v>49.048450000000003</v>
      </c>
      <c r="AG160">
        <v>53.815089999999998</v>
      </c>
      <c r="AH160" s="15">
        <f t="shared" si="19"/>
        <v>0.12245735475555236</v>
      </c>
    </row>
    <row r="161" spans="1:34" x14ac:dyDescent="0.25">
      <c r="A161" s="27">
        <f t="shared" si="14"/>
        <v>48274</v>
      </c>
      <c r="B161">
        <v>2032</v>
      </c>
      <c r="C161">
        <v>3</v>
      </c>
      <c r="D161">
        <v>1</v>
      </c>
      <c r="E161">
        <v>1</v>
      </c>
      <c r="F161" s="30">
        <v>53.91</v>
      </c>
      <c r="G161" s="30">
        <v>67.59</v>
      </c>
      <c r="H161" s="30">
        <v>94.99</v>
      </c>
      <c r="I161" s="15">
        <f t="shared" si="15"/>
        <v>0.24895166211987169</v>
      </c>
      <c r="K161" s="30">
        <v>5.0837813369999996</v>
      </c>
      <c r="L161" s="30">
        <v>5.2537813370000004</v>
      </c>
      <c r="M161" s="30">
        <v>6.0737813369999998</v>
      </c>
      <c r="N161" s="15">
        <f t="shared" si="16"/>
        <v>0.10519878301211717</v>
      </c>
      <c r="P161" s="64">
        <v>3.102611</v>
      </c>
      <c r="Q161" s="64">
        <v>2.5591409999999999</v>
      </c>
      <c r="R161" s="64">
        <v>2.8825400000000001</v>
      </c>
      <c r="S161" s="59">
        <f t="shared" si="17"/>
        <v>7.0098327374780112E-2</v>
      </c>
      <c r="U161" s="63">
        <v>3.3928729999999998</v>
      </c>
      <c r="V161" s="63">
        <v>3.252529</v>
      </c>
      <c r="W161" s="63">
        <v>3.415638</v>
      </c>
      <c r="X161" s="59">
        <f t="shared" si="18"/>
        <v>2.3221669625662644E-2</v>
      </c>
      <c r="Z161" s="40">
        <v>0</v>
      </c>
      <c r="AA161" s="7">
        <v>15.61539055554295</v>
      </c>
      <c r="AB161" s="7">
        <v>15.61539055554295</v>
      </c>
      <c r="AC161" s="59">
        <f t="shared" si="13"/>
        <v>0.70734615300742421</v>
      </c>
      <c r="AE161">
        <v>39.2346</v>
      </c>
      <c r="AF161">
        <v>45.769269999999999</v>
      </c>
      <c r="AG161">
        <v>49.981729999999999</v>
      </c>
      <c r="AH161" s="15">
        <f t="shared" si="19"/>
        <v>0.12187096100998258</v>
      </c>
    </row>
    <row r="162" spans="1:34" x14ac:dyDescent="0.25">
      <c r="A162" s="27">
        <f t="shared" si="14"/>
        <v>48305</v>
      </c>
      <c r="B162">
        <v>2032</v>
      </c>
      <c r="C162">
        <v>4</v>
      </c>
      <c r="D162">
        <v>1</v>
      </c>
      <c r="E162">
        <v>1</v>
      </c>
      <c r="F162" s="30">
        <v>53.91</v>
      </c>
      <c r="G162" s="30">
        <v>67.59</v>
      </c>
      <c r="H162" s="30">
        <v>94.99</v>
      </c>
      <c r="I162" s="15">
        <f t="shared" si="15"/>
        <v>0.247880170860131</v>
      </c>
      <c r="K162" s="30">
        <v>4.8131812319999998</v>
      </c>
      <c r="L162" s="30">
        <v>4.973181232</v>
      </c>
      <c r="M162" s="30">
        <v>5.7931812320000002</v>
      </c>
      <c r="N162" s="15">
        <f t="shared" si="16"/>
        <v>0.10452675586534228</v>
      </c>
      <c r="P162" s="64">
        <v>3.102611</v>
      </c>
      <c r="Q162" s="64">
        <v>2.5591409999999999</v>
      </c>
      <c r="R162" s="64">
        <v>2.8825400000000001</v>
      </c>
      <c r="S162" s="59">
        <f t="shared" si="17"/>
        <v>7.1225934684471415E-2</v>
      </c>
      <c r="U162" s="63">
        <v>3.3928729999999998</v>
      </c>
      <c r="V162" s="63">
        <v>3.252529</v>
      </c>
      <c r="W162" s="63">
        <v>3.415638</v>
      </c>
      <c r="X162" s="59">
        <f t="shared" si="18"/>
        <v>2.366610160898068E-2</v>
      </c>
      <c r="Z162" s="40">
        <v>0</v>
      </c>
      <c r="AA162" s="7">
        <v>15.61539055554295</v>
      </c>
      <c r="AB162" s="7">
        <v>15.61539055554295</v>
      </c>
      <c r="AC162" s="59">
        <f t="shared" si="13"/>
        <v>0.70738883913678996</v>
      </c>
      <c r="AE162">
        <v>36.597790000000003</v>
      </c>
      <c r="AF162">
        <v>42.936540000000001</v>
      </c>
      <c r="AG162">
        <v>47.004390000000001</v>
      </c>
      <c r="AH162" s="15">
        <f t="shared" si="19"/>
        <v>0.12116561677800411</v>
      </c>
    </row>
    <row r="163" spans="1:34" x14ac:dyDescent="0.25">
      <c r="A163" s="27">
        <f t="shared" si="14"/>
        <v>48335</v>
      </c>
      <c r="B163">
        <v>2032</v>
      </c>
      <c r="C163">
        <v>5</v>
      </c>
      <c r="D163">
        <v>1</v>
      </c>
      <c r="E163">
        <v>1</v>
      </c>
      <c r="F163" s="30">
        <v>53.91</v>
      </c>
      <c r="G163" s="30">
        <v>67.59</v>
      </c>
      <c r="H163" s="30">
        <v>94.99</v>
      </c>
      <c r="I163" s="15">
        <f t="shared" si="15"/>
        <v>0.24673373951988137</v>
      </c>
      <c r="K163" s="30">
        <v>4.7045467890000001</v>
      </c>
      <c r="L163" s="30">
        <v>4.874546789</v>
      </c>
      <c r="M163" s="30">
        <v>5.6845467889999997</v>
      </c>
      <c r="N163" s="15">
        <f t="shared" si="16"/>
        <v>0.10334512484962735</v>
      </c>
      <c r="P163" s="64">
        <v>3.102611</v>
      </c>
      <c r="Q163" s="64">
        <v>2.5591409999999999</v>
      </c>
      <c r="R163" s="64">
        <v>2.8825400000000001</v>
      </c>
      <c r="S163" s="59">
        <f t="shared" si="17"/>
        <v>7.2295524074408382E-2</v>
      </c>
      <c r="U163" s="63">
        <v>3.3928729999999998</v>
      </c>
      <c r="V163" s="63">
        <v>3.252529</v>
      </c>
      <c r="W163" s="63">
        <v>3.415638</v>
      </c>
      <c r="X163" s="59">
        <f t="shared" si="18"/>
        <v>2.3945449602583935E-2</v>
      </c>
      <c r="Z163" s="40">
        <v>0</v>
      </c>
      <c r="AA163" s="7">
        <v>15.61539055554295</v>
      </c>
      <c r="AB163" s="7">
        <v>15.61539055554295</v>
      </c>
      <c r="AC163" s="59">
        <f t="shared" si="13"/>
        <v>0.70741350554865867</v>
      </c>
      <c r="AE163">
        <v>36.522030000000001</v>
      </c>
      <c r="AF163">
        <v>42.972810000000003</v>
      </c>
      <c r="AG163">
        <v>47.22336</v>
      </c>
      <c r="AH163" s="15">
        <f t="shared" si="19"/>
        <v>0.1196461158296194</v>
      </c>
    </row>
    <row r="164" spans="1:34" x14ac:dyDescent="0.25">
      <c r="A164" s="27">
        <f t="shared" si="14"/>
        <v>48366</v>
      </c>
      <c r="B164">
        <v>2032</v>
      </c>
      <c r="C164">
        <v>6</v>
      </c>
      <c r="D164">
        <v>1</v>
      </c>
      <c r="E164">
        <v>1</v>
      </c>
      <c r="F164" s="30">
        <v>53.91</v>
      </c>
      <c r="G164" s="30">
        <v>67.59</v>
      </c>
      <c r="H164" s="30">
        <v>94.99</v>
      </c>
      <c r="I164" s="15">
        <f t="shared" si="15"/>
        <v>0.24551337799700707</v>
      </c>
      <c r="K164" s="30">
        <v>4.6874877709999998</v>
      </c>
      <c r="L164" s="30">
        <v>4.8574877709999997</v>
      </c>
      <c r="M164" s="30">
        <v>5.6674877710000002</v>
      </c>
      <c r="N164" s="15">
        <f t="shared" si="16"/>
        <v>0.10194959808740595</v>
      </c>
      <c r="P164" s="64">
        <v>3.102611</v>
      </c>
      <c r="Q164" s="64">
        <v>2.5591409999999999</v>
      </c>
      <c r="R164" s="64">
        <v>2.8825400000000001</v>
      </c>
      <c r="S164" s="59">
        <f t="shared" si="17"/>
        <v>7.3309990630049934E-2</v>
      </c>
      <c r="U164" s="63">
        <v>3.3928729999999998</v>
      </c>
      <c r="V164" s="63">
        <v>3.252529</v>
      </c>
      <c r="W164" s="63">
        <v>3.415638</v>
      </c>
      <c r="X164" s="59">
        <f t="shared" si="18"/>
        <v>2.4067252750690497E-2</v>
      </c>
      <c r="Z164" s="40">
        <v>0</v>
      </c>
      <c r="AA164" s="7">
        <v>15.61539055554295</v>
      </c>
      <c r="AB164" s="7">
        <v>15.61539055554295</v>
      </c>
      <c r="AC164" s="59">
        <f t="shared" si="13"/>
        <v>0.70742046145762427</v>
      </c>
      <c r="AE164">
        <v>38.889760000000003</v>
      </c>
      <c r="AF164">
        <v>45.571280000000002</v>
      </c>
      <c r="AG164">
        <v>50.130569999999999</v>
      </c>
      <c r="AH164" s="15">
        <f t="shared" si="19"/>
        <v>0.11886382406301375</v>
      </c>
    </row>
    <row r="165" spans="1:34" x14ac:dyDescent="0.25">
      <c r="A165" s="27">
        <f t="shared" si="14"/>
        <v>48396</v>
      </c>
      <c r="B165">
        <v>2032</v>
      </c>
      <c r="C165">
        <v>7</v>
      </c>
      <c r="D165">
        <v>1</v>
      </c>
      <c r="E165">
        <v>1</v>
      </c>
      <c r="F165" s="30">
        <v>53.91</v>
      </c>
      <c r="G165" s="30">
        <v>67.59</v>
      </c>
      <c r="H165" s="30">
        <v>94.99</v>
      </c>
      <c r="I165" s="15">
        <f t="shared" si="15"/>
        <v>0.24421999123156476</v>
      </c>
      <c r="K165" s="30">
        <v>4.7929304049999999</v>
      </c>
      <c r="L165" s="30">
        <v>4.9629304049999998</v>
      </c>
      <c r="M165" s="30">
        <v>5.7729304050000003</v>
      </c>
      <c r="N165" s="15">
        <f t="shared" si="16"/>
        <v>0.10097651686573515</v>
      </c>
      <c r="P165" s="64">
        <v>3.102611</v>
      </c>
      <c r="Q165" s="64">
        <v>2.5591409999999999</v>
      </c>
      <c r="R165" s="64">
        <v>2.8825400000000001</v>
      </c>
      <c r="S165" s="59">
        <f t="shared" si="17"/>
        <v>7.4271940907364595E-2</v>
      </c>
      <c r="U165" s="63">
        <v>3.3928729999999998</v>
      </c>
      <c r="V165" s="63">
        <v>3.252529</v>
      </c>
      <c r="W165" s="63">
        <v>3.415638</v>
      </c>
      <c r="X165" s="59">
        <f t="shared" si="18"/>
        <v>2.403567796332812E-2</v>
      </c>
      <c r="Z165" s="40">
        <v>0</v>
      </c>
      <c r="AA165" s="7">
        <v>15.61539055554295</v>
      </c>
      <c r="AB165" s="7">
        <v>15.61539055554295</v>
      </c>
      <c r="AC165" s="59">
        <f t="shared" si="13"/>
        <v>0.70741000946912835</v>
      </c>
      <c r="AE165">
        <v>47.610750000000003</v>
      </c>
      <c r="AF165">
        <v>54.326360000000001</v>
      </c>
      <c r="AG165">
        <v>58.874189999999999</v>
      </c>
      <c r="AH165" s="15">
        <f t="shared" si="19"/>
        <v>0.12402887788215063</v>
      </c>
    </row>
    <row r="166" spans="1:34" x14ac:dyDescent="0.25">
      <c r="A166" s="27">
        <f t="shared" si="14"/>
        <v>48427</v>
      </c>
      <c r="B166">
        <v>2032</v>
      </c>
      <c r="C166">
        <v>8</v>
      </c>
      <c r="D166">
        <v>1</v>
      </c>
      <c r="E166">
        <v>1</v>
      </c>
      <c r="F166" s="30">
        <v>53.91</v>
      </c>
      <c r="G166" s="30">
        <v>67.59</v>
      </c>
      <c r="H166" s="30">
        <v>94.99</v>
      </c>
      <c r="I166" s="15">
        <f t="shared" si="15"/>
        <v>0.24285438105849921</v>
      </c>
      <c r="K166" s="30">
        <v>4.7324877689999996</v>
      </c>
      <c r="L166" s="30">
        <v>4.9024877690000004</v>
      </c>
      <c r="M166" s="30">
        <v>5.7224877689999998</v>
      </c>
      <c r="N166" s="15">
        <f t="shared" si="16"/>
        <v>9.9753436483553407E-2</v>
      </c>
      <c r="P166" s="64">
        <v>3.102611</v>
      </c>
      <c r="Q166" s="64">
        <v>2.5591409999999999</v>
      </c>
      <c r="R166" s="64">
        <v>2.8825400000000001</v>
      </c>
      <c r="S166" s="59">
        <f t="shared" si="17"/>
        <v>7.5183731140003776E-2</v>
      </c>
      <c r="U166" s="63">
        <v>3.3928729999999998</v>
      </c>
      <c r="V166" s="63">
        <v>3.252529</v>
      </c>
      <c r="W166" s="63">
        <v>3.415638</v>
      </c>
      <c r="X166" s="59">
        <f t="shared" si="18"/>
        <v>2.3851880821504242E-2</v>
      </c>
      <c r="Z166" s="40">
        <v>0</v>
      </c>
      <c r="AA166" s="7">
        <v>15.61539055554295</v>
      </c>
      <c r="AB166" s="7">
        <v>15.61539055554295</v>
      </c>
      <c r="AC166" s="59">
        <f t="shared" si="13"/>
        <v>0.70738244575444087</v>
      </c>
      <c r="AE166">
        <v>44.427959999999999</v>
      </c>
      <c r="AF166">
        <v>51.494100000000003</v>
      </c>
      <c r="AG166">
        <v>56.011319999999998</v>
      </c>
      <c r="AH166" s="15">
        <f t="shared" si="19"/>
        <v>0.12587393693190085</v>
      </c>
    </row>
    <row r="167" spans="1:34" x14ac:dyDescent="0.25">
      <c r="A167" s="27">
        <f t="shared" si="14"/>
        <v>48458</v>
      </c>
      <c r="B167">
        <v>2032</v>
      </c>
      <c r="C167">
        <v>9</v>
      </c>
      <c r="D167">
        <v>1</v>
      </c>
      <c r="E167">
        <v>1</v>
      </c>
      <c r="F167" s="30">
        <v>53.91</v>
      </c>
      <c r="G167" s="30">
        <v>67.59</v>
      </c>
      <c r="H167" s="30">
        <v>94.99</v>
      </c>
      <c r="I167" s="15">
        <f t="shared" si="15"/>
        <v>0.24141724756035698</v>
      </c>
      <c r="K167" s="30">
        <v>4.6502074330000003</v>
      </c>
      <c r="L167" s="30">
        <v>4.8202074330000002</v>
      </c>
      <c r="M167" s="30">
        <v>5.6402074329999996</v>
      </c>
      <c r="N167" s="15">
        <f t="shared" si="16"/>
        <v>9.80988869807361E-2</v>
      </c>
      <c r="P167" s="64">
        <v>3.102611</v>
      </c>
      <c r="Q167" s="64">
        <v>2.5591409999999999</v>
      </c>
      <c r="R167" s="64">
        <v>2.8825400000000001</v>
      </c>
      <c r="S167" s="59">
        <f t="shared" si="17"/>
        <v>7.6047499048354936E-2</v>
      </c>
      <c r="U167" s="63">
        <v>3.3928729999999998</v>
      </c>
      <c r="V167" s="63">
        <v>3.252529</v>
      </c>
      <c r="W167" s="63">
        <v>3.415638</v>
      </c>
      <c r="X167" s="59">
        <f t="shared" si="18"/>
        <v>2.3514061454131738E-2</v>
      </c>
      <c r="Z167" s="40">
        <v>0</v>
      </c>
      <c r="AA167" s="7">
        <v>15.61539055554295</v>
      </c>
      <c r="AB167" s="7">
        <v>15.61539055554295</v>
      </c>
      <c r="AC167" s="59">
        <f t="shared" si="13"/>
        <v>0.70733806021988188</v>
      </c>
      <c r="AE167">
        <v>37.9499</v>
      </c>
      <c r="AF167">
        <v>44.736719999999998</v>
      </c>
      <c r="AG167">
        <v>49.58925</v>
      </c>
      <c r="AH167" s="15">
        <f t="shared" si="19"/>
        <v>0.12588307653396874</v>
      </c>
    </row>
    <row r="168" spans="1:34" x14ac:dyDescent="0.25">
      <c r="A168" s="27">
        <f t="shared" si="14"/>
        <v>48488</v>
      </c>
      <c r="B168">
        <v>2032</v>
      </c>
      <c r="C168">
        <v>10</v>
      </c>
      <c r="D168">
        <v>1</v>
      </c>
      <c r="E168">
        <v>1</v>
      </c>
      <c r="F168" s="30">
        <v>53.91</v>
      </c>
      <c r="G168" s="30">
        <v>67.59</v>
      </c>
      <c r="H168" s="30">
        <v>94.99</v>
      </c>
      <c r="I168" s="15">
        <f t="shared" si="15"/>
        <v>0.23990918992397733</v>
      </c>
      <c r="K168" s="30">
        <v>4.7581074619999999</v>
      </c>
      <c r="L168" s="30">
        <v>4.9281074619999998</v>
      </c>
      <c r="M168" s="30">
        <v>5.7481074620000001</v>
      </c>
      <c r="N168" s="15">
        <f t="shared" si="16"/>
        <v>9.686369506492104E-2</v>
      </c>
      <c r="P168" s="64">
        <v>3.102611</v>
      </c>
      <c r="Q168" s="64">
        <v>2.5591409999999999</v>
      </c>
      <c r="R168" s="64">
        <v>2.8825400000000001</v>
      </c>
      <c r="S168" s="59">
        <f t="shared" si="17"/>
        <v>7.6865190514111531E-2</v>
      </c>
      <c r="U168" s="63">
        <v>3.3928729999999998</v>
      </c>
      <c r="V168" s="63">
        <v>3.252529</v>
      </c>
      <c r="W168" s="63">
        <v>3.415638</v>
      </c>
      <c r="X168" s="59">
        <f t="shared" si="18"/>
        <v>2.3017225912180469E-2</v>
      </c>
      <c r="Z168" s="40">
        <v>0</v>
      </c>
      <c r="AA168" s="7">
        <v>15.61539055554295</v>
      </c>
      <c r="AB168" s="7">
        <v>15.61539055554295</v>
      </c>
      <c r="AC168" s="59">
        <f t="shared" si="13"/>
        <v>0.70727713667051684</v>
      </c>
      <c r="AE168">
        <v>37.162770000000002</v>
      </c>
      <c r="AF168">
        <v>43.521160000000002</v>
      </c>
      <c r="AG168">
        <v>47.680039999999998</v>
      </c>
      <c r="AH168" s="15">
        <f t="shared" si="19"/>
        <v>0.12489787521205735</v>
      </c>
    </row>
    <row r="169" spans="1:34" x14ac:dyDescent="0.25">
      <c r="A169" s="27">
        <f t="shared" si="14"/>
        <v>48519</v>
      </c>
      <c r="B169">
        <v>2032</v>
      </c>
      <c r="C169">
        <v>11</v>
      </c>
      <c r="D169">
        <v>1</v>
      </c>
      <c r="E169">
        <v>1</v>
      </c>
      <c r="F169" s="30">
        <v>53.91</v>
      </c>
      <c r="G169" s="30">
        <v>67.59</v>
      </c>
      <c r="H169" s="30">
        <v>94.99</v>
      </c>
      <c r="I169" s="15">
        <f t="shared" si="15"/>
        <v>0.23833070679933871</v>
      </c>
      <c r="K169" s="30">
        <v>5.1101730950000004</v>
      </c>
      <c r="L169" s="30">
        <v>5.2801730950000003</v>
      </c>
      <c r="M169" s="30">
        <v>6.1001730949999997</v>
      </c>
      <c r="N169" s="15">
        <f t="shared" si="16"/>
        <v>9.7160043565732004E-2</v>
      </c>
      <c r="P169" s="64">
        <v>3.102611</v>
      </c>
      <c r="Q169" s="64">
        <v>2.5591409999999999</v>
      </c>
      <c r="R169" s="64">
        <v>2.8825400000000001</v>
      </c>
      <c r="S169" s="59">
        <f t="shared" si="17"/>
        <v>7.7638582098349992E-2</v>
      </c>
      <c r="U169" s="63">
        <v>3.3928729999999998</v>
      </c>
      <c r="V169" s="63">
        <v>3.252529</v>
      </c>
      <c r="W169" s="63">
        <v>3.415638</v>
      </c>
      <c r="X169" s="59">
        <f t="shared" si="18"/>
        <v>2.235259182258665E-2</v>
      </c>
      <c r="Z169" s="40">
        <v>0</v>
      </c>
      <c r="AA169" s="7">
        <v>15.61539055554295</v>
      </c>
      <c r="AB169" s="7">
        <v>15.61539055554295</v>
      </c>
      <c r="AC169" s="59">
        <f t="shared" si="13"/>
        <v>0.70719995296853744</v>
      </c>
      <c r="AE169">
        <v>39.520000000000003</v>
      </c>
      <c r="AF169">
        <v>46.078629999999997</v>
      </c>
      <c r="AG169">
        <v>50.113990000000001</v>
      </c>
      <c r="AH169" s="15">
        <f t="shared" si="19"/>
        <v>0.12355264515205355</v>
      </c>
    </row>
    <row r="170" spans="1:34" x14ac:dyDescent="0.25">
      <c r="A170" s="27">
        <f t="shared" si="14"/>
        <v>48549</v>
      </c>
      <c r="B170">
        <v>2032</v>
      </c>
      <c r="C170">
        <v>12</v>
      </c>
      <c r="D170">
        <v>1</v>
      </c>
      <c r="E170">
        <v>1</v>
      </c>
      <c r="F170" s="30">
        <v>53.91</v>
      </c>
      <c r="G170" s="30">
        <v>67.59</v>
      </c>
      <c r="H170" s="30">
        <v>94.99</v>
      </c>
      <c r="I170" s="15">
        <f t="shared" si="15"/>
        <v>0.2366821961526851</v>
      </c>
      <c r="K170" s="30">
        <v>5.2839912120000001</v>
      </c>
      <c r="L170" s="30">
        <v>5.4639912119999998</v>
      </c>
      <c r="M170" s="30">
        <v>6.2839912120000001</v>
      </c>
      <c r="N170" s="15">
        <f t="shared" si="16"/>
        <v>9.8249814957343501E-2</v>
      </c>
      <c r="P170" s="64">
        <v>3.102611</v>
      </c>
      <c r="Q170" s="64">
        <v>2.5591409999999999</v>
      </c>
      <c r="R170" s="64">
        <v>2.8825400000000001</v>
      </c>
      <c r="S170" s="59">
        <f t="shared" si="17"/>
        <v>7.8369300167533185E-2</v>
      </c>
      <c r="U170" s="63">
        <v>3.3928729999999998</v>
      </c>
      <c r="V170" s="63">
        <v>3.252529</v>
      </c>
      <c r="W170" s="63">
        <v>3.415638</v>
      </c>
      <c r="X170" s="59">
        <f t="shared" si="18"/>
        <v>2.150647607274855E-2</v>
      </c>
      <c r="Z170" s="40">
        <v>0</v>
      </c>
      <c r="AA170" s="7">
        <v>15.61539055554295</v>
      </c>
      <c r="AB170" s="7">
        <v>15.61539055554295</v>
      </c>
      <c r="AC170" s="59">
        <f t="shared" si="13"/>
        <v>0.70710678118654802</v>
      </c>
      <c r="AE170">
        <v>40.675899999999999</v>
      </c>
      <c r="AF170">
        <v>47.189700000000002</v>
      </c>
      <c r="AG170">
        <v>51.612389999999998</v>
      </c>
      <c r="AH170" s="15">
        <f t="shared" si="19"/>
        <v>0.12324987509963664</v>
      </c>
    </row>
    <row r="171" spans="1:34" x14ac:dyDescent="0.25">
      <c r="A171" s="27">
        <f t="shared" si="14"/>
        <v>48580</v>
      </c>
      <c r="B171">
        <v>2033</v>
      </c>
      <c r="C171">
        <v>1</v>
      </c>
      <c r="D171">
        <v>1</v>
      </c>
      <c r="E171">
        <v>1</v>
      </c>
      <c r="F171" s="30">
        <v>59.91</v>
      </c>
      <c r="G171" s="30">
        <v>70.98</v>
      </c>
      <c r="H171" s="30">
        <v>100.2</v>
      </c>
      <c r="I171" s="15">
        <f t="shared" si="15"/>
        <v>0.23599199350213595</v>
      </c>
      <c r="K171" s="30">
        <v>5.6856289630000001</v>
      </c>
      <c r="L171" s="30">
        <v>5.8656289629999998</v>
      </c>
      <c r="M171" s="30">
        <v>6.7156289630000003</v>
      </c>
      <c r="N171" s="15">
        <f t="shared" si="16"/>
        <v>0.10138698232295128</v>
      </c>
      <c r="P171" s="64">
        <v>3.2549760000000001</v>
      </c>
      <c r="Q171" s="64">
        <v>2.5384139999999999</v>
      </c>
      <c r="R171" s="64">
        <v>2.8583479999999999</v>
      </c>
      <c r="S171" s="59">
        <f t="shared" si="17"/>
        <v>8.0689984567988579E-2</v>
      </c>
      <c r="U171" s="63">
        <v>3.5031129999999999</v>
      </c>
      <c r="V171" s="63">
        <v>3.332989</v>
      </c>
      <c r="W171" s="63">
        <v>3.5000589999999998</v>
      </c>
      <c r="X171" s="59">
        <f t="shared" si="18"/>
        <v>2.2924233616681621E-2</v>
      </c>
      <c r="Z171" s="40">
        <v>0</v>
      </c>
      <c r="AA171" s="7">
        <v>16.161929224986952</v>
      </c>
      <c r="AB171" s="7">
        <v>16.161929224986952</v>
      </c>
      <c r="AC171" s="59">
        <f t="shared" si="13"/>
        <v>0.707205450599945</v>
      </c>
      <c r="AE171">
        <v>45.22974</v>
      </c>
      <c r="AF171">
        <v>51.208390000000001</v>
      </c>
      <c r="AG171">
        <v>55.989139999999999</v>
      </c>
      <c r="AH171" s="15">
        <f t="shared" si="19"/>
        <v>0.12397233494046893</v>
      </c>
    </row>
    <row r="172" spans="1:34" x14ac:dyDescent="0.25">
      <c r="A172" s="27">
        <f t="shared" si="14"/>
        <v>48611</v>
      </c>
      <c r="B172">
        <v>2033</v>
      </c>
      <c r="C172">
        <v>2</v>
      </c>
      <c r="D172">
        <v>1</v>
      </c>
      <c r="E172">
        <v>1</v>
      </c>
      <c r="F172" s="30">
        <v>59.91</v>
      </c>
      <c r="G172" s="30">
        <v>70.98</v>
      </c>
      <c r="H172" s="30">
        <v>100.2</v>
      </c>
      <c r="I172" s="15">
        <f t="shared" si="15"/>
        <v>0.23517648737784258</v>
      </c>
      <c r="K172" s="30">
        <v>5.5894666649999998</v>
      </c>
      <c r="L172" s="30">
        <v>5.7694666650000004</v>
      </c>
      <c r="M172" s="30">
        <v>6.619466665</v>
      </c>
      <c r="N172" s="15">
        <f t="shared" si="16"/>
        <v>0.10386696769487357</v>
      </c>
      <c r="P172" s="64">
        <v>3.2549760000000001</v>
      </c>
      <c r="Q172" s="64">
        <v>2.5384139999999999</v>
      </c>
      <c r="R172" s="64">
        <v>2.8583479999999999</v>
      </c>
      <c r="S172" s="59">
        <f t="shared" si="17"/>
        <v>8.2923194586856E-2</v>
      </c>
      <c r="U172" s="63">
        <v>3.5031129999999999</v>
      </c>
      <c r="V172" s="63">
        <v>3.332989</v>
      </c>
      <c r="W172" s="63">
        <v>3.5000589999999998</v>
      </c>
      <c r="X172" s="59">
        <f t="shared" si="18"/>
        <v>2.403425172801529E-2</v>
      </c>
      <c r="Z172" s="40">
        <v>0</v>
      </c>
      <c r="AA172" s="7">
        <v>16.161929224986952</v>
      </c>
      <c r="AB172" s="7">
        <v>16.161929224986952</v>
      </c>
      <c r="AC172" s="59">
        <f t="shared" si="13"/>
        <v>0.70728513115583802</v>
      </c>
      <c r="AE172">
        <v>43.77272</v>
      </c>
      <c r="AF172">
        <v>49.672409999999999</v>
      </c>
      <c r="AG172">
        <v>54.333910000000003</v>
      </c>
      <c r="AH172" s="15">
        <f t="shared" si="19"/>
        <v>0.12405198438320603</v>
      </c>
    </row>
    <row r="173" spans="1:34" x14ac:dyDescent="0.25">
      <c r="A173" s="27">
        <f t="shared" si="14"/>
        <v>48639</v>
      </c>
      <c r="B173">
        <v>2033</v>
      </c>
      <c r="C173">
        <v>3</v>
      </c>
      <c r="D173">
        <v>1</v>
      </c>
      <c r="E173">
        <v>1</v>
      </c>
      <c r="F173" s="30">
        <v>59.91</v>
      </c>
      <c r="G173" s="30">
        <v>70.98</v>
      </c>
      <c r="H173" s="30">
        <v>100.2</v>
      </c>
      <c r="I173" s="15">
        <f t="shared" si="15"/>
        <v>0.23423859080322232</v>
      </c>
      <c r="K173" s="30">
        <v>5.2437813369999997</v>
      </c>
      <c r="L173" s="30">
        <v>5.4237813370000003</v>
      </c>
      <c r="M173" s="30">
        <v>6.2637813370000002</v>
      </c>
      <c r="N173" s="15">
        <f t="shared" si="16"/>
        <v>0.10454943797113897</v>
      </c>
      <c r="P173" s="64">
        <v>3.2549760000000001</v>
      </c>
      <c r="Q173" s="64">
        <v>2.5384139999999999</v>
      </c>
      <c r="R173" s="64">
        <v>2.8583479999999999</v>
      </c>
      <c r="S173" s="59">
        <f t="shared" si="17"/>
        <v>8.5075942651507683E-2</v>
      </c>
      <c r="U173" s="63">
        <v>3.5031129999999999</v>
      </c>
      <c r="V173" s="63">
        <v>3.332989</v>
      </c>
      <c r="W173" s="63">
        <v>3.5000589999999998</v>
      </c>
      <c r="X173" s="59">
        <f t="shared" si="18"/>
        <v>2.4880681092987588E-2</v>
      </c>
      <c r="Z173" s="40">
        <v>0</v>
      </c>
      <c r="AA173" s="7">
        <v>16.161929224986952</v>
      </c>
      <c r="AB173" s="7">
        <v>16.161929224986952</v>
      </c>
      <c r="AC173" s="59">
        <f t="shared" si="13"/>
        <v>0.70734615300742409</v>
      </c>
      <c r="AE173">
        <v>40.121639999999999</v>
      </c>
      <c r="AF173">
        <v>45.81409</v>
      </c>
      <c r="AG173">
        <v>50.108049999999999</v>
      </c>
      <c r="AH173" s="15">
        <f t="shared" si="19"/>
        <v>0.12339293107335317</v>
      </c>
    </row>
    <row r="174" spans="1:34" x14ac:dyDescent="0.25">
      <c r="A174" s="27">
        <f t="shared" si="14"/>
        <v>48670</v>
      </c>
      <c r="B174">
        <v>2033</v>
      </c>
      <c r="C174">
        <v>4</v>
      </c>
      <c r="D174">
        <v>1</v>
      </c>
      <c r="E174">
        <v>1</v>
      </c>
      <c r="F174" s="30">
        <v>59.91</v>
      </c>
      <c r="G174" s="30">
        <v>70.98</v>
      </c>
      <c r="H174" s="30">
        <v>100.2</v>
      </c>
      <c r="I174" s="15">
        <f t="shared" si="15"/>
        <v>0.23318092697707374</v>
      </c>
      <c r="K174" s="30">
        <v>4.9631812320000002</v>
      </c>
      <c r="L174" s="30">
        <v>5.1431812319999999</v>
      </c>
      <c r="M174" s="30">
        <v>5.973181232</v>
      </c>
      <c r="N174" s="15">
        <f t="shared" si="16"/>
        <v>0.10383907972063383</v>
      </c>
      <c r="P174" s="64">
        <v>3.2549760000000001</v>
      </c>
      <c r="Q174" s="64">
        <v>2.5384139999999999</v>
      </c>
      <c r="R174" s="64">
        <v>2.8583479999999999</v>
      </c>
      <c r="S174" s="59">
        <f t="shared" si="17"/>
        <v>8.7154311265744855E-2</v>
      </c>
      <c r="U174" s="63">
        <v>3.5031129999999999</v>
      </c>
      <c r="V174" s="63">
        <v>3.332989</v>
      </c>
      <c r="W174" s="63">
        <v>3.5000589999999998</v>
      </c>
      <c r="X174" s="59">
        <f t="shared" si="18"/>
        <v>2.5492608818880203E-2</v>
      </c>
      <c r="Z174" s="40">
        <v>0</v>
      </c>
      <c r="AA174" s="7">
        <v>16.161929224986952</v>
      </c>
      <c r="AB174" s="7">
        <v>16.161929224986952</v>
      </c>
      <c r="AC174" s="59">
        <f t="shared" si="13"/>
        <v>0.70738883913678918</v>
      </c>
      <c r="AE174">
        <v>37.784080000000003</v>
      </c>
      <c r="AF174">
        <v>43.40193</v>
      </c>
      <c r="AG174">
        <v>47.57414</v>
      </c>
      <c r="AH174" s="15">
        <f t="shared" si="19"/>
        <v>0.12195948707854398</v>
      </c>
    </row>
    <row r="175" spans="1:34" x14ac:dyDescent="0.25">
      <c r="A175" s="27">
        <f t="shared" si="14"/>
        <v>48700</v>
      </c>
      <c r="B175">
        <v>2033</v>
      </c>
      <c r="C175">
        <v>5</v>
      </c>
      <c r="D175">
        <v>1</v>
      </c>
      <c r="E175">
        <v>1</v>
      </c>
      <c r="F175" s="30">
        <v>59.91</v>
      </c>
      <c r="G175" s="30">
        <v>70.98</v>
      </c>
      <c r="H175" s="30">
        <v>100.2</v>
      </c>
      <c r="I175" s="15">
        <f t="shared" si="15"/>
        <v>0.23200584229322205</v>
      </c>
      <c r="K175" s="30">
        <v>4.8645467890000003</v>
      </c>
      <c r="L175" s="30">
        <v>5.0345467890000002</v>
      </c>
      <c r="M175" s="30">
        <v>5.874546789</v>
      </c>
      <c r="N175" s="15">
        <f t="shared" si="16"/>
        <v>0.10260267470168147</v>
      </c>
      <c r="P175" s="64">
        <v>3.2549760000000001</v>
      </c>
      <c r="Q175" s="64">
        <v>2.5384139999999999</v>
      </c>
      <c r="R175" s="64">
        <v>2.8583479999999999</v>
      </c>
      <c r="S175" s="59">
        <f t="shared" si="17"/>
        <v>8.9163618405720679E-2</v>
      </c>
      <c r="U175" s="63">
        <v>3.5031129999999999</v>
      </c>
      <c r="V175" s="63">
        <v>3.332989</v>
      </c>
      <c r="W175" s="63">
        <v>3.5000589999999998</v>
      </c>
      <c r="X175" s="59">
        <f t="shared" si="18"/>
        <v>2.5889404677547627E-2</v>
      </c>
      <c r="Z175" s="40">
        <v>0</v>
      </c>
      <c r="AA175" s="7">
        <v>16.161929224986952</v>
      </c>
      <c r="AB175" s="7">
        <v>16.161929224986952</v>
      </c>
      <c r="AC175" s="59">
        <f t="shared" si="13"/>
        <v>0.70741350554865812</v>
      </c>
      <c r="AE175">
        <v>38.040930000000003</v>
      </c>
      <c r="AF175">
        <v>43.835270000000001</v>
      </c>
      <c r="AG175">
        <v>48.292879999999997</v>
      </c>
      <c r="AH175" s="15">
        <f t="shared" si="19"/>
        <v>0.1200618075963394</v>
      </c>
    </row>
    <row r="176" spans="1:34" x14ac:dyDescent="0.25">
      <c r="A176" s="27">
        <f t="shared" si="14"/>
        <v>48731</v>
      </c>
      <c r="B176">
        <v>2033</v>
      </c>
      <c r="C176">
        <v>6</v>
      </c>
      <c r="D176">
        <v>1</v>
      </c>
      <c r="E176">
        <v>1</v>
      </c>
      <c r="F176" s="30">
        <v>59.91</v>
      </c>
      <c r="G176" s="30">
        <v>70.98</v>
      </c>
      <c r="H176" s="30">
        <v>100.2</v>
      </c>
      <c r="I176" s="15">
        <f t="shared" si="15"/>
        <v>0.23071541705928306</v>
      </c>
      <c r="K176" s="30">
        <v>4.8374877710000002</v>
      </c>
      <c r="L176" s="30">
        <v>5.0174877709999999</v>
      </c>
      <c r="M176" s="30">
        <v>5.8474877709999999</v>
      </c>
      <c r="N176" s="15">
        <f t="shared" si="16"/>
        <v>0.10124257863720139</v>
      </c>
      <c r="P176" s="64">
        <v>3.2549760000000001</v>
      </c>
      <c r="Q176" s="64">
        <v>2.5384139999999999</v>
      </c>
      <c r="R176" s="64">
        <v>2.8583479999999999</v>
      </c>
      <c r="S176" s="59">
        <f t="shared" si="17"/>
        <v>9.1108546812894015E-2</v>
      </c>
      <c r="U176" s="63">
        <v>3.5031129999999999</v>
      </c>
      <c r="V176" s="63">
        <v>3.332989</v>
      </c>
      <c r="W176" s="63">
        <v>3.5000589999999998</v>
      </c>
      <c r="X176" s="59">
        <f t="shared" si="18"/>
        <v>2.6083567250418549E-2</v>
      </c>
      <c r="Z176" s="40">
        <v>0</v>
      </c>
      <c r="AA176" s="7">
        <v>16.161929224986952</v>
      </c>
      <c r="AB176" s="7">
        <v>16.161929224986952</v>
      </c>
      <c r="AC176" s="59">
        <f t="shared" si="13"/>
        <v>0.70742046145762327</v>
      </c>
      <c r="AE176">
        <v>40.485509999999998</v>
      </c>
      <c r="AF176">
        <v>46.394170000000003</v>
      </c>
      <c r="AG176">
        <v>51.12003</v>
      </c>
      <c r="AH176" s="15">
        <f t="shared" si="19"/>
        <v>0.1189883535196509</v>
      </c>
    </row>
    <row r="177" spans="1:34" x14ac:dyDescent="0.25">
      <c r="A177" s="27">
        <f t="shared" si="14"/>
        <v>48761</v>
      </c>
      <c r="B177">
        <v>2033</v>
      </c>
      <c r="C177">
        <v>7</v>
      </c>
      <c r="D177">
        <v>1</v>
      </c>
      <c r="E177">
        <v>1</v>
      </c>
      <c r="F177" s="30">
        <v>59.91</v>
      </c>
      <c r="G177" s="30">
        <v>70.98</v>
      </c>
      <c r="H177" s="30">
        <v>100.2</v>
      </c>
      <c r="I177" s="15">
        <f t="shared" si="15"/>
        <v>0.22931147406425803</v>
      </c>
      <c r="K177" s="30">
        <v>4.952930405</v>
      </c>
      <c r="L177" s="30">
        <v>5.122930405</v>
      </c>
      <c r="M177" s="30">
        <v>5.9629304049999998</v>
      </c>
      <c r="N177" s="15">
        <f t="shared" si="16"/>
        <v>0.10028810003014009</v>
      </c>
      <c r="P177" s="64">
        <v>3.2549760000000001</v>
      </c>
      <c r="Q177" s="64">
        <v>2.5384139999999999</v>
      </c>
      <c r="R177" s="64">
        <v>2.8583479999999999</v>
      </c>
      <c r="S177" s="59">
        <f t="shared" si="17"/>
        <v>9.2993246383623565E-2</v>
      </c>
      <c r="U177" s="63">
        <v>3.5031129999999999</v>
      </c>
      <c r="V177" s="63">
        <v>3.332989</v>
      </c>
      <c r="W177" s="63">
        <v>3.5000589999999998</v>
      </c>
      <c r="X177" s="59">
        <f t="shared" si="18"/>
        <v>2.6082264608680083E-2</v>
      </c>
      <c r="Z177" s="40">
        <v>0</v>
      </c>
      <c r="AA177" s="7">
        <v>16.161929224986952</v>
      </c>
      <c r="AB177" s="7">
        <v>16.161929224986952</v>
      </c>
      <c r="AC177" s="59">
        <f t="shared" si="13"/>
        <v>0.70741000946912735</v>
      </c>
      <c r="AE177">
        <v>51.161090000000002</v>
      </c>
      <c r="AF177">
        <v>55.423020000000001</v>
      </c>
      <c r="AG177">
        <v>61.532380000000003</v>
      </c>
      <c r="AH177" s="15">
        <f t="shared" si="19"/>
        <v>0.12404541503570204</v>
      </c>
    </row>
    <row r="178" spans="1:34" x14ac:dyDescent="0.25">
      <c r="A178" s="27">
        <f t="shared" si="14"/>
        <v>48792</v>
      </c>
      <c r="B178">
        <v>2033</v>
      </c>
      <c r="C178">
        <v>8</v>
      </c>
      <c r="D178">
        <v>1</v>
      </c>
      <c r="E178">
        <v>1</v>
      </c>
      <c r="F178" s="30">
        <v>59.91</v>
      </c>
      <c r="G178" s="30">
        <v>70.98</v>
      </c>
      <c r="H178" s="30">
        <v>100.2</v>
      </c>
      <c r="I178" s="15">
        <f t="shared" si="15"/>
        <v>0.2277955851027014</v>
      </c>
      <c r="K178" s="30">
        <v>4.8924877689999997</v>
      </c>
      <c r="L178" s="30">
        <v>5.0624877689999996</v>
      </c>
      <c r="M178" s="30">
        <v>5.9024877690000004</v>
      </c>
      <c r="N178" s="15">
        <f t="shared" si="16"/>
        <v>9.8957938224016689E-2</v>
      </c>
      <c r="P178" s="64">
        <v>3.2549760000000001</v>
      </c>
      <c r="Q178" s="64">
        <v>2.5384139999999999</v>
      </c>
      <c r="R178" s="64">
        <v>2.8583479999999999</v>
      </c>
      <c r="S178" s="59">
        <f t="shared" si="17"/>
        <v>9.482141620497124E-2</v>
      </c>
      <c r="U178" s="63">
        <v>3.5031129999999999</v>
      </c>
      <c r="V178" s="63">
        <v>3.332989</v>
      </c>
      <c r="W178" s="63">
        <v>3.5000589999999998</v>
      </c>
      <c r="X178" s="59">
        <f t="shared" si="18"/>
        <v>2.5888093279949377E-2</v>
      </c>
      <c r="Z178" s="40">
        <v>0</v>
      </c>
      <c r="AA178" s="7">
        <v>16.161929224986952</v>
      </c>
      <c r="AB178" s="7">
        <v>16.161929224986952</v>
      </c>
      <c r="AC178" s="59">
        <f t="shared" si="13"/>
        <v>0.70738244575443954</v>
      </c>
      <c r="AE178">
        <v>47.345269999999999</v>
      </c>
      <c r="AF178">
        <v>53.502099999999999</v>
      </c>
      <c r="AG178">
        <v>58.202590000000001</v>
      </c>
      <c r="AH178" s="15">
        <f t="shared" si="19"/>
        <v>0.1265093553242084</v>
      </c>
    </row>
    <row r="179" spans="1:34" x14ac:dyDescent="0.25">
      <c r="A179" s="27">
        <f t="shared" si="14"/>
        <v>48823</v>
      </c>
      <c r="B179">
        <v>2033</v>
      </c>
      <c r="C179">
        <v>9</v>
      </c>
      <c r="D179">
        <v>1</v>
      </c>
      <c r="E179">
        <v>1</v>
      </c>
      <c r="F179" s="30">
        <v>59.91</v>
      </c>
      <c r="G179" s="30">
        <v>70.98</v>
      </c>
      <c r="H179" s="30">
        <v>100.2</v>
      </c>
      <c r="I179" s="15">
        <f t="shared" si="15"/>
        <v>0.22616907552416962</v>
      </c>
      <c r="K179" s="30">
        <v>4.8102074330000004</v>
      </c>
      <c r="L179" s="30">
        <v>4.9802074330000003</v>
      </c>
      <c r="M179" s="30">
        <v>5.8202074330000002</v>
      </c>
      <c r="N179" s="15">
        <f t="shared" si="16"/>
        <v>9.7165673224356833E-2</v>
      </c>
      <c r="P179" s="64">
        <v>3.2549760000000001</v>
      </c>
      <c r="Q179" s="64">
        <v>2.5384139999999999</v>
      </c>
      <c r="R179" s="64">
        <v>2.8583479999999999</v>
      </c>
      <c r="S179" s="59">
        <f t="shared" si="17"/>
        <v>9.6596370980171459E-2</v>
      </c>
      <c r="U179" s="63">
        <v>3.5031129999999999</v>
      </c>
      <c r="V179" s="63">
        <v>3.332989</v>
      </c>
      <c r="W179" s="63">
        <v>3.5000589999999998</v>
      </c>
      <c r="X179" s="59">
        <f t="shared" si="18"/>
        <v>2.5499277661972131E-2</v>
      </c>
      <c r="Z179" s="40">
        <v>0</v>
      </c>
      <c r="AA179" s="7">
        <v>16.161929224986952</v>
      </c>
      <c r="AB179" s="7">
        <v>16.161929224986952</v>
      </c>
      <c r="AC179" s="59">
        <f t="shared" si="13"/>
        <v>0.70733806021988066</v>
      </c>
      <c r="AE179">
        <v>39.583469999999998</v>
      </c>
      <c r="AF179">
        <v>47.015189999999997</v>
      </c>
      <c r="AG179">
        <v>50.232109999999999</v>
      </c>
      <c r="AH179" s="15">
        <f t="shared" si="19"/>
        <v>0.12468646564673039</v>
      </c>
    </row>
    <row r="180" spans="1:34" x14ac:dyDescent="0.25">
      <c r="A180" s="27">
        <f t="shared" si="14"/>
        <v>48853</v>
      </c>
      <c r="B180">
        <v>2033</v>
      </c>
      <c r="C180">
        <v>10</v>
      </c>
      <c r="D180">
        <v>1</v>
      </c>
      <c r="E180">
        <v>1</v>
      </c>
      <c r="F180" s="30">
        <v>59.91</v>
      </c>
      <c r="G180" s="30">
        <v>70.98</v>
      </c>
      <c r="H180" s="30">
        <v>100.2</v>
      </c>
      <c r="I180" s="15">
        <f t="shared" si="15"/>
        <v>0.22443302683928237</v>
      </c>
      <c r="K180" s="30">
        <v>4.918107462</v>
      </c>
      <c r="L180" s="30">
        <v>5.088107462</v>
      </c>
      <c r="M180" s="30">
        <v>5.9281074619999998</v>
      </c>
      <c r="N180" s="15">
        <f t="shared" si="16"/>
        <v>9.5810659596358733E-2</v>
      </c>
      <c r="P180" s="64">
        <v>3.2549760000000001</v>
      </c>
      <c r="Q180" s="64">
        <v>2.5384139999999999</v>
      </c>
      <c r="R180" s="64">
        <v>2.8583479999999999</v>
      </c>
      <c r="S180" s="59">
        <f t="shared" si="17"/>
        <v>9.8321095332729175E-2</v>
      </c>
      <c r="U180" s="63">
        <v>3.5031129999999999</v>
      </c>
      <c r="V180" s="63">
        <v>3.332989</v>
      </c>
      <c r="W180" s="63">
        <v>3.5000589999999998</v>
      </c>
      <c r="X180" s="59">
        <f t="shared" si="18"/>
        <v>2.4909360486736316E-2</v>
      </c>
      <c r="Z180" s="40">
        <v>0</v>
      </c>
      <c r="AA180" s="7">
        <v>16.161929224986952</v>
      </c>
      <c r="AB180" s="7">
        <v>16.161929224986952</v>
      </c>
      <c r="AC180" s="59">
        <f t="shared" si="13"/>
        <v>0.70727713667051506</v>
      </c>
      <c r="AE180">
        <v>38.363149999999997</v>
      </c>
      <c r="AF180">
        <v>44.175690000000003</v>
      </c>
      <c r="AG180">
        <v>48.665430000000001</v>
      </c>
      <c r="AH180" s="15">
        <f t="shared" si="19"/>
        <v>0.12319682654590844</v>
      </c>
    </row>
    <row r="181" spans="1:34" x14ac:dyDescent="0.25">
      <c r="A181" s="27">
        <f t="shared" si="14"/>
        <v>48884</v>
      </c>
      <c r="B181">
        <v>2033</v>
      </c>
      <c r="C181">
        <v>11</v>
      </c>
      <c r="D181">
        <v>1</v>
      </c>
      <c r="E181">
        <v>1</v>
      </c>
      <c r="F181" s="30">
        <v>59.91</v>
      </c>
      <c r="G181" s="30">
        <v>70.98</v>
      </c>
      <c r="H181" s="30">
        <v>100.2</v>
      </c>
      <c r="I181" s="15">
        <f t="shared" si="15"/>
        <v>0.22258827737655532</v>
      </c>
      <c r="K181" s="30">
        <v>5.2701730949999996</v>
      </c>
      <c r="L181" s="30">
        <v>5.4401730949999996</v>
      </c>
      <c r="M181" s="30">
        <v>6.2901730950000001</v>
      </c>
      <c r="N181" s="15">
        <f t="shared" si="16"/>
        <v>9.6145688889540004E-2</v>
      </c>
      <c r="P181" s="64">
        <v>3.2549760000000001</v>
      </c>
      <c r="Q181" s="64">
        <v>2.5384139999999999</v>
      </c>
      <c r="R181" s="64">
        <v>2.8583479999999999</v>
      </c>
      <c r="S181" s="59">
        <f t="shared" si="17"/>
        <v>9.9998288591687648E-2</v>
      </c>
      <c r="U181" s="63">
        <v>3.5031129999999999</v>
      </c>
      <c r="V181" s="63">
        <v>3.332989</v>
      </c>
      <c r="W181" s="63">
        <v>3.5000589999999998</v>
      </c>
      <c r="X181" s="59">
        <f t="shared" si="18"/>
        <v>2.4106289524079953E-2</v>
      </c>
      <c r="Z181" s="40">
        <v>0</v>
      </c>
      <c r="AA181" s="7">
        <v>16.161929224986952</v>
      </c>
      <c r="AB181" s="7">
        <v>16.161929224986952</v>
      </c>
      <c r="AC181" s="59">
        <f t="shared" si="13"/>
        <v>0.70719995296853566</v>
      </c>
      <c r="AE181">
        <v>40.681820000000002</v>
      </c>
      <c r="AF181">
        <v>46.522179999999999</v>
      </c>
      <c r="AG181">
        <v>51.039879999999997</v>
      </c>
      <c r="AH181" s="15">
        <f t="shared" si="19"/>
        <v>0.12241775246082492</v>
      </c>
    </row>
    <row r="182" spans="1:34" x14ac:dyDescent="0.25">
      <c r="A182" s="27">
        <f t="shared" si="14"/>
        <v>48914</v>
      </c>
      <c r="B182">
        <v>2033</v>
      </c>
      <c r="C182">
        <v>12</v>
      </c>
      <c r="D182">
        <v>1</v>
      </c>
      <c r="E182">
        <v>1</v>
      </c>
      <c r="F182" s="30">
        <v>59.91</v>
      </c>
      <c r="G182" s="30">
        <v>70.98</v>
      </c>
      <c r="H182" s="30">
        <v>100.2</v>
      </c>
      <c r="I182" s="15">
        <f t="shared" si="15"/>
        <v>0.22063542094604913</v>
      </c>
      <c r="K182" s="30">
        <v>5.4439912120000002</v>
      </c>
      <c r="L182" s="30">
        <v>5.623991212</v>
      </c>
      <c r="M182" s="30">
        <v>6.4739912119999996</v>
      </c>
      <c r="N182" s="15">
        <f t="shared" si="16"/>
        <v>9.727469384718003E-2</v>
      </c>
      <c r="P182" s="64">
        <v>3.2549760000000001</v>
      </c>
      <c r="Q182" s="64">
        <v>2.5384139999999999</v>
      </c>
      <c r="R182" s="64">
        <v>2.8583479999999999</v>
      </c>
      <c r="S182" s="59">
        <f t="shared" si="17"/>
        <v>0.10163040202441391</v>
      </c>
      <c r="U182" s="63">
        <v>3.5031129999999999</v>
      </c>
      <c r="V182" s="63">
        <v>3.332989</v>
      </c>
      <c r="W182" s="63">
        <v>3.5000589999999998</v>
      </c>
      <c r="X182" s="59">
        <f t="shared" si="18"/>
        <v>2.3070606237634884E-2</v>
      </c>
      <c r="Z182" s="40">
        <v>0</v>
      </c>
      <c r="AA182" s="7">
        <v>16.161929224986952</v>
      </c>
      <c r="AB182" s="7">
        <v>16.161929224986952</v>
      </c>
      <c r="AC182" s="59">
        <f t="shared" si="13"/>
        <v>0.70710678118654624</v>
      </c>
      <c r="AE182">
        <v>41.672530000000002</v>
      </c>
      <c r="AF182">
        <v>47.622549999999997</v>
      </c>
      <c r="AG182">
        <v>52.284439999999996</v>
      </c>
      <c r="AH182" s="15">
        <f t="shared" si="19"/>
        <v>0.1219449000124644</v>
      </c>
    </row>
    <row r="183" spans="1:34" x14ac:dyDescent="0.25">
      <c r="A183" s="27">
        <f t="shared" si="14"/>
        <v>48945</v>
      </c>
      <c r="B183">
        <v>2034</v>
      </c>
      <c r="C183">
        <v>1</v>
      </c>
      <c r="D183">
        <v>1</v>
      </c>
      <c r="E183">
        <v>1</v>
      </c>
      <c r="F183" s="30">
        <v>66.959999999999994</v>
      </c>
      <c r="G183" s="30">
        <v>75.569999999999993</v>
      </c>
      <c r="H183" s="30">
        <v>106.39</v>
      </c>
      <c r="I183" s="15">
        <f t="shared" si="15"/>
        <v>0.22017431095453513</v>
      </c>
      <c r="K183" s="30">
        <v>5.8856289630000003</v>
      </c>
      <c r="L183" s="30">
        <v>6.065628963</v>
      </c>
      <c r="M183" s="30">
        <v>6.9556289629999997</v>
      </c>
      <c r="N183" s="15">
        <f t="shared" si="16"/>
        <v>0.10110030685765863</v>
      </c>
      <c r="P183" s="64">
        <v>3.4194749999999998</v>
      </c>
      <c r="Q183" s="64">
        <v>2.5735160000000001</v>
      </c>
      <c r="R183" s="64">
        <v>2.8975810000000002</v>
      </c>
      <c r="S183" s="59">
        <f t="shared" si="17"/>
        <v>0.10341104345772598</v>
      </c>
      <c r="U183" s="63">
        <v>3.593108</v>
      </c>
      <c r="V183" s="63">
        <v>3.466021</v>
      </c>
      <c r="W183" s="63">
        <v>3.6440459999999999</v>
      </c>
      <c r="X183" s="59">
        <f t="shared" si="18"/>
        <v>2.4897359995959923E-2</v>
      </c>
      <c r="Z183" s="40">
        <v>0</v>
      </c>
      <c r="AA183" s="7">
        <v>16.727596747861494</v>
      </c>
      <c r="AB183" s="7">
        <v>16.727596747861494</v>
      </c>
      <c r="AC183" s="59">
        <f t="shared" si="13"/>
        <v>0.70720545059994466</v>
      </c>
      <c r="AE183">
        <v>47.216320000000003</v>
      </c>
      <c r="AF183">
        <v>53.067779999999999</v>
      </c>
      <c r="AG183">
        <v>58.019849999999998</v>
      </c>
      <c r="AH183" s="15">
        <f t="shared" si="19"/>
        <v>0.12404174357340859</v>
      </c>
    </row>
    <row r="184" spans="1:34" x14ac:dyDescent="0.25">
      <c r="A184" s="27">
        <f t="shared" si="14"/>
        <v>48976</v>
      </c>
      <c r="B184">
        <v>2034</v>
      </c>
      <c r="C184">
        <v>2</v>
      </c>
      <c r="D184">
        <v>1</v>
      </c>
      <c r="E184">
        <v>1</v>
      </c>
      <c r="F184" s="30">
        <v>66.959999999999994</v>
      </c>
      <c r="G184" s="30">
        <v>75.569999999999993</v>
      </c>
      <c r="H184" s="30">
        <v>106.39</v>
      </c>
      <c r="I184" s="15">
        <f t="shared" si="15"/>
        <v>0.2195315276934747</v>
      </c>
      <c r="K184" s="30">
        <v>5.789466665</v>
      </c>
      <c r="L184" s="30">
        <v>5.9694666649999997</v>
      </c>
      <c r="M184" s="30">
        <v>6.8494666649999996</v>
      </c>
      <c r="N184" s="15">
        <f t="shared" si="16"/>
        <v>0.10400344771537036</v>
      </c>
      <c r="P184" s="64">
        <v>3.4194749999999998</v>
      </c>
      <c r="Q184" s="64">
        <v>2.5735160000000001</v>
      </c>
      <c r="R184" s="64">
        <v>2.8975810000000002</v>
      </c>
      <c r="S184" s="59">
        <f t="shared" si="17"/>
        <v>0.10509525738726161</v>
      </c>
      <c r="U184" s="63">
        <v>3.593108</v>
      </c>
      <c r="V184" s="63">
        <v>3.466021</v>
      </c>
      <c r="W184" s="63">
        <v>3.6440459999999999</v>
      </c>
      <c r="X184" s="59">
        <f t="shared" si="18"/>
        <v>2.6251852816124063E-2</v>
      </c>
      <c r="Z184" s="40">
        <v>0</v>
      </c>
      <c r="AA184" s="7">
        <v>16.727596747861494</v>
      </c>
      <c r="AB184" s="7">
        <v>16.727596747861494</v>
      </c>
      <c r="AC184" s="59">
        <f t="shared" si="13"/>
        <v>0.7072851311558388</v>
      </c>
      <c r="AE184">
        <v>45.580120000000001</v>
      </c>
      <c r="AF184">
        <v>51.444400000000002</v>
      </c>
      <c r="AG184">
        <v>56.207659999999997</v>
      </c>
      <c r="AH184" s="15">
        <f t="shared" si="19"/>
        <v>0.12500426903908679</v>
      </c>
    </row>
    <row r="185" spans="1:34" x14ac:dyDescent="0.25">
      <c r="A185" s="27">
        <f t="shared" si="14"/>
        <v>49004</v>
      </c>
      <c r="B185">
        <v>2034</v>
      </c>
      <c r="C185">
        <v>3</v>
      </c>
      <c r="D185">
        <v>1</v>
      </c>
      <c r="E185">
        <v>1</v>
      </c>
      <c r="F185" s="30">
        <v>66.959999999999994</v>
      </c>
      <c r="G185" s="30">
        <v>75.569999999999993</v>
      </c>
      <c r="H185" s="30">
        <v>106.39</v>
      </c>
      <c r="I185" s="15">
        <f t="shared" si="15"/>
        <v>0.21871242650656031</v>
      </c>
      <c r="K185" s="30">
        <v>5.4437813369999999</v>
      </c>
      <c r="L185" s="30">
        <v>5.6237813369999996</v>
      </c>
      <c r="M185" s="30">
        <v>6.4937813369999997</v>
      </c>
      <c r="N185" s="15">
        <f t="shared" si="16"/>
        <v>0.10483821459080489</v>
      </c>
      <c r="P185" s="64">
        <v>3.4194749999999998</v>
      </c>
      <c r="Q185" s="64">
        <v>2.5735160000000001</v>
      </c>
      <c r="R185" s="64">
        <v>2.8975810000000002</v>
      </c>
      <c r="S185" s="59">
        <f t="shared" si="17"/>
        <v>0.1066884513349298</v>
      </c>
      <c r="U185" s="63">
        <v>3.593108</v>
      </c>
      <c r="V185" s="63">
        <v>3.466021</v>
      </c>
      <c r="W185" s="63">
        <v>3.6440459999999999</v>
      </c>
      <c r="X185" s="59">
        <f t="shared" si="18"/>
        <v>2.7210557137778861E-2</v>
      </c>
      <c r="Z185" s="40">
        <v>0</v>
      </c>
      <c r="AA185" s="7">
        <v>16.727596747861494</v>
      </c>
      <c r="AB185" s="7">
        <v>16.727596747861494</v>
      </c>
      <c r="AC185" s="59">
        <f t="shared" si="13"/>
        <v>0.70734615300742587</v>
      </c>
      <c r="AE185">
        <v>41.656080000000003</v>
      </c>
      <c r="AF185">
        <v>47.1432</v>
      </c>
      <c r="AG185">
        <v>51.281320000000001</v>
      </c>
      <c r="AH185" s="15">
        <f t="shared" si="19"/>
        <v>0.12382906359456546</v>
      </c>
    </row>
    <row r="186" spans="1:34" x14ac:dyDescent="0.25">
      <c r="A186" s="27">
        <f t="shared" si="14"/>
        <v>49035</v>
      </c>
      <c r="B186">
        <v>2034</v>
      </c>
      <c r="C186">
        <v>4</v>
      </c>
      <c r="D186">
        <v>1</v>
      </c>
      <c r="E186">
        <v>1</v>
      </c>
      <c r="F186" s="30">
        <v>66.959999999999994</v>
      </c>
      <c r="G186" s="30">
        <v>75.569999999999993</v>
      </c>
      <c r="H186" s="30">
        <v>106.39</v>
      </c>
      <c r="I186" s="15">
        <f t="shared" si="15"/>
        <v>0.21772174274080083</v>
      </c>
      <c r="K186" s="30">
        <v>5.1631812320000003</v>
      </c>
      <c r="L186" s="30">
        <v>5.3431812320000001</v>
      </c>
      <c r="M186" s="30">
        <v>6.2131812320000002</v>
      </c>
      <c r="N186" s="15">
        <f t="shared" si="16"/>
        <v>0.10409101744214846</v>
      </c>
      <c r="P186" s="64">
        <v>3.4194749999999998</v>
      </c>
      <c r="Q186" s="64">
        <v>2.5735160000000001</v>
      </c>
      <c r="R186" s="64">
        <v>2.8975810000000002</v>
      </c>
      <c r="S186" s="59">
        <f t="shared" si="17"/>
        <v>0.10819546415216151</v>
      </c>
      <c r="U186" s="63">
        <v>3.593108</v>
      </c>
      <c r="V186" s="63">
        <v>3.466021</v>
      </c>
      <c r="W186" s="63">
        <v>3.6440459999999999</v>
      </c>
      <c r="X186" s="59">
        <f t="shared" si="18"/>
        <v>2.7820042167475457E-2</v>
      </c>
      <c r="Z186" s="40">
        <v>0</v>
      </c>
      <c r="AA186" s="7">
        <v>16.727596747861494</v>
      </c>
      <c r="AB186" s="7">
        <v>16.727596747861494</v>
      </c>
      <c r="AC186" s="59">
        <f t="shared" si="13"/>
        <v>0.70738883913679196</v>
      </c>
      <c r="AE186">
        <v>38.904490000000003</v>
      </c>
      <c r="AF186">
        <v>44.347529999999999</v>
      </c>
      <c r="AG186">
        <v>48.467709999999997</v>
      </c>
      <c r="AH186" s="15">
        <f t="shared" si="19"/>
        <v>0.12219614432798984</v>
      </c>
    </row>
    <row r="187" spans="1:34" x14ac:dyDescent="0.25">
      <c r="A187" s="27">
        <f t="shared" si="14"/>
        <v>49065</v>
      </c>
      <c r="B187">
        <v>2034</v>
      </c>
      <c r="C187">
        <v>5</v>
      </c>
      <c r="D187">
        <v>1</v>
      </c>
      <c r="E187">
        <v>1</v>
      </c>
      <c r="F187" s="30">
        <v>66.959999999999994</v>
      </c>
      <c r="G187" s="30">
        <v>75.569999999999993</v>
      </c>
      <c r="H187" s="30">
        <v>106.39</v>
      </c>
      <c r="I187" s="15">
        <f t="shared" si="15"/>
        <v>0.21656362911782254</v>
      </c>
      <c r="K187" s="30">
        <v>5.0645467890000004</v>
      </c>
      <c r="L187" s="30">
        <v>5.2345467890000004</v>
      </c>
      <c r="M187" s="30">
        <v>6.1045467889999996</v>
      </c>
      <c r="N187" s="15">
        <f t="shared" si="16"/>
        <v>0.10265299595940258</v>
      </c>
      <c r="P187" s="64">
        <v>3.4194749999999998</v>
      </c>
      <c r="Q187" s="64">
        <v>2.5735160000000001</v>
      </c>
      <c r="R187" s="64">
        <v>2.8975810000000002</v>
      </c>
      <c r="S187" s="59">
        <f t="shared" si="17"/>
        <v>0.1096206467436544</v>
      </c>
      <c r="U187" s="63">
        <v>3.593108</v>
      </c>
      <c r="V187" s="63">
        <v>3.466021</v>
      </c>
      <c r="W187" s="63">
        <v>3.6440459999999999</v>
      </c>
      <c r="X187" s="59">
        <f t="shared" si="18"/>
        <v>2.8108496970826371E-2</v>
      </c>
      <c r="Z187" s="40">
        <v>0</v>
      </c>
      <c r="AA187" s="7">
        <v>16.727596747861494</v>
      </c>
      <c r="AB187" s="7">
        <v>16.727596747861494</v>
      </c>
      <c r="AC187" s="59">
        <f t="shared" si="13"/>
        <v>0.70741350554866089</v>
      </c>
      <c r="AE187">
        <v>39.372140000000002</v>
      </c>
      <c r="AF187">
        <v>45.145589999999999</v>
      </c>
      <c r="AG187">
        <v>49.537579999999998</v>
      </c>
      <c r="AH187" s="15">
        <f t="shared" si="19"/>
        <v>0.12034538913464772</v>
      </c>
    </row>
    <row r="188" spans="1:34" x14ac:dyDescent="0.25">
      <c r="A188" s="27">
        <f t="shared" si="14"/>
        <v>49096</v>
      </c>
      <c r="B188">
        <v>2034</v>
      </c>
      <c r="C188">
        <v>6</v>
      </c>
      <c r="D188">
        <v>1</v>
      </c>
      <c r="E188">
        <v>1</v>
      </c>
      <c r="F188" s="30">
        <v>66.959999999999994</v>
      </c>
      <c r="G188" s="30">
        <v>75.569999999999993</v>
      </c>
      <c r="H188" s="30">
        <v>106.39</v>
      </c>
      <c r="I188" s="15">
        <f t="shared" si="15"/>
        <v>0.21524168563283214</v>
      </c>
      <c r="K188" s="30">
        <v>5.0374877710000003</v>
      </c>
      <c r="L188" s="30">
        <v>5.2174877710000001</v>
      </c>
      <c r="M188" s="30">
        <v>6.0774877710000004</v>
      </c>
      <c r="N188" s="15">
        <f t="shared" si="16"/>
        <v>0.10098538586011131</v>
      </c>
      <c r="P188" s="64">
        <v>3.4194749999999998</v>
      </c>
      <c r="Q188" s="64">
        <v>2.5735160000000001</v>
      </c>
      <c r="R188" s="64">
        <v>2.8975810000000002</v>
      </c>
      <c r="S188" s="59">
        <f t="shared" si="17"/>
        <v>0.11096792839280073</v>
      </c>
      <c r="U188" s="63">
        <v>3.593108</v>
      </c>
      <c r="V188" s="63">
        <v>3.466021</v>
      </c>
      <c r="W188" s="63">
        <v>3.6440459999999999</v>
      </c>
      <c r="X188" s="59">
        <f t="shared" si="18"/>
        <v>2.809118195505899E-2</v>
      </c>
      <c r="Z188" s="40">
        <v>0</v>
      </c>
      <c r="AA188" s="7">
        <v>16.727596747861494</v>
      </c>
      <c r="AB188" s="7">
        <v>16.727596747861494</v>
      </c>
      <c r="AC188" s="59">
        <f t="shared" ref="AC188:AC251" si="20">_xlfn.STDEV.P(Z177:AB188)/AVERAGE(Z177:AB188)</f>
        <v>0.70742046145762605</v>
      </c>
      <c r="AE188">
        <v>42.099379999999996</v>
      </c>
      <c r="AF188">
        <v>48.019379999999998</v>
      </c>
      <c r="AG188">
        <v>52.633670000000002</v>
      </c>
      <c r="AH188" s="15">
        <f t="shared" si="19"/>
        <v>0.11932846295785736</v>
      </c>
    </row>
    <row r="189" spans="1:34" x14ac:dyDescent="0.25">
      <c r="A189" s="27">
        <f t="shared" si="14"/>
        <v>49126</v>
      </c>
      <c r="B189">
        <v>2034</v>
      </c>
      <c r="C189">
        <v>7</v>
      </c>
      <c r="D189">
        <v>1</v>
      </c>
      <c r="E189">
        <v>1</v>
      </c>
      <c r="F189" s="30">
        <v>66.959999999999994</v>
      </c>
      <c r="G189" s="30">
        <v>75.569999999999993</v>
      </c>
      <c r="H189" s="30">
        <v>106.39</v>
      </c>
      <c r="I189" s="15">
        <f t="shared" si="15"/>
        <v>0.21375898265358217</v>
      </c>
      <c r="K189" s="30">
        <v>5.1429304050000004</v>
      </c>
      <c r="L189" s="30">
        <v>5.3229304050000001</v>
      </c>
      <c r="M189" s="30">
        <v>6.1929304050000002</v>
      </c>
      <c r="N189" s="15">
        <f t="shared" si="16"/>
        <v>9.9881141377979751E-2</v>
      </c>
      <c r="P189" s="64">
        <v>3.4194749999999998</v>
      </c>
      <c r="Q189" s="64">
        <v>2.5735160000000001</v>
      </c>
      <c r="R189" s="64">
        <v>2.8975810000000002</v>
      </c>
      <c r="S189" s="59">
        <f t="shared" si="17"/>
        <v>0.11224087171699551</v>
      </c>
      <c r="U189" s="63">
        <v>3.593108</v>
      </c>
      <c r="V189" s="63">
        <v>3.466021</v>
      </c>
      <c r="W189" s="63">
        <v>3.6440459999999999</v>
      </c>
      <c r="X189" s="59">
        <f t="shared" si="18"/>
        <v>2.7772859788252929E-2</v>
      </c>
      <c r="Z189" s="40">
        <v>0</v>
      </c>
      <c r="AA189" s="7">
        <v>16.727596747861494</v>
      </c>
      <c r="AB189" s="7">
        <v>16.727596747861494</v>
      </c>
      <c r="AC189" s="59">
        <f t="shared" si="20"/>
        <v>0.70741000946912957</v>
      </c>
      <c r="AE189">
        <v>52.136020000000002</v>
      </c>
      <c r="AF189">
        <v>57.89246</v>
      </c>
      <c r="AG189">
        <v>62.881219999999999</v>
      </c>
      <c r="AH189" s="15">
        <f t="shared" si="19"/>
        <v>0.1232048488530114</v>
      </c>
    </row>
    <row r="190" spans="1:34" x14ac:dyDescent="0.25">
      <c r="A190" s="27">
        <f t="shared" si="14"/>
        <v>49157</v>
      </c>
      <c r="B190">
        <v>2034</v>
      </c>
      <c r="C190">
        <v>8</v>
      </c>
      <c r="D190">
        <v>1</v>
      </c>
      <c r="E190">
        <v>1</v>
      </c>
      <c r="F190" s="30">
        <v>66.959999999999994</v>
      </c>
      <c r="G190" s="30">
        <v>75.569999999999993</v>
      </c>
      <c r="H190" s="30">
        <v>106.39</v>
      </c>
      <c r="I190" s="15">
        <f t="shared" si="15"/>
        <v>0.2121180776882782</v>
      </c>
      <c r="K190" s="30">
        <v>5.0924877689999999</v>
      </c>
      <c r="L190" s="30">
        <v>5.2724877689999996</v>
      </c>
      <c r="M190" s="30">
        <v>6.1324877689999999</v>
      </c>
      <c r="N190" s="15">
        <f t="shared" si="16"/>
        <v>9.8258832887315406E-2</v>
      </c>
      <c r="P190" s="64">
        <v>3.4194749999999998</v>
      </c>
      <c r="Q190" s="64">
        <v>2.5735160000000001</v>
      </c>
      <c r="R190" s="64">
        <v>2.8975810000000002</v>
      </c>
      <c r="S190" s="59">
        <f t="shared" si="17"/>
        <v>0.1134427185539393</v>
      </c>
      <c r="U190" s="63">
        <v>3.593108</v>
      </c>
      <c r="V190" s="63">
        <v>3.466021</v>
      </c>
      <c r="W190" s="63">
        <v>3.6440459999999999</v>
      </c>
      <c r="X190" s="59">
        <f t="shared" si="18"/>
        <v>2.7148305225017849E-2</v>
      </c>
      <c r="Z190" s="40">
        <v>0</v>
      </c>
      <c r="AA190" s="7">
        <v>16.727596747861494</v>
      </c>
      <c r="AB190" s="7">
        <v>16.727596747861494</v>
      </c>
      <c r="AC190" s="59">
        <f t="shared" si="20"/>
        <v>0.70738244575444176</v>
      </c>
      <c r="AE190">
        <v>47.215829999999997</v>
      </c>
      <c r="AF190">
        <v>52.972020000000001</v>
      </c>
      <c r="AG190">
        <v>57.797449999999998</v>
      </c>
      <c r="AH190" s="15">
        <f t="shared" si="19"/>
        <v>0.12266100845967126</v>
      </c>
    </row>
    <row r="191" spans="1:34" x14ac:dyDescent="0.25">
      <c r="A191" s="27">
        <f t="shared" si="14"/>
        <v>49188</v>
      </c>
      <c r="B191">
        <v>2034</v>
      </c>
      <c r="C191">
        <v>9</v>
      </c>
      <c r="D191">
        <v>1</v>
      </c>
      <c r="E191">
        <v>1</v>
      </c>
      <c r="F191" s="30">
        <v>66.959999999999994</v>
      </c>
      <c r="G191" s="30">
        <v>75.569999999999993</v>
      </c>
      <c r="H191" s="30">
        <v>106.39</v>
      </c>
      <c r="I191" s="15">
        <f t="shared" si="15"/>
        <v>0.21032102610845832</v>
      </c>
      <c r="K191" s="30">
        <v>5.0102074329999997</v>
      </c>
      <c r="L191" s="30">
        <v>5.1802074329999996</v>
      </c>
      <c r="M191" s="30">
        <v>6.0502074329999997</v>
      </c>
      <c r="N191" s="15">
        <f t="shared" si="16"/>
        <v>9.6105324914582652E-2</v>
      </c>
      <c r="P191" s="64">
        <v>3.4194749999999998</v>
      </c>
      <c r="Q191" s="64">
        <v>2.5735160000000001</v>
      </c>
      <c r="R191" s="64">
        <v>2.8975810000000002</v>
      </c>
      <c r="S191" s="59">
        <f t="shared" si="17"/>
        <v>0.11457642854757982</v>
      </c>
      <c r="U191" s="63">
        <v>3.593108</v>
      </c>
      <c r="V191" s="63">
        <v>3.466021</v>
      </c>
      <c r="W191" s="63">
        <v>3.6440459999999999</v>
      </c>
      <c r="X191" s="59">
        <f t="shared" si="18"/>
        <v>2.6201084821432106E-2</v>
      </c>
      <c r="Z191" s="40">
        <v>0</v>
      </c>
      <c r="AA191" s="7">
        <v>16.727596747861494</v>
      </c>
      <c r="AB191" s="7">
        <v>16.727596747861494</v>
      </c>
      <c r="AC191" s="59">
        <f t="shared" si="20"/>
        <v>0.70733806021988277</v>
      </c>
      <c r="AE191">
        <v>40.805610000000001</v>
      </c>
      <c r="AF191">
        <v>46.437539999999998</v>
      </c>
      <c r="AG191">
        <v>50.97889</v>
      </c>
      <c r="AH191" s="15">
        <f t="shared" si="19"/>
        <v>0.12185232597115601</v>
      </c>
    </row>
    <row r="192" spans="1:34" x14ac:dyDescent="0.25">
      <c r="A192" s="27">
        <f t="shared" si="14"/>
        <v>49218</v>
      </c>
      <c r="B192">
        <v>2034</v>
      </c>
      <c r="C192">
        <v>10</v>
      </c>
      <c r="D192">
        <v>1</v>
      </c>
      <c r="E192">
        <v>1</v>
      </c>
      <c r="F192" s="30">
        <v>66.959999999999994</v>
      </c>
      <c r="G192" s="30">
        <v>75.569999999999993</v>
      </c>
      <c r="H192" s="30">
        <v>106.39</v>
      </c>
      <c r="I192" s="15">
        <f t="shared" si="15"/>
        <v>0.20836938594080298</v>
      </c>
      <c r="K192" s="30">
        <v>5.1181074620000002</v>
      </c>
      <c r="L192" s="30">
        <v>5.2981074619999999</v>
      </c>
      <c r="M192" s="30">
        <v>6.1581074620000003</v>
      </c>
      <c r="N192" s="15">
        <f t="shared" si="16"/>
        <v>9.4405509306204546E-2</v>
      </c>
      <c r="P192" s="64">
        <v>3.4194749999999998</v>
      </c>
      <c r="Q192" s="64">
        <v>2.5735160000000001</v>
      </c>
      <c r="R192" s="64">
        <v>2.8975810000000002</v>
      </c>
      <c r="S192" s="59">
        <f t="shared" si="17"/>
        <v>0.11564471180722488</v>
      </c>
      <c r="U192" s="63">
        <v>3.593108</v>
      </c>
      <c r="V192" s="63">
        <v>3.466021</v>
      </c>
      <c r="W192" s="63">
        <v>3.6440459999999999</v>
      </c>
      <c r="X192" s="59">
        <f t="shared" si="18"/>
        <v>2.4900041192174836E-2</v>
      </c>
      <c r="Z192" s="40">
        <v>0</v>
      </c>
      <c r="AA192" s="7">
        <v>16.727596747861494</v>
      </c>
      <c r="AB192" s="7">
        <v>16.727596747861494</v>
      </c>
      <c r="AC192" s="59">
        <f t="shared" si="20"/>
        <v>0.7072771366705175</v>
      </c>
      <c r="AE192">
        <v>39.726909999999997</v>
      </c>
      <c r="AF192">
        <v>45.592190000000002</v>
      </c>
      <c r="AG192">
        <v>49.867699999999999</v>
      </c>
      <c r="AH192" s="15">
        <f t="shared" si="19"/>
        <v>0.11993938315684444</v>
      </c>
    </row>
    <row r="193" spans="1:34" x14ac:dyDescent="0.25">
      <c r="A193" s="27">
        <f t="shared" si="14"/>
        <v>49249</v>
      </c>
      <c r="B193">
        <v>2034</v>
      </c>
      <c r="C193">
        <v>11</v>
      </c>
      <c r="D193">
        <v>1</v>
      </c>
      <c r="E193">
        <v>1</v>
      </c>
      <c r="F193" s="30">
        <v>66.959999999999994</v>
      </c>
      <c r="G193" s="30">
        <v>75.569999999999993</v>
      </c>
      <c r="H193" s="30">
        <v>106.39</v>
      </c>
      <c r="I193" s="15">
        <f t="shared" si="15"/>
        <v>0.20626421667161535</v>
      </c>
      <c r="K193" s="30">
        <v>5.4701730949999998</v>
      </c>
      <c r="L193" s="30">
        <v>5.6401730949999997</v>
      </c>
      <c r="M193" s="30">
        <v>6.5201730949999996</v>
      </c>
      <c r="N193" s="15">
        <f t="shared" si="16"/>
        <v>9.4670275113933833E-2</v>
      </c>
      <c r="P193" s="64">
        <v>3.4194749999999998</v>
      </c>
      <c r="Q193" s="64">
        <v>2.5735160000000001</v>
      </c>
      <c r="R193" s="64">
        <v>2.8975810000000002</v>
      </c>
      <c r="S193" s="59">
        <f t="shared" si="17"/>
        <v>0.11665005671696012</v>
      </c>
      <c r="U193" s="63">
        <v>3.593108</v>
      </c>
      <c r="V193" s="63">
        <v>3.466021</v>
      </c>
      <c r="W193" s="63">
        <v>3.6440459999999999</v>
      </c>
      <c r="X193" s="59">
        <f t="shared" si="18"/>
        <v>2.3191646303115692E-2</v>
      </c>
      <c r="Z193" s="40">
        <v>0</v>
      </c>
      <c r="AA193" s="7">
        <v>16.727596747861494</v>
      </c>
      <c r="AB193" s="7">
        <v>16.727596747861494</v>
      </c>
      <c r="AC193" s="59">
        <f t="shared" si="20"/>
        <v>0.7071999529685381</v>
      </c>
      <c r="AE193">
        <v>42.098080000000003</v>
      </c>
      <c r="AF193">
        <v>47.818600000000004</v>
      </c>
      <c r="AG193">
        <v>52.433439999999997</v>
      </c>
      <c r="AH193" s="15">
        <f t="shared" si="19"/>
        <v>0.11893506849737735</v>
      </c>
    </row>
    <row r="194" spans="1:34" x14ac:dyDescent="0.25">
      <c r="A194" s="27">
        <f t="shared" si="14"/>
        <v>49279</v>
      </c>
      <c r="B194">
        <v>2034</v>
      </c>
      <c r="C194">
        <v>12</v>
      </c>
      <c r="D194">
        <v>1</v>
      </c>
      <c r="E194">
        <v>1</v>
      </c>
      <c r="F194" s="30">
        <v>66.959999999999994</v>
      </c>
      <c r="G194" s="30">
        <v>75.569999999999993</v>
      </c>
      <c r="H194" s="30">
        <v>106.39</v>
      </c>
      <c r="I194" s="15">
        <f t="shared" si="15"/>
        <v>0.20400607183017072</v>
      </c>
      <c r="K194" s="30">
        <v>5.6439912120000004</v>
      </c>
      <c r="L194" s="30">
        <v>5.8239912120000001</v>
      </c>
      <c r="M194" s="30">
        <v>6.703991212</v>
      </c>
      <c r="N194" s="15">
        <f t="shared" si="16"/>
        <v>9.584160298868559E-2</v>
      </c>
      <c r="P194" s="64">
        <v>3.4194749999999998</v>
      </c>
      <c r="Q194" s="64">
        <v>2.5735160000000001</v>
      </c>
      <c r="R194" s="64">
        <v>2.8975810000000002</v>
      </c>
      <c r="S194" s="59">
        <f t="shared" si="17"/>
        <v>0.11759475374752158</v>
      </c>
      <c r="U194" s="63">
        <v>3.593108</v>
      </c>
      <c r="V194" s="63">
        <v>3.466021</v>
      </c>
      <c r="W194" s="63">
        <v>3.6440459999999999</v>
      </c>
      <c r="X194" s="59">
        <f t="shared" si="18"/>
        <v>2.0983080939408035E-2</v>
      </c>
      <c r="Z194" s="40">
        <v>0</v>
      </c>
      <c r="AA194" s="7">
        <v>16.727596747861494</v>
      </c>
      <c r="AB194" s="7">
        <v>16.727596747861494</v>
      </c>
      <c r="AC194" s="59">
        <f t="shared" si="20"/>
        <v>0.70710678118654891</v>
      </c>
      <c r="AE194">
        <v>43.57694</v>
      </c>
      <c r="AF194">
        <v>49.275280000000002</v>
      </c>
      <c r="AG194">
        <v>53.896360000000001</v>
      </c>
      <c r="AH194" s="15">
        <f t="shared" si="19"/>
        <v>0.11813079284994304</v>
      </c>
    </row>
    <row r="195" spans="1:34" x14ac:dyDescent="0.25">
      <c r="A195" s="27">
        <f t="shared" si="14"/>
        <v>49310</v>
      </c>
      <c r="B195">
        <v>2035</v>
      </c>
      <c r="C195">
        <v>1</v>
      </c>
      <c r="D195">
        <v>1</v>
      </c>
      <c r="E195">
        <v>1</v>
      </c>
      <c r="F195" s="30">
        <v>75.11</v>
      </c>
      <c r="G195" s="30">
        <v>81.430000000000007</v>
      </c>
      <c r="H195" s="30">
        <v>113.6</v>
      </c>
      <c r="I195" s="15">
        <f t="shared" si="15"/>
        <v>0.20384071279062141</v>
      </c>
      <c r="K195" s="30">
        <v>6.0956289630000002</v>
      </c>
      <c r="L195" s="30">
        <v>6.2756289629999999</v>
      </c>
      <c r="M195" s="30">
        <v>7.1856289630000001</v>
      </c>
      <c r="N195" s="15">
        <f t="shared" si="16"/>
        <v>9.9414511960226479E-2</v>
      </c>
      <c r="P195" s="64">
        <v>3.5358200000000002</v>
      </c>
      <c r="Q195" s="64">
        <v>2.5752730000000001</v>
      </c>
      <c r="R195" s="64">
        <v>2.8989060000000002</v>
      </c>
      <c r="S195" s="59">
        <f t="shared" si="17"/>
        <v>0.11903377257007988</v>
      </c>
      <c r="U195" s="63">
        <v>3.679907</v>
      </c>
      <c r="V195" s="63">
        <v>3.547536</v>
      </c>
      <c r="W195" s="63">
        <v>3.729311</v>
      </c>
      <c r="X195" s="59">
        <f t="shared" si="18"/>
        <v>2.1980096142479599E-2</v>
      </c>
      <c r="Z195" s="40">
        <v>0</v>
      </c>
      <c r="AA195" s="7">
        <v>17.313062634036644</v>
      </c>
      <c r="AB195" s="7">
        <v>17.313062634036644</v>
      </c>
      <c r="AC195" s="59">
        <f t="shared" si="20"/>
        <v>0.70720545059994577</v>
      </c>
      <c r="AE195">
        <v>47.886380000000003</v>
      </c>
      <c r="AF195">
        <v>54.027200000000001</v>
      </c>
      <c r="AG195">
        <v>59.064070000000001</v>
      </c>
      <c r="AH195" s="15">
        <f t="shared" si="19"/>
        <v>0.11933154543413731</v>
      </c>
    </row>
    <row r="196" spans="1:34" x14ac:dyDescent="0.25">
      <c r="A196" s="27">
        <f t="shared" ref="A196:A259" si="21">DATE(B196,C196,D196)</f>
        <v>49341</v>
      </c>
      <c r="B196">
        <v>2035</v>
      </c>
      <c r="C196">
        <v>2</v>
      </c>
      <c r="D196">
        <v>1</v>
      </c>
      <c r="E196">
        <v>1</v>
      </c>
      <c r="F196" s="30">
        <v>75.11</v>
      </c>
      <c r="G196" s="30">
        <v>81.430000000000007</v>
      </c>
      <c r="H196" s="30">
        <v>113.6</v>
      </c>
      <c r="I196" s="15">
        <f t="shared" si="15"/>
        <v>0.20342877874068649</v>
      </c>
      <c r="K196" s="30">
        <v>5.9894666650000001</v>
      </c>
      <c r="L196" s="30">
        <v>6.1694666649999998</v>
      </c>
      <c r="M196" s="30">
        <v>7.0894666649999998</v>
      </c>
      <c r="N196" s="15">
        <f t="shared" si="16"/>
        <v>0.10225709567516542</v>
      </c>
      <c r="P196" s="64">
        <v>3.5358200000000002</v>
      </c>
      <c r="Q196" s="64">
        <v>2.5752730000000001</v>
      </c>
      <c r="R196" s="64">
        <v>2.8989060000000002</v>
      </c>
      <c r="S196" s="59">
        <f t="shared" si="17"/>
        <v>0.12043878928946421</v>
      </c>
      <c r="U196" s="63">
        <v>3.679907</v>
      </c>
      <c r="V196" s="63">
        <v>3.547536</v>
      </c>
      <c r="W196" s="63">
        <v>3.729311</v>
      </c>
      <c r="X196" s="59">
        <f t="shared" si="18"/>
        <v>2.2757082431281401E-2</v>
      </c>
      <c r="Z196" s="40">
        <v>0</v>
      </c>
      <c r="AA196" s="7">
        <v>17.313062634036644</v>
      </c>
      <c r="AB196" s="7">
        <v>17.313062634036644</v>
      </c>
      <c r="AC196" s="59">
        <f t="shared" si="20"/>
        <v>0.70728513115583846</v>
      </c>
      <c r="AE196">
        <v>47.214970000000001</v>
      </c>
      <c r="AF196">
        <v>53.223869999999998</v>
      </c>
      <c r="AG196">
        <v>58.2879</v>
      </c>
      <c r="AH196" s="15">
        <f t="shared" si="19"/>
        <v>0.12085574307746919</v>
      </c>
    </row>
    <row r="197" spans="1:34" x14ac:dyDescent="0.25">
      <c r="A197" s="27">
        <f t="shared" si="21"/>
        <v>49369</v>
      </c>
      <c r="B197">
        <v>2035</v>
      </c>
      <c r="C197">
        <v>3</v>
      </c>
      <c r="D197">
        <v>1</v>
      </c>
      <c r="E197">
        <v>1</v>
      </c>
      <c r="F197" s="30">
        <v>75.11</v>
      </c>
      <c r="G197" s="30">
        <v>81.430000000000007</v>
      </c>
      <c r="H197" s="30">
        <v>113.6</v>
      </c>
      <c r="I197" s="15">
        <f t="shared" si="15"/>
        <v>0.20277910386043851</v>
      </c>
      <c r="K197" s="30">
        <v>5.6437813370000001</v>
      </c>
      <c r="L197" s="30">
        <v>5.8237813369999998</v>
      </c>
      <c r="M197" s="30">
        <v>6.7337813369999999</v>
      </c>
      <c r="N197" s="15">
        <f t="shared" si="16"/>
        <v>0.10311318976081402</v>
      </c>
      <c r="P197" s="64">
        <v>3.5358200000000002</v>
      </c>
      <c r="Q197" s="64">
        <v>2.5752730000000001</v>
      </c>
      <c r="R197" s="64">
        <v>2.8989060000000002</v>
      </c>
      <c r="S197" s="59">
        <f t="shared" si="17"/>
        <v>0.12181108127315181</v>
      </c>
      <c r="U197" s="63">
        <v>3.679907</v>
      </c>
      <c r="V197" s="63">
        <v>3.547536</v>
      </c>
      <c r="W197" s="63">
        <v>3.729311</v>
      </c>
      <c r="X197" s="59">
        <f t="shared" si="18"/>
        <v>2.333804224058247E-2</v>
      </c>
      <c r="Z197" s="40">
        <v>0</v>
      </c>
      <c r="AA197" s="7">
        <v>17.313062634036644</v>
      </c>
      <c r="AB197" s="7">
        <v>17.313062634036644</v>
      </c>
      <c r="AC197" s="59">
        <f t="shared" si="20"/>
        <v>0.70734615300742432</v>
      </c>
      <c r="AE197">
        <v>43.358060000000002</v>
      </c>
      <c r="AF197">
        <v>48.979840000000003</v>
      </c>
      <c r="AG197">
        <v>53.498860000000001</v>
      </c>
      <c r="AH197" s="15">
        <f t="shared" si="19"/>
        <v>0.11994909782657776</v>
      </c>
    </row>
    <row r="198" spans="1:34" x14ac:dyDescent="0.25">
      <c r="A198" s="27">
        <f t="shared" si="21"/>
        <v>49400</v>
      </c>
      <c r="B198">
        <v>2035</v>
      </c>
      <c r="C198">
        <v>4</v>
      </c>
      <c r="D198">
        <v>1</v>
      </c>
      <c r="E198">
        <v>1</v>
      </c>
      <c r="F198" s="30">
        <v>75.11</v>
      </c>
      <c r="G198" s="30">
        <v>81.430000000000007</v>
      </c>
      <c r="H198" s="30">
        <v>113.6</v>
      </c>
      <c r="I198" s="15">
        <f t="shared" si="15"/>
        <v>0.20189934554894592</v>
      </c>
      <c r="K198" s="30">
        <v>5.3631812319999996</v>
      </c>
      <c r="L198" s="30">
        <v>5.5431812320000002</v>
      </c>
      <c r="M198" s="30">
        <v>6.4431812319999997</v>
      </c>
      <c r="N198" s="15">
        <f t="shared" si="16"/>
        <v>0.10237674865726598</v>
      </c>
      <c r="P198" s="64">
        <v>3.5358200000000002</v>
      </c>
      <c r="Q198" s="64">
        <v>2.5752730000000001</v>
      </c>
      <c r="R198" s="64">
        <v>2.8989060000000002</v>
      </c>
      <c r="S198" s="59">
        <f t="shared" si="17"/>
        <v>0.12315184153058233</v>
      </c>
      <c r="U198" s="63">
        <v>3.679907</v>
      </c>
      <c r="V198" s="63">
        <v>3.547536</v>
      </c>
      <c r="W198" s="63">
        <v>3.729311</v>
      </c>
      <c r="X198" s="59">
        <f t="shared" si="18"/>
        <v>2.3739329769169232E-2</v>
      </c>
      <c r="Z198" s="40">
        <v>0</v>
      </c>
      <c r="AA198" s="7">
        <v>17.313062634036644</v>
      </c>
      <c r="AB198" s="7">
        <v>17.313062634036644</v>
      </c>
      <c r="AC198" s="59">
        <f t="shared" si="20"/>
        <v>0.70738883913678885</v>
      </c>
      <c r="AE198">
        <v>40.617989999999999</v>
      </c>
      <c r="AF198">
        <v>45.881239999999998</v>
      </c>
      <c r="AG198">
        <v>50.231789999999997</v>
      </c>
      <c r="AH198" s="15">
        <f t="shared" si="19"/>
        <v>0.11748294790592521</v>
      </c>
    </row>
    <row r="199" spans="1:34" x14ac:dyDescent="0.25">
      <c r="A199" s="27">
        <f t="shared" si="21"/>
        <v>49430</v>
      </c>
      <c r="B199">
        <v>2035</v>
      </c>
      <c r="C199">
        <v>5</v>
      </c>
      <c r="D199">
        <v>1</v>
      </c>
      <c r="E199">
        <v>1</v>
      </c>
      <c r="F199" s="30">
        <v>75.11</v>
      </c>
      <c r="G199" s="30">
        <v>81.430000000000007</v>
      </c>
      <c r="H199" s="30">
        <v>113.6</v>
      </c>
      <c r="I199" s="15">
        <f t="shared" si="15"/>
        <v>0.20079607451136219</v>
      </c>
      <c r="K199" s="30">
        <v>5.2545467889999999</v>
      </c>
      <c r="L199" s="30">
        <v>5.4345467889999997</v>
      </c>
      <c r="M199" s="30">
        <v>6.334546789</v>
      </c>
      <c r="N199" s="15">
        <f t="shared" si="16"/>
        <v>0.10106615001540227</v>
      </c>
      <c r="P199" s="64">
        <v>3.5358200000000002</v>
      </c>
      <c r="Q199" s="64">
        <v>2.5752730000000001</v>
      </c>
      <c r="R199" s="64">
        <v>2.8989060000000002</v>
      </c>
      <c r="S199" s="59">
        <f t="shared" si="17"/>
        <v>0.12446218645199736</v>
      </c>
      <c r="U199" s="63">
        <v>3.679907</v>
      </c>
      <c r="V199" s="63">
        <v>3.547536</v>
      </c>
      <c r="W199" s="63">
        <v>3.729311</v>
      </c>
      <c r="X199" s="59">
        <f t="shared" si="18"/>
        <v>2.3971885801896509E-2</v>
      </c>
      <c r="Z199" s="40">
        <v>0</v>
      </c>
      <c r="AA199" s="7">
        <v>17.313062634036644</v>
      </c>
      <c r="AB199" s="7">
        <v>17.313062634036644</v>
      </c>
      <c r="AC199" s="59">
        <f t="shared" si="20"/>
        <v>0.70741350554865756</v>
      </c>
      <c r="AE199">
        <v>40.28013</v>
      </c>
      <c r="AF199">
        <v>45.68085</v>
      </c>
      <c r="AG199">
        <v>50.282550000000001</v>
      </c>
      <c r="AH199" s="15">
        <f t="shared" si="19"/>
        <v>0.11634474941403615</v>
      </c>
    </row>
    <row r="200" spans="1:34" x14ac:dyDescent="0.25">
      <c r="A200" s="27">
        <f t="shared" si="21"/>
        <v>49461</v>
      </c>
      <c r="B200">
        <v>2035</v>
      </c>
      <c r="C200">
        <v>6</v>
      </c>
      <c r="D200">
        <v>1</v>
      </c>
      <c r="E200">
        <v>1</v>
      </c>
      <c r="F200" s="30">
        <v>75.11</v>
      </c>
      <c r="G200" s="30">
        <v>81.430000000000007</v>
      </c>
      <c r="H200" s="30">
        <v>113.6</v>
      </c>
      <c r="I200" s="15">
        <f t="shared" si="15"/>
        <v>0.19947484449902406</v>
      </c>
      <c r="K200" s="30">
        <v>5.2374877709999996</v>
      </c>
      <c r="L200" s="30">
        <v>5.4174877710000002</v>
      </c>
      <c r="M200" s="30">
        <v>6.3074877709999999</v>
      </c>
      <c r="N200" s="15">
        <f t="shared" si="16"/>
        <v>9.9490633355401495E-2</v>
      </c>
      <c r="P200" s="64">
        <v>3.5358200000000002</v>
      </c>
      <c r="Q200" s="64">
        <v>2.5752730000000001</v>
      </c>
      <c r="R200" s="64">
        <v>2.8989060000000002</v>
      </c>
      <c r="S200" s="59">
        <f t="shared" si="17"/>
        <v>0.12574316265115315</v>
      </c>
      <c r="U200" s="63">
        <v>3.679907</v>
      </c>
      <c r="V200" s="63">
        <v>3.547536</v>
      </c>
      <c r="W200" s="63">
        <v>3.729311</v>
      </c>
      <c r="X200" s="59">
        <f t="shared" si="18"/>
        <v>2.4042494846293797E-2</v>
      </c>
      <c r="Z200" s="40">
        <v>0</v>
      </c>
      <c r="AA200" s="7">
        <v>17.313062634036644</v>
      </c>
      <c r="AB200" s="7">
        <v>17.313062634036644</v>
      </c>
      <c r="AC200" s="59">
        <f t="shared" si="20"/>
        <v>0.70742046145762283</v>
      </c>
      <c r="AE200">
        <v>42.854990000000001</v>
      </c>
      <c r="AF200">
        <v>48.575380000000003</v>
      </c>
      <c r="AG200">
        <v>53.329320000000003</v>
      </c>
      <c r="AH200" s="15">
        <f t="shared" si="19"/>
        <v>0.11589878868633409</v>
      </c>
    </row>
    <row r="201" spans="1:34" x14ac:dyDescent="0.25">
      <c r="A201" s="27">
        <f t="shared" si="21"/>
        <v>49491</v>
      </c>
      <c r="B201">
        <v>2035</v>
      </c>
      <c r="C201">
        <v>7</v>
      </c>
      <c r="D201">
        <v>1</v>
      </c>
      <c r="E201">
        <v>1</v>
      </c>
      <c r="F201" s="30">
        <v>75.11</v>
      </c>
      <c r="G201" s="30">
        <v>81.430000000000007</v>
      </c>
      <c r="H201" s="30">
        <v>113.6</v>
      </c>
      <c r="I201" s="15">
        <f t="shared" si="15"/>
        <v>0.19794024404720864</v>
      </c>
      <c r="K201" s="30">
        <v>5.3429304049999997</v>
      </c>
      <c r="L201" s="30">
        <v>5.5229304050000003</v>
      </c>
      <c r="M201" s="30">
        <v>6.4229304049999998</v>
      </c>
      <c r="N201" s="15">
        <f t="shared" si="16"/>
        <v>9.8384654935398802E-2</v>
      </c>
      <c r="P201" s="64">
        <v>3.5358200000000002</v>
      </c>
      <c r="Q201" s="64">
        <v>2.5752730000000001</v>
      </c>
      <c r="R201" s="64">
        <v>2.8989060000000002</v>
      </c>
      <c r="S201" s="59">
        <f t="shared" si="17"/>
        <v>0.12699575303594907</v>
      </c>
      <c r="U201" s="63">
        <v>3.679907</v>
      </c>
      <c r="V201" s="63">
        <v>3.547536</v>
      </c>
      <c r="W201" s="63">
        <v>3.729311</v>
      </c>
      <c r="X201" s="59">
        <f t="shared" si="18"/>
        <v>2.3954461351129823E-2</v>
      </c>
      <c r="Z201" s="40">
        <v>0</v>
      </c>
      <c r="AA201" s="7">
        <v>17.313062634036644</v>
      </c>
      <c r="AB201" s="7">
        <v>17.313062634036644</v>
      </c>
      <c r="AC201" s="59">
        <f t="shared" si="20"/>
        <v>0.70741000946912669</v>
      </c>
      <c r="AE201">
        <v>52.56532</v>
      </c>
      <c r="AF201">
        <v>58.747959999999999</v>
      </c>
      <c r="AG201">
        <v>63.411879999999996</v>
      </c>
      <c r="AH201" s="15">
        <f t="shared" si="19"/>
        <v>0.11736544572513363</v>
      </c>
    </row>
    <row r="202" spans="1:34" x14ac:dyDescent="0.25">
      <c r="A202" s="27">
        <f t="shared" si="21"/>
        <v>49522</v>
      </c>
      <c r="B202">
        <v>2035</v>
      </c>
      <c r="C202">
        <v>8</v>
      </c>
      <c r="D202">
        <v>1</v>
      </c>
      <c r="E202">
        <v>1</v>
      </c>
      <c r="F202" s="30">
        <v>75.11</v>
      </c>
      <c r="G202" s="30">
        <v>81.430000000000007</v>
      </c>
      <c r="H202" s="30">
        <v>113.6</v>
      </c>
      <c r="I202" s="15">
        <f t="shared" si="15"/>
        <v>0.19619593177526698</v>
      </c>
      <c r="K202" s="30">
        <v>5.2924877690000001</v>
      </c>
      <c r="L202" s="30">
        <v>5.4724877689999998</v>
      </c>
      <c r="M202" s="30">
        <v>6.3624877690000003</v>
      </c>
      <c r="N202" s="15">
        <f t="shared" si="16"/>
        <v>9.6904285134115253E-2</v>
      </c>
      <c r="P202" s="64">
        <v>3.5358200000000002</v>
      </c>
      <c r="Q202" s="64">
        <v>2.5752730000000001</v>
      </c>
      <c r="R202" s="64">
        <v>2.8989060000000002</v>
      </c>
      <c r="S202" s="59">
        <f t="shared" si="17"/>
        <v>0.12822088221114539</v>
      </c>
      <c r="U202" s="63">
        <v>3.679907</v>
      </c>
      <c r="V202" s="63">
        <v>3.547536</v>
      </c>
      <c r="W202" s="63">
        <v>3.729311</v>
      </c>
      <c r="X202" s="59">
        <f t="shared" si="18"/>
        <v>2.370788766680109E-2</v>
      </c>
      <c r="Z202" s="40">
        <v>0</v>
      </c>
      <c r="AA202" s="7">
        <v>17.313062634036644</v>
      </c>
      <c r="AB202" s="7">
        <v>17.313062634036644</v>
      </c>
      <c r="AC202" s="59">
        <f t="shared" si="20"/>
        <v>0.70738244575443909</v>
      </c>
      <c r="AE202">
        <v>52.283920000000002</v>
      </c>
      <c r="AF202">
        <v>59.657760000000003</v>
      </c>
      <c r="AG202">
        <v>63.094650000000001</v>
      </c>
      <c r="AH202" s="15">
        <f t="shared" si="19"/>
        <v>0.12570570202955483</v>
      </c>
    </row>
    <row r="203" spans="1:34" x14ac:dyDescent="0.25">
      <c r="A203" s="27">
        <f t="shared" si="21"/>
        <v>49553</v>
      </c>
      <c r="B203">
        <v>2035</v>
      </c>
      <c r="C203">
        <v>9</v>
      </c>
      <c r="D203">
        <v>1</v>
      </c>
      <c r="E203">
        <v>1</v>
      </c>
      <c r="F203" s="30">
        <v>75.11</v>
      </c>
      <c r="G203" s="30">
        <v>81.430000000000007</v>
      </c>
      <c r="H203" s="30">
        <v>113.6</v>
      </c>
      <c r="I203" s="15">
        <f t="shared" si="15"/>
        <v>0.19424465613496994</v>
      </c>
      <c r="K203" s="30">
        <v>5.2102074329999999</v>
      </c>
      <c r="L203" s="30">
        <v>5.3802074329999998</v>
      </c>
      <c r="M203" s="30">
        <v>6.2802074330000002</v>
      </c>
      <c r="N203" s="15">
        <f t="shared" si="16"/>
        <v>9.4872013318556728E-2</v>
      </c>
      <c r="P203" s="64">
        <v>3.5358200000000002</v>
      </c>
      <c r="Q203" s="64">
        <v>2.5752730000000001</v>
      </c>
      <c r="R203" s="64">
        <v>2.8989060000000002</v>
      </c>
      <c r="S203" s="59">
        <f t="shared" si="17"/>
        <v>0.12941942130112066</v>
      </c>
      <c r="U203" s="63">
        <v>3.679907</v>
      </c>
      <c r="V203" s="63">
        <v>3.547536</v>
      </c>
      <c r="W203" s="63">
        <v>3.729311</v>
      </c>
      <c r="X203" s="59">
        <f t="shared" si="18"/>
        <v>2.3299620878811867E-2</v>
      </c>
      <c r="Z203" s="40">
        <v>0</v>
      </c>
      <c r="AA203" s="7">
        <v>17.313062634036644</v>
      </c>
      <c r="AB203" s="7">
        <v>17.313062634036644</v>
      </c>
      <c r="AC203" s="59">
        <f t="shared" si="20"/>
        <v>0.70733806021987999</v>
      </c>
      <c r="AE203">
        <v>44.303310000000003</v>
      </c>
      <c r="AF203">
        <v>50.133780000000002</v>
      </c>
      <c r="AG203">
        <v>55.050600000000003</v>
      </c>
      <c r="AH203" s="15">
        <f t="shared" si="19"/>
        <v>0.12310146912274553</v>
      </c>
    </row>
    <row r="204" spans="1:34" x14ac:dyDescent="0.25">
      <c r="A204" s="27">
        <f t="shared" si="21"/>
        <v>49583</v>
      </c>
      <c r="B204">
        <v>2035</v>
      </c>
      <c r="C204">
        <v>10</v>
      </c>
      <c r="D204">
        <v>1</v>
      </c>
      <c r="E204">
        <v>1</v>
      </c>
      <c r="F204" s="30">
        <v>75.11</v>
      </c>
      <c r="G204" s="30">
        <v>81.430000000000007</v>
      </c>
      <c r="H204" s="30">
        <v>113.6</v>
      </c>
      <c r="I204" s="15">
        <f t="shared" si="15"/>
        <v>0.1920882598632131</v>
      </c>
      <c r="K204" s="30">
        <v>5.3181074620000004</v>
      </c>
      <c r="L204" s="30">
        <v>5.4981074620000001</v>
      </c>
      <c r="M204" s="30">
        <v>6.3881074619999998</v>
      </c>
      <c r="N204" s="15">
        <f t="shared" si="16"/>
        <v>9.3323529921854345E-2</v>
      </c>
      <c r="P204" s="64">
        <v>3.5358200000000002</v>
      </c>
      <c r="Q204" s="64">
        <v>2.5752730000000001</v>
      </c>
      <c r="R204" s="64">
        <v>2.8989060000000002</v>
      </c>
      <c r="S204" s="59">
        <f t="shared" si="17"/>
        <v>0.13059219226725985</v>
      </c>
      <c r="U204" s="63">
        <v>3.679907</v>
      </c>
      <c r="V204" s="63">
        <v>3.547536</v>
      </c>
      <c r="W204" s="63">
        <v>3.729311</v>
      </c>
      <c r="X204" s="59">
        <f t="shared" si="18"/>
        <v>2.2722852054878843E-2</v>
      </c>
      <c r="Z204" s="40">
        <v>0</v>
      </c>
      <c r="AA204" s="7">
        <v>17.313062634036644</v>
      </c>
      <c r="AB204" s="7">
        <v>17.313062634036644</v>
      </c>
      <c r="AC204" s="59">
        <f t="shared" si="20"/>
        <v>0.70727713667051484</v>
      </c>
      <c r="AE204">
        <v>41.137610000000002</v>
      </c>
      <c r="AF204">
        <v>46.987070000000003</v>
      </c>
      <c r="AG204">
        <v>51.499609999999997</v>
      </c>
      <c r="AH204" s="15">
        <f t="shared" si="19"/>
        <v>0.12112001227338268</v>
      </c>
    </row>
    <row r="205" spans="1:34" x14ac:dyDescent="0.25">
      <c r="A205" s="27">
        <f t="shared" si="21"/>
        <v>49614</v>
      </c>
      <c r="B205">
        <v>2035</v>
      </c>
      <c r="C205">
        <v>11</v>
      </c>
      <c r="D205">
        <v>1</v>
      </c>
      <c r="E205">
        <v>1</v>
      </c>
      <c r="F205" s="30">
        <v>75.11</v>
      </c>
      <c r="G205" s="30">
        <v>81.430000000000007</v>
      </c>
      <c r="H205" s="30">
        <v>113.6</v>
      </c>
      <c r="I205" s="15">
        <f t="shared" si="15"/>
        <v>0.18972766876806563</v>
      </c>
      <c r="K205" s="30">
        <v>5.6601730950000002</v>
      </c>
      <c r="L205" s="30">
        <v>5.8401730949999999</v>
      </c>
      <c r="M205" s="30">
        <v>6.7501730950000001</v>
      </c>
      <c r="N205" s="15">
        <f t="shared" si="16"/>
        <v>9.3595954502135301E-2</v>
      </c>
      <c r="P205" s="64">
        <v>3.5358200000000002</v>
      </c>
      <c r="Q205" s="64">
        <v>2.5752730000000001</v>
      </c>
      <c r="R205" s="64">
        <v>2.8989060000000002</v>
      </c>
      <c r="S205" s="59">
        <f t="shared" si="17"/>
        <v>0.13173997178339605</v>
      </c>
      <c r="U205" s="63">
        <v>3.679907</v>
      </c>
      <c r="V205" s="63">
        <v>3.547536</v>
      </c>
      <c r="W205" s="63">
        <v>3.729311</v>
      </c>
      <c r="X205" s="59">
        <f t="shared" si="18"/>
        <v>2.1966259381297808E-2</v>
      </c>
      <c r="Z205" s="40">
        <v>0</v>
      </c>
      <c r="AA205" s="7">
        <v>17.313062634036644</v>
      </c>
      <c r="AB205" s="7">
        <v>17.313062634036644</v>
      </c>
      <c r="AC205" s="59">
        <f t="shared" si="20"/>
        <v>0.70719995296853566</v>
      </c>
      <c r="AE205">
        <v>42.801470000000002</v>
      </c>
      <c r="AF205">
        <v>48.350110000000001</v>
      </c>
      <c r="AG205">
        <v>53.027850000000001</v>
      </c>
      <c r="AH205" s="15">
        <f t="shared" si="19"/>
        <v>0.12051498935778639</v>
      </c>
    </row>
    <row r="206" spans="1:34" x14ac:dyDescent="0.25">
      <c r="A206" s="27">
        <f t="shared" si="21"/>
        <v>49644</v>
      </c>
      <c r="B206">
        <v>2035</v>
      </c>
      <c r="C206">
        <v>12</v>
      </c>
      <c r="D206">
        <v>1</v>
      </c>
      <c r="E206">
        <v>1</v>
      </c>
      <c r="F206" s="30">
        <v>75.11</v>
      </c>
      <c r="G206" s="30">
        <v>81.430000000000007</v>
      </c>
      <c r="H206" s="30">
        <v>113.6</v>
      </c>
      <c r="I206" s="15">
        <f t="shared" si="15"/>
        <v>0.1871628638046012</v>
      </c>
      <c r="K206" s="30">
        <v>5.8439912119999997</v>
      </c>
      <c r="L206" s="30">
        <v>6.0239912120000003</v>
      </c>
      <c r="M206" s="30">
        <v>6.9439912120000002</v>
      </c>
      <c r="N206" s="15">
        <f t="shared" si="16"/>
        <v>9.4775475392406772E-2</v>
      </c>
      <c r="P206" s="64">
        <v>3.5358200000000002</v>
      </c>
      <c r="Q206" s="64">
        <v>2.5752730000000001</v>
      </c>
      <c r="R206" s="64">
        <v>2.8989060000000002</v>
      </c>
      <c r="S206" s="59">
        <f t="shared" si="17"/>
        <v>0.13286349472359577</v>
      </c>
      <c r="U206" s="63">
        <v>3.679907</v>
      </c>
      <c r="V206" s="63">
        <v>3.547536</v>
      </c>
      <c r="W206" s="63">
        <v>3.729311</v>
      </c>
      <c r="X206" s="59">
        <f t="shared" si="18"/>
        <v>2.1012438586128196E-2</v>
      </c>
      <c r="Z206" s="40">
        <v>0</v>
      </c>
      <c r="AA206" s="7">
        <v>17.313062634036644</v>
      </c>
      <c r="AB206" s="7">
        <v>17.313062634036644</v>
      </c>
      <c r="AC206" s="59">
        <f t="shared" si="20"/>
        <v>0.70710678118654613</v>
      </c>
      <c r="AE206">
        <v>44.157809999999998</v>
      </c>
      <c r="AF206">
        <v>50.043059999999997</v>
      </c>
      <c r="AG206">
        <v>54.634270000000001</v>
      </c>
      <c r="AH206" s="15">
        <f t="shared" si="19"/>
        <v>0.12024068846213967</v>
      </c>
    </row>
    <row r="207" spans="1:34" x14ac:dyDescent="0.25">
      <c r="A207" s="27">
        <f t="shared" si="21"/>
        <v>49675</v>
      </c>
      <c r="B207">
        <v>2036</v>
      </c>
      <c r="C207">
        <v>1</v>
      </c>
      <c r="D207">
        <v>1</v>
      </c>
      <c r="E207">
        <v>1</v>
      </c>
      <c r="F207" s="30">
        <v>84.4</v>
      </c>
      <c r="G207" s="30">
        <v>88.6</v>
      </c>
      <c r="H207" s="30">
        <v>121.88</v>
      </c>
      <c r="I207" s="15">
        <f t="shared" ref="I207:I270" si="22">_xlfn.STDEV.P(F196:H207)/AVERAGE(F196:H207)</f>
        <v>0.18735705298816072</v>
      </c>
      <c r="K207" s="30">
        <v>6.2056289629999997</v>
      </c>
      <c r="L207" s="30">
        <v>6.3956289630000001</v>
      </c>
      <c r="M207" s="30">
        <v>7.3256289629999998</v>
      </c>
      <c r="N207" s="15">
        <f t="shared" ref="N207:N270" si="23">_xlfn.STDEV.P(K196:M207)/AVERAGE(K196:M207)</f>
        <v>9.6680725729150749E-2</v>
      </c>
      <c r="P207" s="64">
        <v>3.6818770000000001</v>
      </c>
      <c r="Q207" s="64">
        <v>2.6614450000000001</v>
      </c>
      <c r="R207" s="64">
        <v>2.99614</v>
      </c>
      <c r="S207" s="59">
        <f t="shared" ref="S207:S270" si="24">_xlfn.STDEV.P(P196:R207)/AVERAGE(P196:R207)</f>
        <v>0.13357204337499171</v>
      </c>
      <c r="U207" s="63">
        <v>3.7703180000000001</v>
      </c>
      <c r="V207" s="63">
        <v>3.6266289999999999</v>
      </c>
      <c r="W207" s="63">
        <v>3.8116400000000001</v>
      </c>
      <c r="X207" s="59">
        <f t="shared" ref="X207:X270" si="25">_xlfn.STDEV.P(U196:W207)/AVERAGE(U196:W207)</f>
        <v>2.1966125659918869E-2</v>
      </c>
      <c r="Z207" s="40">
        <v>0</v>
      </c>
      <c r="AA207" s="7">
        <v>17.919019826227924</v>
      </c>
      <c r="AB207" s="7">
        <v>17.919019826227924</v>
      </c>
      <c r="AC207" s="59">
        <f t="shared" si="20"/>
        <v>0.70720545059994422</v>
      </c>
      <c r="AE207">
        <v>48.757939999999998</v>
      </c>
      <c r="AF207">
        <v>54.616320000000002</v>
      </c>
      <c r="AG207">
        <v>60.129109999999997</v>
      </c>
      <c r="AH207" s="15">
        <f t="shared" ref="AH207:AH270" si="26">_xlfn.STDEV.P(AE196:AG207)/AVERAGE(AE196:AG207)</f>
        <v>0.12099133253683568</v>
      </c>
    </row>
    <row r="208" spans="1:34" x14ac:dyDescent="0.25">
      <c r="A208" s="27">
        <f t="shared" si="21"/>
        <v>49706</v>
      </c>
      <c r="B208">
        <v>2036</v>
      </c>
      <c r="C208">
        <v>2</v>
      </c>
      <c r="D208">
        <v>1</v>
      </c>
      <c r="E208">
        <v>1</v>
      </c>
      <c r="F208" s="30">
        <v>84.4</v>
      </c>
      <c r="G208" s="30">
        <v>88.6</v>
      </c>
      <c r="H208" s="30">
        <v>121.88</v>
      </c>
      <c r="I208" s="15">
        <f t="shared" si="22"/>
        <v>0.18723312150574692</v>
      </c>
      <c r="K208" s="30">
        <v>6.1094666650000002</v>
      </c>
      <c r="L208" s="30">
        <v>6.2994666649999997</v>
      </c>
      <c r="M208" s="30">
        <v>7.2294666650000003</v>
      </c>
      <c r="N208" s="15">
        <f t="shared" si="23"/>
        <v>9.823357273150142E-2</v>
      </c>
      <c r="P208" s="64">
        <v>3.6818770000000001</v>
      </c>
      <c r="Q208" s="64">
        <v>2.6614450000000001</v>
      </c>
      <c r="R208" s="64">
        <v>2.99614</v>
      </c>
      <c r="S208" s="59">
        <f t="shared" si="24"/>
        <v>0.13419880510259355</v>
      </c>
      <c r="U208" s="63">
        <v>3.7703180000000001</v>
      </c>
      <c r="V208" s="63">
        <v>3.6266289999999999</v>
      </c>
      <c r="W208" s="63">
        <v>3.8116400000000001</v>
      </c>
      <c r="X208" s="59">
        <f t="shared" si="25"/>
        <v>2.2713470626297607E-2</v>
      </c>
      <c r="Z208" s="40">
        <v>0</v>
      </c>
      <c r="AA208" s="7">
        <v>17.919019826227924</v>
      </c>
      <c r="AB208" s="7">
        <v>17.919019826227924</v>
      </c>
      <c r="AC208" s="59">
        <f t="shared" si="20"/>
        <v>0.70728513115583813</v>
      </c>
      <c r="AE208">
        <v>47.82253</v>
      </c>
      <c r="AF208">
        <v>53.561970000000002</v>
      </c>
      <c r="AG208">
        <v>58.770600000000002</v>
      </c>
      <c r="AH208" s="15">
        <f t="shared" si="26"/>
        <v>0.12116836518892238</v>
      </c>
    </row>
    <row r="209" spans="1:34" x14ac:dyDescent="0.25">
      <c r="A209" s="27">
        <f t="shared" si="21"/>
        <v>49735</v>
      </c>
      <c r="B209">
        <v>2036</v>
      </c>
      <c r="C209">
        <v>3</v>
      </c>
      <c r="D209">
        <v>1</v>
      </c>
      <c r="E209">
        <v>1</v>
      </c>
      <c r="F209" s="30">
        <v>84.4</v>
      </c>
      <c r="G209" s="30">
        <v>88.6</v>
      </c>
      <c r="H209" s="30">
        <v>121.88</v>
      </c>
      <c r="I209" s="15">
        <f t="shared" si="22"/>
        <v>0.1868045952068931</v>
      </c>
      <c r="K209" s="30">
        <v>5.7637813370000002</v>
      </c>
      <c r="L209" s="30">
        <v>5.9437813369999999</v>
      </c>
      <c r="M209" s="30">
        <v>6.8737813369999996</v>
      </c>
      <c r="N209" s="15">
        <f t="shared" si="23"/>
        <v>9.8655361693984506E-2</v>
      </c>
      <c r="P209" s="64">
        <v>3.6818770000000001</v>
      </c>
      <c r="Q209" s="64">
        <v>2.6614450000000001</v>
      </c>
      <c r="R209" s="64">
        <v>2.99614</v>
      </c>
      <c r="S209" s="59">
        <f t="shared" si="24"/>
        <v>0.13474628946187719</v>
      </c>
      <c r="U209" s="63">
        <v>3.7703180000000001</v>
      </c>
      <c r="V209" s="63">
        <v>3.6266289999999999</v>
      </c>
      <c r="W209" s="63">
        <v>3.8116400000000001</v>
      </c>
      <c r="X209" s="59">
        <f t="shared" si="25"/>
        <v>2.3276202916137807E-2</v>
      </c>
      <c r="Z209" s="40">
        <v>0</v>
      </c>
      <c r="AA209" s="7">
        <v>17.919019826227924</v>
      </c>
      <c r="AB209" s="7">
        <v>17.919019826227924</v>
      </c>
      <c r="AC209" s="59">
        <f t="shared" si="20"/>
        <v>0.70734615300742509</v>
      </c>
      <c r="AE209">
        <v>43.74306</v>
      </c>
      <c r="AF209">
        <v>49.030549999999998</v>
      </c>
      <c r="AG209">
        <v>53.90907</v>
      </c>
      <c r="AH209" s="15">
        <f t="shared" si="26"/>
        <v>0.12097976455976008</v>
      </c>
    </row>
    <row r="210" spans="1:34" x14ac:dyDescent="0.25">
      <c r="A210" s="27">
        <f t="shared" si="21"/>
        <v>49766</v>
      </c>
      <c r="B210">
        <v>2036</v>
      </c>
      <c r="C210">
        <v>4</v>
      </c>
      <c r="D210">
        <v>1</v>
      </c>
      <c r="E210">
        <v>1</v>
      </c>
      <c r="F210" s="30">
        <v>84.4</v>
      </c>
      <c r="G210" s="30">
        <v>88.6</v>
      </c>
      <c r="H210" s="30">
        <v>121.88</v>
      </c>
      <c r="I210" s="15">
        <f t="shared" si="22"/>
        <v>0.1860829552673112</v>
      </c>
      <c r="K210" s="30">
        <v>5.4831812319999997</v>
      </c>
      <c r="L210" s="30">
        <v>5.6631812320000003</v>
      </c>
      <c r="M210" s="30">
        <v>6.5731812319999996</v>
      </c>
      <c r="N210" s="15">
        <f t="shared" si="23"/>
        <v>9.8148414246262916E-2</v>
      </c>
      <c r="P210" s="64">
        <v>3.6818770000000001</v>
      </c>
      <c r="Q210" s="64">
        <v>2.6614450000000001</v>
      </c>
      <c r="R210" s="64">
        <v>2.99614</v>
      </c>
      <c r="S210" s="59">
        <f t="shared" si="24"/>
        <v>0.13521679857238883</v>
      </c>
      <c r="U210" s="63">
        <v>3.7703180000000001</v>
      </c>
      <c r="V210" s="63">
        <v>3.6266289999999999</v>
      </c>
      <c r="W210" s="63">
        <v>3.8116400000000001</v>
      </c>
      <c r="X210" s="59">
        <f t="shared" si="25"/>
        <v>2.3669287220642158E-2</v>
      </c>
      <c r="Z210" s="40">
        <v>0</v>
      </c>
      <c r="AA210" s="7">
        <v>17.919019826227924</v>
      </c>
      <c r="AB210" s="7">
        <v>17.919019826227924</v>
      </c>
      <c r="AC210" s="59">
        <f t="shared" si="20"/>
        <v>0.70738883913679118</v>
      </c>
      <c r="AE210">
        <v>41.172240000000002</v>
      </c>
      <c r="AF210">
        <v>46.292679999999997</v>
      </c>
      <c r="AG210">
        <v>50.785789999999999</v>
      </c>
      <c r="AH210" s="15">
        <f t="shared" si="26"/>
        <v>0.12022634271075219</v>
      </c>
    </row>
    <row r="211" spans="1:34" x14ac:dyDescent="0.25">
      <c r="A211" s="27">
        <f t="shared" si="21"/>
        <v>49796</v>
      </c>
      <c r="B211">
        <v>2036</v>
      </c>
      <c r="C211">
        <v>5</v>
      </c>
      <c r="D211">
        <v>1</v>
      </c>
      <c r="E211">
        <v>1</v>
      </c>
      <c r="F211" s="30">
        <v>84.4</v>
      </c>
      <c r="G211" s="30">
        <v>88.6</v>
      </c>
      <c r="H211" s="30">
        <v>121.88</v>
      </c>
      <c r="I211" s="15">
        <f t="shared" si="22"/>
        <v>0.18507783136425421</v>
      </c>
      <c r="K211" s="30">
        <v>5.374546789</v>
      </c>
      <c r="L211" s="30">
        <v>5.5545467889999998</v>
      </c>
      <c r="M211" s="30">
        <v>6.4745467889999997</v>
      </c>
      <c r="N211" s="15">
        <f t="shared" si="23"/>
        <v>9.7326292916887949E-2</v>
      </c>
      <c r="P211" s="64">
        <v>3.6818770000000001</v>
      </c>
      <c r="Q211" s="64">
        <v>2.6614450000000001</v>
      </c>
      <c r="R211" s="64">
        <v>2.99614</v>
      </c>
      <c r="S211" s="59">
        <f t="shared" si="24"/>
        <v>0.13561244506812162</v>
      </c>
      <c r="U211" s="63">
        <v>3.7703180000000001</v>
      </c>
      <c r="V211" s="63">
        <v>3.6266289999999999</v>
      </c>
      <c r="W211" s="63">
        <v>3.8116400000000001</v>
      </c>
      <c r="X211" s="59">
        <f t="shared" si="25"/>
        <v>2.3902850243084115E-2</v>
      </c>
      <c r="Z211" s="40">
        <v>0</v>
      </c>
      <c r="AA211" s="7">
        <v>17.919019826227924</v>
      </c>
      <c r="AB211" s="7">
        <v>17.919019826227924</v>
      </c>
      <c r="AC211" s="59">
        <f t="shared" si="20"/>
        <v>0.70741350554866034</v>
      </c>
      <c r="AE211">
        <v>40.928879999999999</v>
      </c>
      <c r="AF211">
        <v>46.423560000000002</v>
      </c>
      <c r="AG211">
        <v>50.983899999999998</v>
      </c>
      <c r="AH211" s="15">
        <f t="shared" si="26"/>
        <v>0.11919319969246052</v>
      </c>
    </row>
    <row r="212" spans="1:34" x14ac:dyDescent="0.25">
      <c r="A212" s="27">
        <f t="shared" si="21"/>
        <v>49827</v>
      </c>
      <c r="B212">
        <v>2036</v>
      </c>
      <c r="C212">
        <v>6</v>
      </c>
      <c r="D212">
        <v>1</v>
      </c>
      <c r="E212">
        <v>1</v>
      </c>
      <c r="F212" s="30">
        <v>84.4</v>
      </c>
      <c r="G212" s="30">
        <v>88.6</v>
      </c>
      <c r="H212" s="30">
        <v>121.88</v>
      </c>
      <c r="I212" s="15">
        <f t="shared" si="22"/>
        <v>0.18379714620540591</v>
      </c>
      <c r="K212" s="30">
        <v>5.3474877709999999</v>
      </c>
      <c r="L212" s="30">
        <v>5.5374877710000003</v>
      </c>
      <c r="M212" s="30">
        <v>6.4474877709999996</v>
      </c>
      <c r="N212" s="15">
        <f t="shared" si="23"/>
        <v>9.6464261531032561E-2</v>
      </c>
      <c r="P212" s="64">
        <v>3.6818770000000001</v>
      </c>
      <c r="Q212" s="64">
        <v>2.6614450000000001</v>
      </c>
      <c r="R212" s="64">
        <v>2.99614</v>
      </c>
      <c r="S212" s="59">
        <f t="shared" si="24"/>
        <v>0.1359351676616071</v>
      </c>
      <c r="U212" s="63">
        <v>3.7703180000000001</v>
      </c>
      <c r="V212" s="63">
        <v>3.6266289999999999</v>
      </c>
      <c r="W212" s="63">
        <v>3.8116400000000001</v>
      </c>
      <c r="X212" s="59">
        <f t="shared" si="25"/>
        <v>2.3983282604435947E-2</v>
      </c>
      <c r="Z212" s="40">
        <v>0</v>
      </c>
      <c r="AA212" s="7">
        <v>17.919019826227924</v>
      </c>
      <c r="AB212" s="7">
        <v>17.919019826227924</v>
      </c>
      <c r="AC212" s="59">
        <f t="shared" si="20"/>
        <v>0.70742046145762549</v>
      </c>
      <c r="AE212">
        <v>43.762039999999999</v>
      </c>
      <c r="AF212">
        <v>49.50665</v>
      </c>
      <c r="AG212">
        <v>54.476579999999998</v>
      </c>
      <c r="AH212" s="15">
        <f t="shared" si="26"/>
        <v>0.1185838148485225</v>
      </c>
    </row>
    <row r="213" spans="1:34" x14ac:dyDescent="0.25">
      <c r="A213" s="27">
        <f t="shared" si="21"/>
        <v>49857</v>
      </c>
      <c r="B213">
        <v>2036</v>
      </c>
      <c r="C213">
        <v>7</v>
      </c>
      <c r="D213">
        <v>1</v>
      </c>
      <c r="E213">
        <v>1</v>
      </c>
      <c r="F213" s="30">
        <v>84.4</v>
      </c>
      <c r="G213" s="30">
        <v>88.6</v>
      </c>
      <c r="H213" s="30">
        <v>121.88</v>
      </c>
      <c r="I213" s="15">
        <f t="shared" si="22"/>
        <v>0.18224721833379715</v>
      </c>
      <c r="K213" s="30">
        <v>5.4629304049999998</v>
      </c>
      <c r="L213" s="30">
        <v>5.6429304050000004</v>
      </c>
      <c r="M213" s="30">
        <v>6.5629304050000004</v>
      </c>
      <c r="N213" s="15">
        <f t="shared" si="23"/>
        <v>9.5844719987079996E-2</v>
      </c>
      <c r="P213" s="64">
        <v>3.6818770000000001</v>
      </c>
      <c r="Q213" s="64">
        <v>2.6614450000000001</v>
      </c>
      <c r="R213" s="64">
        <v>2.99614</v>
      </c>
      <c r="S213" s="59">
        <f t="shared" si="24"/>
        <v>0.13618674466164704</v>
      </c>
      <c r="U213" s="63">
        <v>3.7703180000000001</v>
      </c>
      <c r="V213" s="63">
        <v>3.6266289999999999</v>
      </c>
      <c r="W213" s="63">
        <v>3.8116400000000001</v>
      </c>
      <c r="X213" s="59">
        <f t="shared" si="25"/>
        <v>2.3913844299774622E-2</v>
      </c>
      <c r="Z213" s="40">
        <v>0</v>
      </c>
      <c r="AA213" s="7">
        <v>17.919019826227924</v>
      </c>
      <c r="AB213" s="7">
        <v>17.919019826227924</v>
      </c>
      <c r="AC213" s="59">
        <f t="shared" si="20"/>
        <v>0.70741000946912946</v>
      </c>
      <c r="AE213">
        <v>54.089489999999998</v>
      </c>
      <c r="AF213">
        <v>59.793050000000001</v>
      </c>
      <c r="AG213">
        <v>65.704880000000003</v>
      </c>
      <c r="AH213" s="15">
        <f t="shared" si="26"/>
        <v>0.12221672903427817</v>
      </c>
    </row>
    <row r="214" spans="1:34" x14ac:dyDescent="0.25">
      <c r="A214" s="27">
        <f t="shared" si="21"/>
        <v>49888</v>
      </c>
      <c r="B214">
        <v>2036</v>
      </c>
      <c r="C214">
        <v>8</v>
      </c>
      <c r="D214">
        <v>1</v>
      </c>
      <c r="E214">
        <v>1</v>
      </c>
      <c r="F214" s="30">
        <v>84.4</v>
      </c>
      <c r="G214" s="30">
        <v>88.6</v>
      </c>
      <c r="H214" s="30">
        <v>121.88</v>
      </c>
      <c r="I214" s="15">
        <f t="shared" si="22"/>
        <v>0.18043282762029705</v>
      </c>
      <c r="K214" s="30">
        <v>5.4024877690000004</v>
      </c>
      <c r="L214" s="30">
        <v>5.5924877689999999</v>
      </c>
      <c r="M214" s="30">
        <v>6.502487769</v>
      </c>
      <c r="N214" s="15">
        <f t="shared" si="23"/>
        <v>9.5081649111548608E-2</v>
      </c>
      <c r="P214" s="64">
        <v>3.6818770000000001</v>
      </c>
      <c r="Q214" s="64">
        <v>2.6614450000000001</v>
      </c>
      <c r="R214" s="64">
        <v>2.99614</v>
      </c>
      <c r="S214" s="59">
        <f t="shared" si="24"/>
        <v>0.13636880572438756</v>
      </c>
      <c r="U214" s="63">
        <v>3.7703180000000001</v>
      </c>
      <c r="V214" s="63">
        <v>3.6266289999999999</v>
      </c>
      <c r="W214" s="63">
        <v>3.8116400000000001</v>
      </c>
      <c r="X214" s="59">
        <f t="shared" si="25"/>
        <v>2.369492867399663E-2</v>
      </c>
      <c r="Z214" s="40">
        <v>0</v>
      </c>
      <c r="AA214" s="7">
        <v>17.919019826227924</v>
      </c>
      <c r="AB214" s="7">
        <v>17.919019826227924</v>
      </c>
      <c r="AC214" s="59">
        <f t="shared" si="20"/>
        <v>0.70738244575444176</v>
      </c>
      <c r="AE214">
        <v>50.295560000000002</v>
      </c>
      <c r="AF214">
        <v>57.306690000000003</v>
      </c>
      <c r="AG214">
        <v>61.924410000000002</v>
      </c>
      <c r="AH214" s="15">
        <f t="shared" si="26"/>
        <v>0.11966521693381994</v>
      </c>
    </row>
    <row r="215" spans="1:34" x14ac:dyDescent="0.25">
      <c r="A215" s="27">
        <f t="shared" si="21"/>
        <v>49919</v>
      </c>
      <c r="B215">
        <v>2036</v>
      </c>
      <c r="C215">
        <v>9</v>
      </c>
      <c r="D215">
        <v>1</v>
      </c>
      <c r="E215">
        <v>1</v>
      </c>
      <c r="F215" s="30">
        <v>84.4</v>
      </c>
      <c r="G215" s="30">
        <v>88.6</v>
      </c>
      <c r="H215" s="30">
        <v>121.88</v>
      </c>
      <c r="I215" s="15">
        <f t="shared" si="22"/>
        <v>0.17835724574401415</v>
      </c>
      <c r="K215" s="30">
        <v>5.3202074330000002</v>
      </c>
      <c r="L215" s="30">
        <v>5.5102074329999997</v>
      </c>
      <c r="M215" s="30">
        <v>6.4202074329999999</v>
      </c>
      <c r="N215" s="15">
        <f t="shared" si="23"/>
        <v>9.3983004253315433E-2</v>
      </c>
      <c r="P215" s="64">
        <v>3.6818770000000001</v>
      </c>
      <c r="Q215" s="64">
        <v>2.6614450000000001</v>
      </c>
      <c r="R215" s="64">
        <v>2.99614</v>
      </c>
      <c r="S215" s="59">
        <f t="shared" si="24"/>
        <v>0.13648284206863731</v>
      </c>
      <c r="U215" s="63">
        <v>3.7703180000000001</v>
      </c>
      <c r="V215" s="63">
        <v>3.6266289999999999</v>
      </c>
      <c r="W215" s="63">
        <v>3.8116400000000001</v>
      </c>
      <c r="X215" s="59">
        <f t="shared" si="25"/>
        <v>2.3324045482338036E-2</v>
      </c>
      <c r="Z215" s="40">
        <v>0</v>
      </c>
      <c r="AA215" s="7">
        <v>17.919019826227924</v>
      </c>
      <c r="AB215" s="7">
        <v>17.919019826227924</v>
      </c>
      <c r="AC215" s="59">
        <f t="shared" si="20"/>
        <v>0.70733806021988299</v>
      </c>
      <c r="AE215">
        <v>44.174639999999997</v>
      </c>
      <c r="AF215">
        <v>49.682009999999998</v>
      </c>
      <c r="AG215">
        <v>54.954650000000001</v>
      </c>
      <c r="AH215" s="15">
        <f t="shared" si="26"/>
        <v>0.11978025864635906</v>
      </c>
    </row>
    <row r="216" spans="1:34" x14ac:dyDescent="0.25">
      <c r="A216" s="27">
        <f t="shared" si="21"/>
        <v>49949</v>
      </c>
      <c r="B216">
        <v>2036</v>
      </c>
      <c r="C216">
        <v>10</v>
      </c>
      <c r="D216">
        <v>1</v>
      </c>
      <c r="E216">
        <v>1</v>
      </c>
      <c r="F216" s="30">
        <v>84.4</v>
      </c>
      <c r="G216" s="30">
        <v>88.6</v>
      </c>
      <c r="H216" s="30">
        <v>121.88</v>
      </c>
      <c r="I216" s="15">
        <f t="shared" si="22"/>
        <v>0.1760222320287218</v>
      </c>
      <c r="K216" s="30">
        <v>5.4281074619999998</v>
      </c>
      <c r="L216" s="30">
        <v>5.6181074620000002</v>
      </c>
      <c r="M216" s="30">
        <v>6.5281074620000004</v>
      </c>
      <c r="N216" s="15">
        <f t="shared" si="23"/>
        <v>9.323036769969073E-2</v>
      </c>
      <c r="P216" s="64">
        <v>3.6818770000000001</v>
      </c>
      <c r="Q216" s="64">
        <v>2.6614450000000001</v>
      </c>
      <c r="R216" s="64">
        <v>2.99614</v>
      </c>
      <c r="S216" s="59">
        <f t="shared" si="24"/>
        <v>0.13653021534651524</v>
      </c>
      <c r="U216" s="63">
        <v>3.7703180000000001</v>
      </c>
      <c r="V216" s="63">
        <v>3.6266289999999999</v>
      </c>
      <c r="W216" s="63">
        <v>3.8116400000000001</v>
      </c>
      <c r="X216" s="59">
        <f t="shared" si="25"/>
        <v>2.2795516453087864E-2</v>
      </c>
      <c r="Z216" s="40">
        <v>0</v>
      </c>
      <c r="AA216" s="7">
        <v>17.919019826227924</v>
      </c>
      <c r="AB216" s="7">
        <v>17.919019826227924</v>
      </c>
      <c r="AC216" s="59">
        <f t="shared" si="20"/>
        <v>0.70727713667051739</v>
      </c>
      <c r="AE216">
        <v>42.227310000000003</v>
      </c>
      <c r="AF216">
        <v>47.712530000000001</v>
      </c>
      <c r="AG216">
        <v>52.604680000000002</v>
      </c>
      <c r="AH216" s="15">
        <f t="shared" si="26"/>
        <v>0.11860453181111115</v>
      </c>
    </row>
    <row r="217" spans="1:34" x14ac:dyDescent="0.25">
      <c r="A217" s="27">
        <f t="shared" si="21"/>
        <v>49980</v>
      </c>
      <c r="B217">
        <v>2036</v>
      </c>
      <c r="C217">
        <v>11</v>
      </c>
      <c r="D217">
        <v>1</v>
      </c>
      <c r="E217">
        <v>1</v>
      </c>
      <c r="F217" s="30">
        <v>84.4</v>
      </c>
      <c r="G217" s="30">
        <v>88.6</v>
      </c>
      <c r="H217" s="30">
        <v>121.88</v>
      </c>
      <c r="I217" s="15">
        <f t="shared" si="22"/>
        <v>0.17342799305363407</v>
      </c>
      <c r="K217" s="30">
        <v>5.7801730950000003</v>
      </c>
      <c r="L217" s="30">
        <v>5.9701730949999998</v>
      </c>
      <c r="M217" s="30">
        <v>6.8901730949999997</v>
      </c>
      <c r="N217" s="15">
        <f t="shared" si="23"/>
        <v>9.3460351441019718E-2</v>
      </c>
      <c r="P217" s="64">
        <v>3.6818770000000001</v>
      </c>
      <c r="Q217" s="64">
        <v>2.6614450000000001</v>
      </c>
      <c r="R217" s="64">
        <v>2.99614</v>
      </c>
      <c r="S217" s="59">
        <f t="shared" si="24"/>
        <v>0.1365121653277499</v>
      </c>
      <c r="U217" s="63">
        <v>3.7703180000000001</v>
      </c>
      <c r="V217" s="63">
        <v>3.6266289999999999</v>
      </c>
      <c r="W217" s="63">
        <v>3.8116400000000001</v>
      </c>
      <c r="X217" s="59">
        <f t="shared" si="25"/>
        <v>2.2099806190426643E-2</v>
      </c>
      <c r="Z217" s="40">
        <v>0</v>
      </c>
      <c r="AA217" s="7">
        <v>17.919019826227924</v>
      </c>
      <c r="AB217" s="7">
        <v>17.919019826227924</v>
      </c>
      <c r="AC217" s="59">
        <f t="shared" si="20"/>
        <v>0.70719995296853833</v>
      </c>
      <c r="AE217">
        <v>43.459000000000003</v>
      </c>
      <c r="AF217">
        <v>48.856029999999997</v>
      </c>
      <c r="AG217">
        <v>53.896900000000002</v>
      </c>
      <c r="AH217" s="15">
        <f t="shared" si="26"/>
        <v>0.11812194962688158</v>
      </c>
    </row>
    <row r="218" spans="1:34" x14ac:dyDescent="0.25">
      <c r="A218" s="27">
        <f t="shared" si="21"/>
        <v>50010</v>
      </c>
      <c r="B218">
        <v>2036</v>
      </c>
      <c r="C218">
        <v>12</v>
      </c>
      <c r="D218">
        <v>1</v>
      </c>
      <c r="E218">
        <v>1</v>
      </c>
      <c r="F218" s="30">
        <v>84.4</v>
      </c>
      <c r="G218" s="30">
        <v>88.6</v>
      </c>
      <c r="H218" s="30">
        <v>121.88</v>
      </c>
      <c r="I218" s="15">
        <f t="shared" si="22"/>
        <v>0.17057310228529282</v>
      </c>
      <c r="K218" s="30">
        <v>5.9639912119999998</v>
      </c>
      <c r="L218" s="30">
        <v>6.1539912120000002</v>
      </c>
      <c r="M218" s="30">
        <v>7.0839912119999999</v>
      </c>
      <c r="N218" s="15">
        <f t="shared" si="23"/>
        <v>9.4240787410625373E-2</v>
      </c>
      <c r="P218" s="64">
        <v>3.6818770000000001</v>
      </c>
      <c r="Q218" s="64">
        <v>2.6614450000000001</v>
      </c>
      <c r="R218" s="64">
        <v>2.99614</v>
      </c>
      <c r="S218" s="59">
        <f t="shared" si="24"/>
        <v>0.13642981652874159</v>
      </c>
      <c r="U218" s="63">
        <v>3.7703180000000001</v>
      </c>
      <c r="V218" s="63">
        <v>3.6266289999999999</v>
      </c>
      <c r="W218" s="63">
        <v>3.8116400000000001</v>
      </c>
      <c r="X218" s="59">
        <f t="shared" si="25"/>
        <v>2.1222303768882886E-2</v>
      </c>
      <c r="Z218" s="40">
        <v>0</v>
      </c>
      <c r="AA218" s="7">
        <v>17.919019826227924</v>
      </c>
      <c r="AB218" s="7">
        <v>17.919019826227924</v>
      </c>
      <c r="AC218" s="59">
        <f t="shared" si="20"/>
        <v>0.70710678118654879</v>
      </c>
      <c r="AE218">
        <v>45.3459</v>
      </c>
      <c r="AF218">
        <v>51.047150000000002</v>
      </c>
      <c r="AG218">
        <v>56.256419999999999</v>
      </c>
      <c r="AH218" s="15">
        <f t="shared" si="26"/>
        <v>0.11785306927636441</v>
      </c>
    </row>
    <row r="219" spans="1:34" x14ac:dyDescent="0.25">
      <c r="A219" s="27">
        <f t="shared" si="21"/>
        <v>50041</v>
      </c>
      <c r="B219">
        <v>2037</v>
      </c>
      <c r="C219">
        <v>1</v>
      </c>
      <c r="D219">
        <v>1</v>
      </c>
      <c r="E219">
        <v>1</v>
      </c>
      <c r="F219" s="30">
        <v>94.88</v>
      </c>
      <c r="G219" s="30">
        <v>97.18</v>
      </c>
      <c r="H219" s="30">
        <v>131.29</v>
      </c>
      <c r="I219" s="15">
        <f t="shared" si="22"/>
        <v>0.17117204553411533</v>
      </c>
      <c r="K219" s="30">
        <v>6.4656289630000003</v>
      </c>
      <c r="L219" s="30">
        <v>6.6556289629999998</v>
      </c>
      <c r="M219" s="30">
        <v>7.6256289629999996</v>
      </c>
      <c r="N219" s="15">
        <f t="shared" si="23"/>
        <v>9.8571453711909729E-2</v>
      </c>
      <c r="P219" s="64">
        <v>3.8517350000000001</v>
      </c>
      <c r="Q219" s="64">
        <v>2.8427069999999999</v>
      </c>
      <c r="R219" s="64">
        <v>3.2014140000000002</v>
      </c>
      <c r="S219" s="59">
        <f t="shared" si="24"/>
        <v>0.13655470956082721</v>
      </c>
      <c r="U219" s="63">
        <v>3.8815770000000001</v>
      </c>
      <c r="V219" s="63">
        <v>3.7598739999999999</v>
      </c>
      <c r="W219" s="63">
        <v>3.955317</v>
      </c>
      <c r="X219" s="59">
        <f t="shared" si="25"/>
        <v>2.3240523371175124E-2</v>
      </c>
      <c r="Z219" s="40">
        <v>0</v>
      </c>
      <c r="AA219" s="7">
        <v>18.546185520145901</v>
      </c>
      <c r="AB219" s="7">
        <v>18.546185520145901</v>
      </c>
      <c r="AC219" s="59">
        <f t="shared" si="20"/>
        <v>0.707205450599946</v>
      </c>
      <c r="AE219">
        <v>50.464410000000001</v>
      </c>
      <c r="AF219">
        <v>56.654170000000001</v>
      </c>
      <c r="AG219">
        <v>62.512540000000001</v>
      </c>
      <c r="AH219" s="15">
        <f t="shared" si="26"/>
        <v>0.12027737190238776</v>
      </c>
    </row>
    <row r="220" spans="1:34" x14ac:dyDescent="0.25">
      <c r="A220" s="27">
        <f t="shared" si="21"/>
        <v>50072</v>
      </c>
      <c r="B220">
        <v>2037</v>
      </c>
      <c r="C220">
        <v>2</v>
      </c>
      <c r="D220">
        <v>1</v>
      </c>
      <c r="E220">
        <v>1</v>
      </c>
      <c r="F220" s="30">
        <v>94.88</v>
      </c>
      <c r="G220" s="30">
        <v>97.18</v>
      </c>
      <c r="H220" s="30">
        <v>131.29</v>
      </c>
      <c r="I220" s="15">
        <f t="shared" si="22"/>
        <v>0.17137401371161048</v>
      </c>
      <c r="K220" s="30">
        <v>6.3594666650000002</v>
      </c>
      <c r="L220" s="30">
        <v>6.5494666649999997</v>
      </c>
      <c r="M220" s="30">
        <v>7.5194666650000004</v>
      </c>
      <c r="N220" s="15">
        <f t="shared" si="23"/>
        <v>0.10180970030877586</v>
      </c>
      <c r="P220" s="64">
        <v>3.8517350000000001</v>
      </c>
      <c r="Q220" s="64">
        <v>2.8427069999999999</v>
      </c>
      <c r="R220" s="64">
        <v>3.2014140000000002</v>
      </c>
      <c r="S220" s="59">
        <f t="shared" si="24"/>
        <v>0.13649683286200015</v>
      </c>
      <c r="U220" s="63">
        <v>3.8815770000000001</v>
      </c>
      <c r="V220" s="63">
        <v>3.7598739999999999</v>
      </c>
      <c r="W220" s="63">
        <v>3.955317</v>
      </c>
      <c r="X220" s="59">
        <f t="shared" si="25"/>
        <v>2.4745786998719467E-2</v>
      </c>
      <c r="Z220" s="40">
        <v>0</v>
      </c>
      <c r="AA220" s="7">
        <v>18.546185520145901</v>
      </c>
      <c r="AB220" s="7">
        <v>18.546185520145901</v>
      </c>
      <c r="AC220" s="59">
        <f t="shared" si="20"/>
        <v>0.7072851311558388</v>
      </c>
      <c r="AE220">
        <v>49.471899999999998</v>
      </c>
      <c r="AF220">
        <v>55.191029999999998</v>
      </c>
      <c r="AG220">
        <v>61.05621</v>
      </c>
      <c r="AH220" s="15">
        <f t="shared" si="26"/>
        <v>0.12174477143544649</v>
      </c>
    </row>
    <row r="221" spans="1:34" x14ac:dyDescent="0.25">
      <c r="A221" s="27">
        <f t="shared" si="21"/>
        <v>50100</v>
      </c>
      <c r="B221">
        <v>2037</v>
      </c>
      <c r="C221">
        <v>3</v>
      </c>
      <c r="D221">
        <v>1</v>
      </c>
      <c r="E221">
        <v>1</v>
      </c>
      <c r="F221" s="30">
        <v>94.88</v>
      </c>
      <c r="G221" s="30">
        <v>97.18</v>
      </c>
      <c r="H221" s="30">
        <v>131.29</v>
      </c>
      <c r="I221" s="15">
        <f t="shared" si="22"/>
        <v>0.17119877224271082</v>
      </c>
      <c r="K221" s="30">
        <v>6.0137813370000002</v>
      </c>
      <c r="L221" s="30">
        <v>6.1937813369999999</v>
      </c>
      <c r="M221" s="30">
        <v>7.1637813369999996</v>
      </c>
      <c r="N221" s="15">
        <f t="shared" si="23"/>
        <v>0.10279996607856358</v>
      </c>
      <c r="P221" s="64">
        <v>3.8517350000000001</v>
      </c>
      <c r="Q221" s="64">
        <v>2.8427069999999999</v>
      </c>
      <c r="R221" s="64">
        <v>3.2014140000000002</v>
      </c>
      <c r="S221" s="59">
        <f t="shared" si="24"/>
        <v>0.13626129635593845</v>
      </c>
      <c r="U221" s="63">
        <v>3.8815770000000001</v>
      </c>
      <c r="V221" s="63">
        <v>3.7598739999999999</v>
      </c>
      <c r="W221" s="63">
        <v>3.955317</v>
      </c>
      <c r="X221" s="59">
        <f t="shared" si="25"/>
        <v>2.5833659801540849E-2</v>
      </c>
      <c r="Z221" s="40">
        <v>0</v>
      </c>
      <c r="AA221" s="7">
        <v>18.546185520145901</v>
      </c>
      <c r="AB221" s="7">
        <v>18.546185520145901</v>
      </c>
      <c r="AC221" s="59">
        <f t="shared" si="20"/>
        <v>0.70734615300742476</v>
      </c>
      <c r="AE221">
        <v>44.949530000000003</v>
      </c>
      <c r="AF221">
        <v>50.284309999999998</v>
      </c>
      <c r="AG221">
        <v>55.439639999999997</v>
      </c>
      <c r="AH221" s="15">
        <f t="shared" si="26"/>
        <v>0.1210149518410859</v>
      </c>
    </row>
    <row r="222" spans="1:34" x14ac:dyDescent="0.25">
      <c r="A222" s="27">
        <f t="shared" si="21"/>
        <v>50131</v>
      </c>
      <c r="B222">
        <v>2037</v>
      </c>
      <c r="C222">
        <v>4</v>
      </c>
      <c r="D222">
        <v>1</v>
      </c>
      <c r="E222">
        <v>1</v>
      </c>
      <c r="F222" s="30">
        <v>94.88</v>
      </c>
      <c r="G222" s="30">
        <v>97.18</v>
      </c>
      <c r="H222" s="30">
        <v>131.29</v>
      </c>
      <c r="I222" s="15">
        <f t="shared" si="22"/>
        <v>0.17066272237797617</v>
      </c>
      <c r="K222" s="30">
        <v>5.723181232</v>
      </c>
      <c r="L222" s="30">
        <v>5.9131812320000003</v>
      </c>
      <c r="M222" s="30">
        <v>6.8631812319999996</v>
      </c>
      <c r="N222" s="15">
        <f t="shared" si="23"/>
        <v>0.10205714322128744</v>
      </c>
      <c r="P222" s="64">
        <v>3.8517350000000001</v>
      </c>
      <c r="Q222" s="64">
        <v>2.8427069999999999</v>
      </c>
      <c r="R222" s="64">
        <v>3.2014140000000002</v>
      </c>
      <c r="S222" s="59">
        <f t="shared" si="24"/>
        <v>0.13585237889036109</v>
      </c>
      <c r="U222" s="63">
        <v>3.8815770000000001</v>
      </c>
      <c r="V222" s="63">
        <v>3.7598739999999999</v>
      </c>
      <c r="W222" s="63">
        <v>3.955317</v>
      </c>
      <c r="X222" s="59">
        <f t="shared" si="25"/>
        <v>2.6560959506983145E-2</v>
      </c>
      <c r="Z222" s="40">
        <v>0</v>
      </c>
      <c r="AA222" s="7">
        <v>18.546185520145901</v>
      </c>
      <c r="AB222" s="7">
        <v>18.546185520145901</v>
      </c>
      <c r="AC222" s="59">
        <f t="shared" si="20"/>
        <v>0.70738883913678952</v>
      </c>
      <c r="AE222">
        <v>42.588900000000002</v>
      </c>
      <c r="AF222">
        <v>48.029490000000003</v>
      </c>
      <c r="AG222">
        <v>52.61889</v>
      </c>
      <c r="AH222" s="15">
        <f t="shared" si="26"/>
        <v>0.11889506802530711</v>
      </c>
    </row>
    <row r="223" spans="1:34" x14ac:dyDescent="0.25">
      <c r="A223" s="27">
        <f t="shared" si="21"/>
        <v>50161</v>
      </c>
      <c r="B223">
        <v>2037</v>
      </c>
      <c r="C223">
        <v>5</v>
      </c>
      <c r="D223">
        <v>1</v>
      </c>
      <c r="E223">
        <v>1</v>
      </c>
      <c r="F223" s="30">
        <v>94.88</v>
      </c>
      <c r="G223" s="30">
        <v>97.18</v>
      </c>
      <c r="H223" s="30">
        <v>131.29</v>
      </c>
      <c r="I223" s="15">
        <f t="shared" si="22"/>
        <v>0.16977928596296468</v>
      </c>
      <c r="K223" s="30">
        <v>5.624546789</v>
      </c>
      <c r="L223" s="30">
        <v>5.8045467889999998</v>
      </c>
      <c r="M223" s="30">
        <v>6.7545467889999999</v>
      </c>
      <c r="N223" s="15">
        <f t="shared" si="23"/>
        <v>0.1005237942628522</v>
      </c>
      <c r="P223" s="64">
        <v>3.8517350000000001</v>
      </c>
      <c r="Q223" s="64">
        <v>2.8427069999999999</v>
      </c>
      <c r="R223" s="64">
        <v>3.2014140000000002</v>
      </c>
      <c r="S223" s="59">
        <f t="shared" si="24"/>
        <v>0.13527358169536749</v>
      </c>
      <c r="U223" s="63">
        <v>3.8815770000000001</v>
      </c>
      <c r="V223" s="63">
        <v>3.7598739999999999</v>
      </c>
      <c r="W223" s="63">
        <v>3.955317</v>
      </c>
      <c r="X223" s="59">
        <f t="shared" si="25"/>
        <v>2.6962185436946489E-2</v>
      </c>
      <c r="Z223" s="40">
        <v>0</v>
      </c>
      <c r="AA223" s="7">
        <v>18.546185520145901</v>
      </c>
      <c r="AB223" s="7">
        <v>18.546185520145901</v>
      </c>
      <c r="AC223" s="59">
        <f t="shared" si="20"/>
        <v>0.70741350554865789</v>
      </c>
      <c r="AE223">
        <v>42.484099999999998</v>
      </c>
      <c r="AF223">
        <v>47.937980000000003</v>
      </c>
      <c r="AG223">
        <v>52.708489999999998</v>
      </c>
      <c r="AH223" s="15">
        <f t="shared" si="26"/>
        <v>0.11667810185083247</v>
      </c>
    </row>
    <row r="224" spans="1:34" x14ac:dyDescent="0.25">
      <c r="A224" s="27">
        <f t="shared" si="21"/>
        <v>50192</v>
      </c>
      <c r="B224">
        <v>2037</v>
      </c>
      <c r="C224">
        <v>6</v>
      </c>
      <c r="D224">
        <v>1</v>
      </c>
      <c r="E224">
        <v>1</v>
      </c>
      <c r="F224" s="30">
        <v>94.88</v>
      </c>
      <c r="G224" s="30">
        <v>97.18</v>
      </c>
      <c r="H224" s="30">
        <v>131.29</v>
      </c>
      <c r="I224" s="15">
        <f t="shared" si="22"/>
        <v>0.16855918301578168</v>
      </c>
      <c r="K224" s="30">
        <v>5.5974877709999999</v>
      </c>
      <c r="L224" s="30">
        <v>5.7874877710000003</v>
      </c>
      <c r="M224" s="30">
        <v>6.7374877709999996</v>
      </c>
      <c r="N224" s="15">
        <f t="shared" si="23"/>
        <v>9.8762296241305503E-2</v>
      </c>
      <c r="P224" s="64">
        <v>3.8517350000000001</v>
      </c>
      <c r="Q224" s="64">
        <v>2.8427069999999999</v>
      </c>
      <c r="R224" s="64">
        <v>3.2014140000000002</v>
      </c>
      <c r="S224" s="59">
        <f t="shared" si="24"/>
        <v>0.13452766622319928</v>
      </c>
      <c r="U224" s="63">
        <v>3.8815770000000001</v>
      </c>
      <c r="V224" s="63">
        <v>3.7598739999999999</v>
      </c>
      <c r="W224" s="63">
        <v>3.955317</v>
      </c>
      <c r="X224" s="59">
        <f t="shared" si="25"/>
        <v>2.7057040754881894E-2</v>
      </c>
      <c r="Z224" s="40">
        <v>0</v>
      </c>
      <c r="AA224" s="7">
        <v>18.546185520145901</v>
      </c>
      <c r="AB224" s="7">
        <v>18.546185520145901</v>
      </c>
      <c r="AC224" s="59">
        <f t="shared" si="20"/>
        <v>0.70742046145762305</v>
      </c>
      <c r="AE224">
        <v>45.0124</v>
      </c>
      <c r="AF224">
        <v>50.961860000000001</v>
      </c>
      <c r="AG224">
        <v>56.165880000000001</v>
      </c>
      <c r="AH224" s="15">
        <f t="shared" si="26"/>
        <v>0.11593769343774715</v>
      </c>
    </row>
    <row r="225" spans="1:34" x14ac:dyDescent="0.25">
      <c r="A225" s="27">
        <f t="shared" si="21"/>
        <v>50222</v>
      </c>
      <c r="B225">
        <v>2037</v>
      </c>
      <c r="C225">
        <v>7</v>
      </c>
      <c r="D225">
        <v>1</v>
      </c>
      <c r="E225">
        <v>1</v>
      </c>
      <c r="F225" s="30">
        <v>94.88</v>
      </c>
      <c r="G225" s="30">
        <v>97.18</v>
      </c>
      <c r="H225" s="30">
        <v>131.29</v>
      </c>
      <c r="I225" s="15">
        <f t="shared" si="22"/>
        <v>0.16701062047074539</v>
      </c>
      <c r="K225" s="30">
        <v>5.7129304049999998</v>
      </c>
      <c r="L225" s="30">
        <v>5.8929304050000004</v>
      </c>
      <c r="M225" s="30">
        <v>6.8529304050000004</v>
      </c>
      <c r="N225" s="15">
        <f t="shared" si="23"/>
        <v>9.7519570991871904E-2</v>
      </c>
      <c r="P225" s="64">
        <v>3.8517350000000001</v>
      </c>
      <c r="Q225" s="64">
        <v>2.8427069999999999</v>
      </c>
      <c r="R225" s="64">
        <v>3.2014140000000002</v>
      </c>
      <c r="S225" s="59">
        <f t="shared" si="24"/>
        <v>0.1336166777705288</v>
      </c>
      <c r="U225" s="63">
        <v>3.8815770000000001</v>
      </c>
      <c r="V225" s="63">
        <v>3.7598739999999999</v>
      </c>
      <c r="W225" s="63">
        <v>3.955317</v>
      </c>
      <c r="X225" s="59">
        <f t="shared" si="25"/>
        <v>2.6853914193493027E-2</v>
      </c>
      <c r="Z225" s="40">
        <v>0</v>
      </c>
      <c r="AA225" s="7">
        <v>18.546185520145901</v>
      </c>
      <c r="AB225" s="7">
        <v>18.546185520145901</v>
      </c>
      <c r="AC225" s="59">
        <f t="shared" si="20"/>
        <v>0.70741000946912702</v>
      </c>
      <c r="AE225">
        <v>56.582729999999998</v>
      </c>
      <c r="AF225">
        <v>61.574689999999997</v>
      </c>
      <c r="AG225">
        <v>68.114289999999997</v>
      </c>
      <c r="AH225" s="15">
        <f t="shared" si="26"/>
        <v>0.12080031956085527</v>
      </c>
    </row>
    <row r="226" spans="1:34" x14ac:dyDescent="0.25">
      <c r="A226" s="27">
        <f t="shared" si="21"/>
        <v>50253</v>
      </c>
      <c r="B226">
        <v>2037</v>
      </c>
      <c r="C226">
        <v>8</v>
      </c>
      <c r="D226">
        <v>1</v>
      </c>
      <c r="E226">
        <v>1</v>
      </c>
      <c r="F226" s="30">
        <v>94.88</v>
      </c>
      <c r="G226" s="30">
        <v>97.18</v>
      </c>
      <c r="H226" s="30">
        <v>131.29</v>
      </c>
      <c r="I226" s="15">
        <f t="shared" si="22"/>
        <v>0.16513940321336801</v>
      </c>
      <c r="K226" s="30">
        <v>5.6524877690000004</v>
      </c>
      <c r="L226" s="30">
        <v>5.8424877689999999</v>
      </c>
      <c r="M226" s="30">
        <v>6.7924877690000001</v>
      </c>
      <c r="N226" s="15">
        <f t="shared" si="23"/>
        <v>9.5812985874143802E-2</v>
      </c>
      <c r="P226" s="64">
        <v>3.8517350000000001</v>
      </c>
      <c r="Q226" s="64">
        <v>2.8427069999999999</v>
      </c>
      <c r="R226" s="64">
        <v>3.2014140000000002</v>
      </c>
      <c r="S226" s="59">
        <f t="shared" si="24"/>
        <v>0.13254195562508442</v>
      </c>
      <c r="U226" s="63">
        <v>3.8815770000000001</v>
      </c>
      <c r="V226" s="63">
        <v>3.7598739999999999</v>
      </c>
      <c r="W226" s="63">
        <v>3.955317</v>
      </c>
      <c r="X226" s="59">
        <f t="shared" si="25"/>
        <v>2.6351065386315278E-2</v>
      </c>
      <c r="Z226" s="40">
        <v>0</v>
      </c>
      <c r="AA226" s="7">
        <v>18.546185520145901</v>
      </c>
      <c r="AB226" s="7">
        <v>18.546185520145901</v>
      </c>
      <c r="AC226" s="59">
        <f t="shared" si="20"/>
        <v>0.70738244575443898</v>
      </c>
      <c r="AE226">
        <v>53.330120000000001</v>
      </c>
      <c r="AF226">
        <v>58.511380000000003</v>
      </c>
      <c r="AG226">
        <v>64.243080000000006</v>
      </c>
      <c r="AH226" s="15">
        <f t="shared" si="26"/>
        <v>0.12305745190199288</v>
      </c>
    </row>
    <row r="227" spans="1:34" x14ac:dyDescent="0.25">
      <c r="A227" s="27">
        <f t="shared" si="21"/>
        <v>50284</v>
      </c>
      <c r="B227">
        <v>2037</v>
      </c>
      <c r="C227">
        <v>9</v>
      </c>
      <c r="D227">
        <v>1</v>
      </c>
      <c r="E227">
        <v>1</v>
      </c>
      <c r="F227" s="30">
        <v>94.88</v>
      </c>
      <c r="G227" s="30">
        <v>97.18</v>
      </c>
      <c r="H227" s="30">
        <v>131.29</v>
      </c>
      <c r="I227" s="15">
        <f t="shared" si="22"/>
        <v>0.16294897267143496</v>
      </c>
      <c r="K227" s="30">
        <v>5.5702074330000002</v>
      </c>
      <c r="L227" s="30">
        <v>5.7602074329999997</v>
      </c>
      <c r="M227" s="30">
        <v>6.7102074329999999</v>
      </c>
      <c r="N227" s="15">
        <f t="shared" si="23"/>
        <v>9.3477510694532209E-2</v>
      </c>
      <c r="P227" s="64">
        <v>3.8517350000000001</v>
      </c>
      <c r="Q227" s="64">
        <v>2.8427069999999999</v>
      </c>
      <c r="R227" s="64">
        <v>3.2014140000000002</v>
      </c>
      <c r="S227" s="59">
        <f t="shared" si="24"/>
        <v>0.13130412986932102</v>
      </c>
      <c r="U227" s="63">
        <v>3.8815770000000001</v>
      </c>
      <c r="V227" s="63">
        <v>3.7598739999999999</v>
      </c>
      <c r="W227" s="63">
        <v>3.955317</v>
      </c>
      <c r="X227" s="59">
        <f t="shared" si="25"/>
        <v>2.5536016593142155E-2</v>
      </c>
      <c r="Z227" s="40">
        <v>0</v>
      </c>
      <c r="AA227" s="7">
        <v>18.546185520145901</v>
      </c>
      <c r="AB227" s="7">
        <v>18.546185520145901</v>
      </c>
      <c r="AC227" s="59">
        <f t="shared" si="20"/>
        <v>0.70733806021988044</v>
      </c>
      <c r="AE227">
        <v>45.228000000000002</v>
      </c>
      <c r="AF227">
        <v>50.815379999999998</v>
      </c>
      <c r="AG227">
        <v>56.079599999999999</v>
      </c>
      <c r="AH227" s="15">
        <f t="shared" si="26"/>
        <v>0.12231427448981273</v>
      </c>
    </row>
    <row r="228" spans="1:34" x14ac:dyDescent="0.25">
      <c r="A228" s="27">
        <f t="shared" si="21"/>
        <v>50314</v>
      </c>
      <c r="B228">
        <v>2037</v>
      </c>
      <c r="C228">
        <v>10</v>
      </c>
      <c r="D228">
        <v>1</v>
      </c>
      <c r="E228">
        <v>1</v>
      </c>
      <c r="F228" s="30">
        <v>94.88</v>
      </c>
      <c r="G228" s="30">
        <v>97.18</v>
      </c>
      <c r="H228" s="30">
        <v>131.29</v>
      </c>
      <c r="I228" s="15">
        <f t="shared" si="22"/>
        <v>0.16044037291907076</v>
      </c>
      <c r="K228" s="30">
        <v>5.6781074619999998</v>
      </c>
      <c r="L228" s="30">
        <v>5.8681074620000002</v>
      </c>
      <c r="M228" s="30">
        <v>6.8181074620000004</v>
      </c>
      <c r="N228" s="15">
        <f t="shared" si="23"/>
        <v>9.1636946266867081E-2</v>
      </c>
      <c r="P228" s="64">
        <v>3.8517350000000001</v>
      </c>
      <c r="Q228" s="64">
        <v>2.8427069999999999</v>
      </c>
      <c r="R228" s="64">
        <v>3.2014140000000002</v>
      </c>
      <c r="S228" s="59">
        <f t="shared" si="24"/>
        <v>0.12990310436459118</v>
      </c>
      <c r="U228" s="63">
        <v>3.8815770000000001</v>
      </c>
      <c r="V228" s="63">
        <v>3.7598739999999999</v>
      </c>
      <c r="W228" s="63">
        <v>3.955317</v>
      </c>
      <c r="X228" s="59">
        <f t="shared" si="25"/>
        <v>2.4382854206949852E-2</v>
      </c>
      <c r="Z228" s="40">
        <v>0</v>
      </c>
      <c r="AA228" s="7">
        <v>18.546185520145901</v>
      </c>
      <c r="AB228" s="7">
        <v>18.546185520145901</v>
      </c>
      <c r="AC228" s="59">
        <f t="shared" si="20"/>
        <v>0.70727713667051484</v>
      </c>
      <c r="AE228">
        <v>42.953449999999997</v>
      </c>
      <c r="AF228">
        <v>48.481610000000003</v>
      </c>
      <c r="AG228">
        <v>53.544530000000002</v>
      </c>
      <c r="AH228" s="15">
        <f t="shared" si="26"/>
        <v>0.12136578875903375</v>
      </c>
    </row>
    <row r="229" spans="1:34" x14ac:dyDescent="0.25">
      <c r="A229" s="27">
        <f t="shared" si="21"/>
        <v>50345</v>
      </c>
      <c r="B229">
        <v>2037</v>
      </c>
      <c r="C229">
        <v>11</v>
      </c>
      <c r="D229">
        <v>1</v>
      </c>
      <c r="E229">
        <v>1</v>
      </c>
      <c r="F229" s="30">
        <v>94.88</v>
      </c>
      <c r="G229" s="30">
        <v>97.18</v>
      </c>
      <c r="H229" s="30">
        <v>131.29</v>
      </c>
      <c r="I229" s="15">
        <f t="shared" si="22"/>
        <v>0.15761213877682961</v>
      </c>
      <c r="K229" s="30">
        <v>6.0301730950000003</v>
      </c>
      <c r="L229" s="30">
        <v>6.2201730949999998</v>
      </c>
      <c r="M229" s="30">
        <v>7.1801730949999998</v>
      </c>
      <c r="N229" s="15">
        <f t="shared" si="23"/>
        <v>9.1810396243918485E-2</v>
      </c>
      <c r="P229" s="64">
        <v>3.8517350000000001</v>
      </c>
      <c r="Q229" s="64">
        <v>2.8427069999999999</v>
      </c>
      <c r="R229" s="64">
        <v>3.2014140000000002</v>
      </c>
      <c r="S229" s="59">
        <f t="shared" si="24"/>
        <v>0.12833802477876197</v>
      </c>
      <c r="U229" s="63">
        <v>3.8815770000000001</v>
      </c>
      <c r="V229" s="63">
        <v>3.7598739999999999</v>
      </c>
      <c r="W229" s="63">
        <v>3.955317</v>
      </c>
      <c r="X229" s="59">
        <f t="shared" si="25"/>
        <v>2.2846070391505321E-2</v>
      </c>
      <c r="Z229" s="40">
        <v>0</v>
      </c>
      <c r="AA229" s="7">
        <v>18.546185520145901</v>
      </c>
      <c r="AB229" s="7">
        <v>18.546185520145901</v>
      </c>
      <c r="AC229" s="59">
        <f t="shared" si="20"/>
        <v>0.70719995296853555</v>
      </c>
      <c r="AE229">
        <v>44.948889999999999</v>
      </c>
      <c r="AF229">
        <v>50.36233</v>
      </c>
      <c r="AG229">
        <v>55.625779999999999</v>
      </c>
      <c r="AH229" s="15">
        <f t="shared" si="26"/>
        <v>0.12004137257737291</v>
      </c>
    </row>
    <row r="230" spans="1:34" x14ac:dyDescent="0.25">
      <c r="A230" s="27">
        <f t="shared" si="21"/>
        <v>50375</v>
      </c>
      <c r="B230">
        <v>2037</v>
      </c>
      <c r="C230">
        <v>12</v>
      </c>
      <c r="D230">
        <v>1</v>
      </c>
      <c r="E230">
        <v>1</v>
      </c>
      <c r="F230" s="30">
        <v>94.88</v>
      </c>
      <c r="G230" s="30">
        <v>97.18</v>
      </c>
      <c r="H230" s="30">
        <v>131.29</v>
      </c>
      <c r="I230" s="15">
        <f t="shared" si="22"/>
        <v>0.15446009397695085</v>
      </c>
      <c r="K230" s="30">
        <v>6.2139912119999998</v>
      </c>
      <c r="L230" s="30">
        <v>6.4039912120000002</v>
      </c>
      <c r="M230" s="30">
        <v>7.373991212</v>
      </c>
      <c r="N230" s="15">
        <f t="shared" si="23"/>
        <v>9.2960095488851396E-2</v>
      </c>
      <c r="P230" s="64">
        <v>3.8517350000000001</v>
      </c>
      <c r="Q230" s="64">
        <v>2.8427069999999999</v>
      </c>
      <c r="R230" s="64">
        <v>3.2014140000000002</v>
      </c>
      <c r="S230" s="59">
        <f t="shared" si="24"/>
        <v>0.12660722974952901</v>
      </c>
      <c r="U230" s="63">
        <v>3.8815770000000001</v>
      </c>
      <c r="V230" s="63">
        <v>3.7598739999999999</v>
      </c>
      <c r="W230" s="63">
        <v>3.955317</v>
      </c>
      <c r="X230" s="59">
        <f t="shared" si="25"/>
        <v>2.0847058731350222E-2</v>
      </c>
      <c r="Z230" s="40">
        <v>0</v>
      </c>
      <c r="AA230" s="7">
        <v>18.546185520145901</v>
      </c>
      <c r="AB230" s="7">
        <v>18.546185520145901</v>
      </c>
      <c r="AC230" s="59">
        <f t="shared" si="20"/>
        <v>0.70710678118654613</v>
      </c>
      <c r="AE230">
        <v>46.616160000000001</v>
      </c>
      <c r="AF230">
        <v>52.316339999999997</v>
      </c>
      <c r="AG230">
        <v>57.770380000000003</v>
      </c>
      <c r="AH230" s="15">
        <f t="shared" si="26"/>
        <v>0.1195789002600319</v>
      </c>
    </row>
    <row r="231" spans="1:34" x14ac:dyDescent="0.25">
      <c r="A231" s="27">
        <f t="shared" si="21"/>
        <v>50406</v>
      </c>
      <c r="B231">
        <v>2038</v>
      </c>
      <c r="C231">
        <v>1</v>
      </c>
      <c r="D231">
        <v>1</v>
      </c>
      <c r="E231">
        <v>1</v>
      </c>
      <c r="F231" s="30">
        <v>106.63</v>
      </c>
      <c r="G231" s="30">
        <v>107.22</v>
      </c>
      <c r="H231" s="30">
        <v>141.88</v>
      </c>
      <c r="I231" s="15">
        <f t="shared" si="22"/>
        <v>0.15549491622401942</v>
      </c>
      <c r="K231" s="30">
        <v>6.7056289629999997</v>
      </c>
      <c r="L231" s="30">
        <v>6.8956289630000001</v>
      </c>
      <c r="M231" s="30">
        <v>7.9056289629999998</v>
      </c>
      <c r="N231" s="15">
        <f t="shared" si="23"/>
        <v>9.6731503206627406E-2</v>
      </c>
      <c r="P231" s="64">
        <v>3.9688439999999998</v>
      </c>
      <c r="Q231" s="64">
        <v>2.8214790000000001</v>
      </c>
      <c r="R231" s="64">
        <v>3.1765669999999999</v>
      </c>
      <c r="S231" s="59">
        <f t="shared" si="24"/>
        <v>0.12821689010304554</v>
      </c>
      <c r="U231" s="63">
        <v>3.969287</v>
      </c>
      <c r="V231" s="63">
        <v>3.845272</v>
      </c>
      <c r="W231" s="63">
        <v>4.0444279999999999</v>
      </c>
      <c r="X231" s="59">
        <f t="shared" si="25"/>
        <v>2.175452883889083E-2</v>
      </c>
      <c r="Z231" s="40">
        <v>0</v>
      </c>
      <c r="AA231" s="7">
        <v>19.195302013351007</v>
      </c>
      <c r="AB231" s="7">
        <v>19.195302013351007</v>
      </c>
      <c r="AC231" s="59">
        <f t="shared" si="20"/>
        <v>0.70720545059994377</v>
      </c>
      <c r="AE231">
        <v>52.42407</v>
      </c>
      <c r="AF231">
        <v>58.3581</v>
      </c>
      <c r="AG231">
        <v>63.878590000000003</v>
      </c>
      <c r="AH231" s="15">
        <f t="shared" si="26"/>
        <v>0.12096915075607699</v>
      </c>
    </row>
    <row r="232" spans="1:34" x14ac:dyDescent="0.25">
      <c r="A232" s="27">
        <f t="shared" si="21"/>
        <v>50437</v>
      </c>
      <c r="B232">
        <v>2038</v>
      </c>
      <c r="C232">
        <v>2</v>
      </c>
      <c r="D232">
        <v>1</v>
      </c>
      <c r="E232">
        <v>1</v>
      </c>
      <c r="F232" s="30">
        <v>106.63</v>
      </c>
      <c r="G232" s="30">
        <v>107.22</v>
      </c>
      <c r="H232" s="30">
        <v>141.88</v>
      </c>
      <c r="I232" s="15">
        <f t="shared" si="22"/>
        <v>0.15604798801953748</v>
      </c>
      <c r="K232" s="30">
        <v>6.6094666650000002</v>
      </c>
      <c r="L232" s="30">
        <v>6.7994666649999997</v>
      </c>
      <c r="M232" s="30">
        <v>7.7994666649999997</v>
      </c>
      <c r="N232" s="15">
        <f t="shared" si="23"/>
        <v>9.9687626024034873E-2</v>
      </c>
      <c r="P232" s="64">
        <v>3.9688439999999998</v>
      </c>
      <c r="Q232" s="64">
        <v>2.8214790000000001</v>
      </c>
      <c r="R232" s="64">
        <v>3.1765669999999999</v>
      </c>
      <c r="S232" s="59">
        <f t="shared" si="24"/>
        <v>0.12980002248706521</v>
      </c>
      <c r="U232" s="63">
        <v>3.969287</v>
      </c>
      <c r="V232" s="63">
        <v>3.845272</v>
      </c>
      <c r="W232" s="63">
        <v>4.0444279999999999</v>
      </c>
      <c r="X232" s="59">
        <f t="shared" si="25"/>
        <v>2.2462820271174772E-2</v>
      </c>
      <c r="Z232" s="40">
        <v>0</v>
      </c>
      <c r="AA232" s="7">
        <v>19.195302013351007</v>
      </c>
      <c r="AB232" s="7">
        <v>19.195302013351007</v>
      </c>
      <c r="AC232" s="59">
        <f t="shared" si="20"/>
        <v>0.70728513115583735</v>
      </c>
      <c r="AE232">
        <v>50.78631</v>
      </c>
      <c r="AF232">
        <v>56.726799999999997</v>
      </c>
      <c r="AG232">
        <v>62.154139999999998</v>
      </c>
      <c r="AH232" s="15">
        <f t="shared" si="26"/>
        <v>0.12164271477090831</v>
      </c>
    </row>
    <row r="233" spans="1:34" x14ac:dyDescent="0.25">
      <c r="A233" s="27">
        <f t="shared" si="21"/>
        <v>50465</v>
      </c>
      <c r="B233">
        <v>2038</v>
      </c>
      <c r="C233">
        <v>3</v>
      </c>
      <c r="D233">
        <v>1</v>
      </c>
      <c r="E233">
        <v>1</v>
      </c>
      <c r="F233" s="30">
        <v>106.63</v>
      </c>
      <c r="G233" s="30">
        <v>107.22</v>
      </c>
      <c r="H233" s="30">
        <v>141.88</v>
      </c>
      <c r="I233" s="15">
        <f t="shared" si="22"/>
        <v>0.15614714626289616</v>
      </c>
      <c r="K233" s="30">
        <v>6.2537813370000004</v>
      </c>
      <c r="L233" s="30">
        <v>6.4437813369999999</v>
      </c>
      <c r="M233" s="30">
        <v>7.4437813369999999</v>
      </c>
      <c r="N233" s="15">
        <f t="shared" si="23"/>
        <v>0.10058117774491271</v>
      </c>
      <c r="P233" s="64">
        <v>3.9688439999999998</v>
      </c>
      <c r="Q233" s="64">
        <v>2.8214790000000001</v>
      </c>
      <c r="R233" s="64">
        <v>3.1765669999999999</v>
      </c>
      <c r="S233" s="59">
        <f t="shared" si="24"/>
        <v>0.13135760596583493</v>
      </c>
      <c r="U233" s="63">
        <v>3.969287</v>
      </c>
      <c r="V233" s="63">
        <v>3.845272</v>
      </c>
      <c r="W233" s="63">
        <v>4.0444279999999999</v>
      </c>
      <c r="X233" s="59">
        <f t="shared" si="25"/>
        <v>2.299212478469603E-2</v>
      </c>
      <c r="Z233" s="40">
        <v>0</v>
      </c>
      <c r="AA233" s="7">
        <v>19.195302013351007</v>
      </c>
      <c r="AB233" s="7">
        <v>19.195302013351007</v>
      </c>
      <c r="AC233" s="59">
        <f t="shared" si="20"/>
        <v>0.70734615300742387</v>
      </c>
      <c r="AE233">
        <v>46.378410000000002</v>
      </c>
      <c r="AF233">
        <v>51.745989999999999</v>
      </c>
      <c r="AG233">
        <v>56.657490000000003</v>
      </c>
      <c r="AH233" s="15">
        <f t="shared" si="26"/>
        <v>0.12063725819441985</v>
      </c>
    </row>
    <row r="234" spans="1:34" x14ac:dyDescent="0.25">
      <c r="A234" s="27">
        <f t="shared" si="21"/>
        <v>50496</v>
      </c>
      <c r="B234">
        <v>2038</v>
      </c>
      <c r="C234">
        <v>4</v>
      </c>
      <c r="D234">
        <v>1</v>
      </c>
      <c r="E234">
        <v>1</v>
      </c>
      <c r="F234" s="30">
        <v>106.63</v>
      </c>
      <c r="G234" s="30">
        <v>107.22</v>
      </c>
      <c r="H234" s="30">
        <v>141.88</v>
      </c>
      <c r="I234" s="15">
        <f t="shared" si="22"/>
        <v>0.15581493104452518</v>
      </c>
      <c r="K234" s="30">
        <v>5.9631812320000002</v>
      </c>
      <c r="L234" s="30">
        <v>6.1531812319999997</v>
      </c>
      <c r="M234" s="30">
        <v>7.1431812319999999</v>
      </c>
      <c r="N234" s="15">
        <f t="shared" si="23"/>
        <v>9.9863606789397444E-2</v>
      </c>
      <c r="P234" s="64">
        <v>3.9688439999999998</v>
      </c>
      <c r="Q234" s="64">
        <v>2.8214790000000001</v>
      </c>
      <c r="R234" s="64">
        <v>3.1765669999999999</v>
      </c>
      <c r="S234" s="59">
        <f t="shared" si="24"/>
        <v>0.13289055851604883</v>
      </c>
      <c r="U234" s="63">
        <v>3.969287</v>
      </c>
      <c r="V234" s="63">
        <v>3.845272</v>
      </c>
      <c r="W234" s="63">
        <v>4.0444279999999999</v>
      </c>
      <c r="X234" s="59">
        <f t="shared" si="25"/>
        <v>2.3356343278969131E-2</v>
      </c>
      <c r="Z234" s="40">
        <v>0</v>
      </c>
      <c r="AA234" s="7">
        <v>19.195302013351007</v>
      </c>
      <c r="AB234" s="7">
        <v>19.195302013351007</v>
      </c>
      <c r="AC234" s="59">
        <f t="shared" si="20"/>
        <v>0.70738883913678929</v>
      </c>
      <c r="AE234">
        <v>43.818989999999999</v>
      </c>
      <c r="AF234">
        <v>49.063079999999999</v>
      </c>
      <c r="AG234">
        <v>53.745600000000003</v>
      </c>
      <c r="AH234" s="15">
        <f t="shared" si="26"/>
        <v>0.11907714649885268</v>
      </c>
    </row>
    <row r="235" spans="1:34" x14ac:dyDescent="0.25">
      <c r="A235" s="27">
        <f t="shared" si="21"/>
        <v>50526</v>
      </c>
      <c r="B235">
        <v>2038</v>
      </c>
      <c r="C235">
        <v>5</v>
      </c>
      <c r="D235">
        <v>1</v>
      </c>
      <c r="E235">
        <v>1</v>
      </c>
      <c r="F235" s="30">
        <v>106.63</v>
      </c>
      <c r="G235" s="30">
        <v>107.22</v>
      </c>
      <c r="H235" s="30">
        <v>141.88</v>
      </c>
      <c r="I235" s="15">
        <f t="shared" si="22"/>
        <v>0.15506930801875826</v>
      </c>
      <c r="K235" s="30">
        <v>5.8645467890000003</v>
      </c>
      <c r="L235" s="30">
        <v>6.044546789</v>
      </c>
      <c r="M235" s="30">
        <v>7.0345467890000002</v>
      </c>
      <c r="N235" s="15">
        <f t="shared" si="23"/>
        <v>9.8496733527883573E-2</v>
      </c>
      <c r="P235" s="64">
        <v>3.9688439999999998</v>
      </c>
      <c r="Q235" s="64">
        <v>2.8214790000000001</v>
      </c>
      <c r="R235" s="64">
        <v>3.1765669999999999</v>
      </c>
      <c r="S235" s="59">
        <f t="shared" si="24"/>
        <v>0.13439974228265383</v>
      </c>
      <c r="U235" s="63">
        <v>3.969287</v>
      </c>
      <c r="V235" s="63">
        <v>3.845272</v>
      </c>
      <c r="W235" s="63">
        <v>4.0444279999999999</v>
      </c>
      <c r="X235" s="59">
        <f t="shared" si="25"/>
        <v>2.356482601432465E-2</v>
      </c>
      <c r="Z235" s="40">
        <v>0</v>
      </c>
      <c r="AA235" s="7">
        <v>19.195302013351007</v>
      </c>
      <c r="AB235" s="7">
        <v>19.195302013351007</v>
      </c>
      <c r="AC235" s="59">
        <f t="shared" si="20"/>
        <v>0.70741350554865801</v>
      </c>
      <c r="AE235">
        <v>44.377389999999998</v>
      </c>
      <c r="AF235">
        <v>49.647460000000002</v>
      </c>
      <c r="AG235">
        <v>54.685740000000003</v>
      </c>
      <c r="AH235" s="15">
        <f t="shared" si="26"/>
        <v>0.11669392832195966</v>
      </c>
    </row>
    <row r="236" spans="1:34" x14ac:dyDescent="0.25">
      <c r="A236" s="27">
        <f t="shared" si="21"/>
        <v>50557</v>
      </c>
      <c r="B236">
        <v>2038</v>
      </c>
      <c r="C236">
        <v>6</v>
      </c>
      <c r="D236">
        <v>1</v>
      </c>
      <c r="E236">
        <v>1</v>
      </c>
      <c r="F236" s="30">
        <v>106.63</v>
      </c>
      <c r="G236" s="30">
        <v>107.22</v>
      </c>
      <c r="H236" s="30">
        <v>141.88</v>
      </c>
      <c r="I236" s="15">
        <f t="shared" si="22"/>
        <v>0.15392416985494389</v>
      </c>
      <c r="K236" s="30">
        <v>5.8374877710000002</v>
      </c>
      <c r="L236" s="30">
        <v>6.0274877709999997</v>
      </c>
      <c r="M236" s="30">
        <v>7.0174877709999999</v>
      </c>
      <c r="N236" s="15">
        <f t="shared" si="23"/>
        <v>9.691217336249601E-2</v>
      </c>
      <c r="P236" s="64">
        <v>3.9688439999999998</v>
      </c>
      <c r="Q236" s="64">
        <v>2.8214790000000001</v>
      </c>
      <c r="R236" s="64">
        <v>3.1765669999999999</v>
      </c>
      <c r="S236" s="59">
        <f t="shared" si="24"/>
        <v>0.13588596826549537</v>
      </c>
      <c r="U236" s="63">
        <v>3.969287</v>
      </c>
      <c r="V236" s="63">
        <v>3.845272</v>
      </c>
      <c r="W236" s="63">
        <v>4.0444279999999999</v>
      </c>
      <c r="X236" s="59">
        <f t="shared" si="25"/>
        <v>2.3623367592647361E-2</v>
      </c>
      <c r="Z236" s="40">
        <v>0</v>
      </c>
      <c r="AA236" s="7">
        <v>19.195302013351007</v>
      </c>
      <c r="AB236" s="7">
        <v>19.195302013351007</v>
      </c>
      <c r="AC236" s="59">
        <f t="shared" si="20"/>
        <v>0.70742046145762372</v>
      </c>
      <c r="AE236">
        <v>46.973790000000001</v>
      </c>
      <c r="AF236">
        <v>52.632579999999997</v>
      </c>
      <c r="AG236">
        <v>57.888579999999997</v>
      </c>
      <c r="AH236" s="15">
        <f t="shared" si="26"/>
        <v>0.11552020589971078</v>
      </c>
    </row>
    <row r="237" spans="1:34" x14ac:dyDescent="0.25">
      <c r="A237" s="27">
        <f t="shared" si="21"/>
        <v>50587</v>
      </c>
      <c r="B237">
        <v>2038</v>
      </c>
      <c r="C237">
        <v>7</v>
      </c>
      <c r="D237">
        <v>1</v>
      </c>
      <c r="E237">
        <v>1</v>
      </c>
      <c r="F237" s="30">
        <v>106.63</v>
      </c>
      <c r="G237" s="30">
        <v>107.22</v>
      </c>
      <c r="H237" s="30">
        <v>141.88</v>
      </c>
      <c r="I237" s="15">
        <f t="shared" si="22"/>
        <v>0.15238966142360982</v>
      </c>
      <c r="K237" s="30">
        <v>5.952930405</v>
      </c>
      <c r="L237" s="30">
        <v>6.1329304049999998</v>
      </c>
      <c r="M237" s="30">
        <v>7.1329304049999998</v>
      </c>
      <c r="N237" s="15">
        <f t="shared" si="23"/>
        <v>9.5801017352018361E-2</v>
      </c>
      <c r="P237" s="64">
        <v>3.9688439999999998</v>
      </c>
      <c r="Q237" s="64">
        <v>2.8214790000000001</v>
      </c>
      <c r="R237" s="64">
        <v>3.1765669999999999</v>
      </c>
      <c r="S237" s="59">
        <f t="shared" si="24"/>
        <v>0.13735000051046514</v>
      </c>
      <c r="U237" s="63">
        <v>3.969287</v>
      </c>
      <c r="V237" s="63">
        <v>3.845272</v>
      </c>
      <c r="W237" s="63">
        <v>4.0444279999999999</v>
      </c>
      <c r="X237" s="59">
        <f t="shared" si="25"/>
        <v>2.3534745374692842E-2</v>
      </c>
      <c r="Z237" s="40">
        <v>0</v>
      </c>
      <c r="AA237" s="7">
        <v>19.195302013351007</v>
      </c>
      <c r="AB237" s="7">
        <v>19.195302013351007</v>
      </c>
      <c r="AC237" s="59">
        <f t="shared" si="20"/>
        <v>0.70741000946912758</v>
      </c>
      <c r="AE237">
        <v>61.47325</v>
      </c>
      <c r="AF237">
        <v>65.838830000000002</v>
      </c>
      <c r="AG237">
        <v>71.461169999999996</v>
      </c>
      <c r="AH237" s="15">
        <f t="shared" si="26"/>
        <v>0.1248645394231272</v>
      </c>
    </row>
    <row r="238" spans="1:34" x14ac:dyDescent="0.25">
      <c r="A238" s="27">
        <f t="shared" si="21"/>
        <v>50618</v>
      </c>
      <c r="B238">
        <v>2038</v>
      </c>
      <c r="C238">
        <v>8</v>
      </c>
      <c r="D238">
        <v>1</v>
      </c>
      <c r="E238">
        <v>1</v>
      </c>
      <c r="F238" s="30">
        <v>106.63</v>
      </c>
      <c r="G238" s="30">
        <v>107.22</v>
      </c>
      <c r="H238" s="30">
        <v>141.88</v>
      </c>
      <c r="I238" s="15">
        <f t="shared" si="22"/>
        <v>0.15047235437059803</v>
      </c>
      <c r="K238" s="30">
        <v>5.8924877689999997</v>
      </c>
      <c r="L238" s="30">
        <v>6.0824877690000001</v>
      </c>
      <c r="M238" s="30">
        <v>7.0724877690000003</v>
      </c>
      <c r="N238" s="15">
        <f t="shared" si="23"/>
        <v>9.4275973428047416E-2</v>
      </c>
      <c r="P238" s="64">
        <v>3.9688439999999998</v>
      </c>
      <c r="Q238" s="64">
        <v>2.8214790000000001</v>
      </c>
      <c r="R238" s="64">
        <v>3.1765669999999999</v>
      </c>
      <c r="S238" s="59">
        <f t="shared" si="24"/>
        <v>0.13879255986779643</v>
      </c>
      <c r="U238" s="63">
        <v>3.969287</v>
      </c>
      <c r="V238" s="63">
        <v>3.845272</v>
      </c>
      <c r="W238" s="63">
        <v>4.0444279999999999</v>
      </c>
      <c r="X238" s="59">
        <f t="shared" si="25"/>
        <v>2.3298936501133564E-2</v>
      </c>
      <c r="Z238" s="40">
        <v>0</v>
      </c>
      <c r="AA238" s="7">
        <v>19.195302013351007</v>
      </c>
      <c r="AB238" s="7">
        <v>19.195302013351007</v>
      </c>
      <c r="AC238" s="59">
        <f t="shared" si="20"/>
        <v>0.70738244575443987</v>
      </c>
      <c r="AE238">
        <v>55.325510000000001</v>
      </c>
      <c r="AF238">
        <v>60.295589999999997</v>
      </c>
      <c r="AG238">
        <v>64.90204</v>
      </c>
      <c r="AH238" s="15">
        <f t="shared" si="26"/>
        <v>0.12599839568043383</v>
      </c>
    </row>
    <row r="239" spans="1:34" x14ac:dyDescent="0.25">
      <c r="A239" s="27">
        <f t="shared" si="21"/>
        <v>50649</v>
      </c>
      <c r="B239">
        <v>2038</v>
      </c>
      <c r="C239">
        <v>9</v>
      </c>
      <c r="D239">
        <v>1</v>
      </c>
      <c r="E239">
        <v>1</v>
      </c>
      <c r="F239" s="30">
        <v>106.63</v>
      </c>
      <c r="G239" s="30">
        <v>107.22</v>
      </c>
      <c r="H239" s="30">
        <v>141.88</v>
      </c>
      <c r="I239" s="15">
        <f t="shared" si="22"/>
        <v>0.14817528193298307</v>
      </c>
      <c r="K239" s="30">
        <v>5.8102074330000004</v>
      </c>
      <c r="L239" s="30">
        <v>6.0002074329999999</v>
      </c>
      <c r="M239" s="30">
        <v>6.9902074330000001</v>
      </c>
      <c r="N239" s="15">
        <f t="shared" si="23"/>
        <v>9.2190097305947238E-2</v>
      </c>
      <c r="P239" s="64">
        <v>3.9688439999999998</v>
      </c>
      <c r="Q239" s="64">
        <v>2.8214790000000001</v>
      </c>
      <c r="R239" s="64">
        <v>3.1765669999999999</v>
      </c>
      <c r="S239" s="59">
        <f t="shared" si="24"/>
        <v>0.14021432737098921</v>
      </c>
      <c r="U239" s="63">
        <v>3.969287</v>
      </c>
      <c r="V239" s="63">
        <v>3.845272</v>
      </c>
      <c r="W239" s="63">
        <v>4.0444279999999999</v>
      </c>
      <c r="X239" s="59">
        <f t="shared" si="25"/>
        <v>2.2913062491061283E-2</v>
      </c>
      <c r="Z239" s="40">
        <v>0</v>
      </c>
      <c r="AA239" s="7">
        <v>19.195302013351007</v>
      </c>
      <c r="AB239" s="7">
        <v>19.195302013351007</v>
      </c>
      <c r="AC239" s="59">
        <f t="shared" si="20"/>
        <v>0.7073380602198811</v>
      </c>
      <c r="AE239">
        <v>47.235849999999999</v>
      </c>
      <c r="AF239">
        <v>51.75665</v>
      </c>
      <c r="AG239">
        <v>57.091859999999997</v>
      </c>
      <c r="AH239" s="15">
        <f t="shared" si="26"/>
        <v>0.12460472601376378</v>
      </c>
    </row>
    <row r="240" spans="1:34" x14ac:dyDescent="0.25">
      <c r="A240" s="27">
        <f t="shared" si="21"/>
        <v>50679</v>
      </c>
      <c r="B240">
        <v>2038</v>
      </c>
      <c r="C240">
        <v>10</v>
      </c>
      <c r="D240">
        <v>1</v>
      </c>
      <c r="E240">
        <v>1</v>
      </c>
      <c r="F240" s="30">
        <v>106.63</v>
      </c>
      <c r="G240" s="30">
        <v>107.22</v>
      </c>
      <c r="H240" s="30">
        <v>141.88</v>
      </c>
      <c r="I240" s="15">
        <f t="shared" si="22"/>
        <v>0.14549783154601245</v>
      </c>
      <c r="K240" s="30">
        <v>5.918107462</v>
      </c>
      <c r="L240" s="30">
        <v>6.1081074620000004</v>
      </c>
      <c r="M240" s="30">
        <v>7.0981074619999998</v>
      </c>
      <c r="N240" s="15">
        <f t="shared" si="23"/>
        <v>9.0556530327396106E-2</v>
      </c>
      <c r="P240" s="64">
        <v>3.9688439999999998</v>
      </c>
      <c r="Q240" s="64">
        <v>2.8214790000000001</v>
      </c>
      <c r="R240" s="64">
        <v>3.1765669999999999</v>
      </c>
      <c r="S240" s="59">
        <f t="shared" si="24"/>
        <v>0.14161594728220953</v>
      </c>
      <c r="U240" s="63">
        <v>3.969287</v>
      </c>
      <c r="V240" s="63">
        <v>3.845272</v>
      </c>
      <c r="W240" s="63">
        <v>4.0444279999999999</v>
      </c>
      <c r="X240" s="59">
        <f t="shared" si="25"/>
        <v>2.2371045903785268E-2</v>
      </c>
      <c r="Z240" s="40">
        <v>0</v>
      </c>
      <c r="AA240" s="7">
        <v>19.195302013351007</v>
      </c>
      <c r="AB240" s="7">
        <v>19.195302013351007</v>
      </c>
      <c r="AC240" s="59">
        <f t="shared" si="20"/>
        <v>0.70727713667051562</v>
      </c>
      <c r="AE240">
        <v>44.371099999999998</v>
      </c>
      <c r="AF240">
        <v>49.568669999999997</v>
      </c>
      <c r="AG240">
        <v>54.82573</v>
      </c>
      <c r="AH240" s="15">
        <f t="shared" si="26"/>
        <v>0.12285120765592074</v>
      </c>
    </row>
    <row r="241" spans="1:34" x14ac:dyDescent="0.25">
      <c r="A241" s="27">
        <f t="shared" si="21"/>
        <v>50710</v>
      </c>
      <c r="B241">
        <v>2038</v>
      </c>
      <c r="C241">
        <v>11</v>
      </c>
      <c r="D241">
        <v>1</v>
      </c>
      <c r="E241">
        <v>1</v>
      </c>
      <c r="F241" s="30">
        <v>106.63</v>
      </c>
      <c r="G241" s="30">
        <v>107.22</v>
      </c>
      <c r="H241" s="30">
        <v>141.88</v>
      </c>
      <c r="I241" s="15">
        <f t="shared" si="22"/>
        <v>0.14243547863091466</v>
      </c>
      <c r="K241" s="30">
        <v>6.2701730949999996</v>
      </c>
      <c r="L241" s="30">
        <v>6.460173095</v>
      </c>
      <c r="M241" s="30">
        <v>7.460173095</v>
      </c>
      <c r="N241" s="15">
        <f t="shared" si="23"/>
        <v>9.0738694521257005E-2</v>
      </c>
      <c r="P241" s="64">
        <v>3.9688439999999998</v>
      </c>
      <c r="Q241" s="64">
        <v>2.8214790000000001</v>
      </c>
      <c r="R241" s="64">
        <v>3.1765669999999999</v>
      </c>
      <c r="S241" s="59">
        <f t="shared" si="24"/>
        <v>0.14299802984360277</v>
      </c>
      <c r="U241" s="63">
        <v>3.969287</v>
      </c>
      <c r="V241" s="63">
        <v>3.845272</v>
      </c>
      <c r="W241" s="63">
        <v>4.0444279999999999</v>
      </c>
      <c r="X241" s="59">
        <f t="shared" si="25"/>
        <v>2.1662891666667027E-2</v>
      </c>
      <c r="Z241" s="40">
        <v>0</v>
      </c>
      <c r="AA241" s="7">
        <v>19.195302013351007</v>
      </c>
      <c r="AB241" s="7">
        <v>19.195302013351007</v>
      </c>
      <c r="AC241" s="59">
        <f t="shared" si="20"/>
        <v>0.70719995296853644</v>
      </c>
      <c r="AE241">
        <v>46.675069999999998</v>
      </c>
      <c r="AF241">
        <v>52.109969999999997</v>
      </c>
      <c r="AG241">
        <v>57.374169999999999</v>
      </c>
      <c r="AH241" s="15">
        <f t="shared" si="26"/>
        <v>0.12136141200015671</v>
      </c>
    </row>
    <row r="242" spans="1:34" s="5" customFormat="1" x14ac:dyDescent="0.25">
      <c r="A242" s="27">
        <f t="shared" si="21"/>
        <v>50740</v>
      </c>
      <c r="B242" s="5">
        <v>2038</v>
      </c>
      <c r="C242" s="5">
        <v>12</v>
      </c>
      <c r="D242" s="5">
        <v>1</v>
      </c>
      <c r="E242" s="5">
        <v>1</v>
      </c>
      <c r="F242" s="32">
        <v>106.63</v>
      </c>
      <c r="G242" s="32">
        <v>107.22</v>
      </c>
      <c r="H242" s="32">
        <v>141.88</v>
      </c>
      <c r="I242" s="15">
        <f t="shared" si="22"/>
        <v>0.13897932727748957</v>
      </c>
      <c r="K242" s="30">
        <v>6.4639912119999998</v>
      </c>
      <c r="L242" s="30">
        <v>6.6539912120000002</v>
      </c>
      <c r="M242" s="30">
        <v>7.6539912120000002</v>
      </c>
      <c r="N242" s="15">
        <f t="shared" si="23"/>
        <v>9.179163986865016E-2</v>
      </c>
      <c r="P242" s="64">
        <v>3.9688439999999998</v>
      </c>
      <c r="Q242" s="64">
        <v>2.8214790000000001</v>
      </c>
      <c r="R242" s="64">
        <v>3.1765669999999999</v>
      </c>
      <c r="S242" s="59">
        <f t="shared" si="24"/>
        <v>0.1443611537685395</v>
      </c>
      <c r="U242" s="63">
        <v>3.969287</v>
      </c>
      <c r="V242" s="63">
        <v>3.845272</v>
      </c>
      <c r="W242" s="63">
        <v>4.0444279999999999</v>
      </c>
      <c r="X242" s="59">
        <f t="shared" si="25"/>
        <v>2.0773391523964801E-2</v>
      </c>
      <c r="Z242" s="40">
        <v>0</v>
      </c>
      <c r="AA242" s="7">
        <v>19.195302013351007</v>
      </c>
      <c r="AB242" s="7">
        <v>19.195302013351007</v>
      </c>
      <c r="AC242" s="59">
        <f t="shared" si="20"/>
        <v>0.70710678118654713</v>
      </c>
      <c r="AE242">
        <v>48.484639999999999</v>
      </c>
      <c r="AF242">
        <v>54.060119999999998</v>
      </c>
      <c r="AG242" s="5">
        <v>59.50741</v>
      </c>
      <c r="AH242" s="15">
        <f t="shared" si="26"/>
        <v>0.12051866892692027</v>
      </c>
    </row>
    <row r="243" spans="1:34" x14ac:dyDescent="0.25">
      <c r="A243" s="27">
        <f t="shared" si="21"/>
        <v>50771</v>
      </c>
      <c r="B243">
        <v>2039</v>
      </c>
      <c r="C243">
        <v>1</v>
      </c>
      <c r="D243">
        <v>1</v>
      </c>
      <c r="E243">
        <v>1</v>
      </c>
      <c r="F243" s="30">
        <v>119.65</v>
      </c>
      <c r="G243" s="30">
        <v>118.76</v>
      </c>
      <c r="H243" s="30">
        <v>153.66999999999999</v>
      </c>
      <c r="I243" s="15">
        <f t="shared" si="22"/>
        <v>0.14046725648131395</v>
      </c>
      <c r="K243" s="30">
        <v>6.9056289629999998</v>
      </c>
      <c r="L243" s="30">
        <v>7.105628963</v>
      </c>
      <c r="M243" s="30">
        <v>8.1456289630000001</v>
      </c>
      <c r="N243" s="15">
        <f t="shared" si="23"/>
        <v>9.4758671821073212E-2</v>
      </c>
      <c r="P243" s="64">
        <v>4.082109</v>
      </c>
      <c r="Q243" s="64">
        <v>2.8276490000000001</v>
      </c>
      <c r="R243" s="64">
        <v>3.1828370000000001</v>
      </c>
      <c r="S243" s="59">
        <f t="shared" si="24"/>
        <v>0.14551777977621896</v>
      </c>
      <c r="U243" s="63">
        <v>4.0590120000000001</v>
      </c>
      <c r="V243" s="63">
        <v>3.9326409999999998</v>
      </c>
      <c r="W243" s="63">
        <v>4.1355810000000002</v>
      </c>
      <c r="X243" s="59">
        <f t="shared" si="25"/>
        <v>2.1684635626762302E-2</v>
      </c>
      <c r="Z243" s="40">
        <v>0</v>
      </c>
      <c r="AA243" s="7">
        <v>19.867137583818288</v>
      </c>
      <c r="AB243" s="7">
        <v>19.867137583818288</v>
      </c>
      <c r="AC243" s="59">
        <f t="shared" si="20"/>
        <v>0.70720545059994466</v>
      </c>
      <c r="AE243">
        <v>53.60427</v>
      </c>
      <c r="AF243">
        <v>60.032409999999999</v>
      </c>
      <c r="AG243">
        <v>65.607759999999999</v>
      </c>
      <c r="AH243" s="15">
        <f t="shared" si="26"/>
        <v>0.12213402379926952</v>
      </c>
    </row>
    <row r="244" spans="1:34" x14ac:dyDescent="0.25">
      <c r="A244" s="27">
        <f t="shared" si="21"/>
        <v>50802</v>
      </c>
      <c r="B244">
        <v>2039</v>
      </c>
      <c r="C244">
        <v>2</v>
      </c>
      <c r="D244">
        <v>1</v>
      </c>
      <c r="E244">
        <v>1</v>
      </c>
      <c r="F244" s="30">
        <v>119.65</v>
      </c>
      <c r="G244" s="30">
        <v>118.76</v>
      </c>
      <c r="H244" s="30">
        <v>153.66999999999999</v>
      </c>
      <c r="I244" s="15">
        <f t="shared" si="22"/>
        <v>0.14138622772928591</v>
      </c>
      <c r="K244" s="30">
        <v>6.8094666650000004</v>
      </c>
      <c r="L244" s="30">
        <v>6.9994666649999999</v>
      </c>
      <c r="M244" s="30">
        <v>8.0394666650000008</v>
      </c>
      <c r="N244" s="15">
        <f t="shared" si="23"/>
        <v>9.7084511672702628E-2</v>
      </c>
      <c r="P244" s="64">
        <v>4.082109</v>
      </c>
      <c r="Q244" s="64">
        <v>2.8276490000000001</v>
      </c>
      <c r="R244" s="64">
        <v>3.1828370000000001</v>
      </c>
      <c r="S244" s="59">
        <f t="shared" si="24"/>
        <v>0.14665283496594977</v>
      </c>
      <c r="U244" s="63">
        <v>4.0590120000000001</v>
      </c>
      <c r="V244" s="63">
        <v>3.9326409999999998</v>
      </c>
      <c r="W244" s="63">
        <v>4.1355810000000002</v>
      </c>
      <c r="X244" s="59">
        <f t="shared" si="25"/>
        <v>2.2395683983585303E-2</v>
      </c>
      <c r="Z244" s="40">
        <v>0</v>
      </c>
      <c r="AA244" s="7">
        <v>19.867137583818288</v>
      </c>
      <c r="AB244" s="7">
        <v>19.867137583818288</v>
      </c>
      <c r="AC244" s="59">
        <f t="shared" si="20"/>
        <v>0.7072851311558378</v>
      </c>
      <c r="AE244">
        <v>51.537559999999999</v>
      </c>
      <c r="AF244">
        <v>57.801380000000002</v>
      </c>
      <c r="AG244">
        <v>63.260890000000003</v>
      </c>
      <c r="AH244" s="15">
        <f t="shared" si="26"/>
        <v>0.12269171002540832</v>
      </c>
    </row>
    <row r="245" spans="1:34" x14ac:dyDescent="0.25">
      <c r="A245" s="27">
        <f t="shared" si="21"/>
        <v>50830</v>
      </c>
      <c r="B245">
        <v>2039</v>
      </c>
      <c r="C245">
        <v>3</v>
      </c>
      <c r="D245">
        <v>1</v>
      </c>
      <c r="E245">
        <v>1</v>
      </c>
      <c r="F245" s="30">
        <v>119.65</v>
      </c>
      <c r="G245" s="30">
        <v>118.76</v>
      </c>
      <c r="H245" s="30">
        <v>153.66999999999999</v>
      </c>
      <c r="I245" s="15">
        <f t="shared" si="22"/>
        <v>0.14177413548409326</v>
      </c>
      <c r="K245" s="30">
        <v>6.4537813369999997</v>
      </c>
      <c r="L245" s="30">
        <v>6.6437813370000001</v>
      </c>
      <c r="M245" s="30">
        <v>7.6737813370000003</v>
      </c>
      <c r="N245" s="15">
        <f t="shared" si="23"/>
        <v>9.7740417377959757E-2</v>
      </c>
      <c r="P245" s="64">
        <v>4.082109</v>
      </c>
      <c r="Q245" s="64">
        <v>2.8276490000000001</v>
      </c>
      <c r="R245" s="64">
        <v>3.1828370000000001</v>
      </c>
      <c r="S245" s="59">
        <f t="shared" si="24"/>
        <v>0.14776688658397411</v>
      </c>
      <c r="U245" s="63">
        <v>4.0590120000000001</v>
      </c>
      <c r="V245" s="63">
        <v>3.9326409999999998</v>
      </c>
      <c r="W245" s="63">
        <v>4.1355810000000002</v>
      </c>
      <c r="X245" s="59">
        <f t="shared" si="25"/>
        <v>2.292695440558383E-2</v>
      </c>
      <c r="Z245" s="40">
        <v>0</v>
      </c>
      <c r="AA245" s="7">
        <v>19.867137583818288</v>
      </c>
      <c r="AB245" s="7">
        <v>19.867137583818288</v>
      </c>
      <c r="AC245" s="59">
        <f t="shared" si="20"/>
        <v>0.70734615300742432</v>
      </c>
      <c r="AE245">
        <v>47.097929999999998</v>
      </c>
      <c r="AF245">
        <v>52.620190000000001</v>
      </c>
      <c r="AG245">
        <v>57.725859999999997</v>
      </c>
      <c r="AH245" s="15">
        <f t="shared" si="26"/>
        <v>0.12215797355305907</v>
      </c>
    </row>
    <row r="246" spans="1:34" x14ac:dyDescent="0.25">
      <c r="A246" s="27">
        <f t="shared" si="21"/>
        <v>50861</v>
      </c>
      <c r="B246">
        <v>2039</v>
      </c>
      <c r="C246">
        <v>4</v>
      </c>
      <c r="D246">
        <v>1</v>
      </c>
      <c r="E246">
        <v>1</v>
      </c>
      <c r="F246" s="30">
        <v>119.65</v>
      </c>
      <c r="G246" s="30">
        <v>118.76</v>
      </c>
      <c r="H246" s="30">
        <v>153.66999999999999</v>
      </c>
      <c r="I246" s="15">
        <f t="shared" si="22"/>
        <v>0.1416608814418655</v>
      </c>
      <c r="K246" s="30">
        <v>6.1631812320000003</v>
      </c>
      <c r="L246" s="30">
        <v>6.3531812319999998</v>
      </c>
      <c r="M246" s="30">
        <v>7.3731812320000003</v>
      </c>
      <c r="N246" s="15">
        <f t="shared" si="23"/>
        <v>9.7125043018399651E-2</v>
      </c>
      <c r="P246" s="64">
        <v>4.082109</v>
      </c>
      <c r="Q246" s="64">
        <v>2.8276490000000001</v>
      </c>
      <c r="R246" s="64">
        <v>3.1828370000000001</v>
      </c>
      <c r="S246" s="59">
        <f t="shared" si="24"/>
        <v>0.1488604754213633</v>
      </c>
      <c r="U246" s="63">
        <v>4.0590120000000001</v>
      </c>
      <c r="V246" s="63">
        <v>3.9326409999999998</v>
      </c>
      <c r="W246" s="63">
        <v>4.1355810000000002</v>
      </c>
      <c r="X246" s="59">
        <f t="shared" si="25"/>
        <v>2.3292487348301461E-2</v>
      </c>
      <c r="Z246" s="40">
        <v>0</v>
      </c>
      <c r="AA246" s="7">
        <v>19.867137583818288</v>
      </c>
      <c r="AB246" s="7">
        <v>19.867137583818288</v>
      </c>
      <c r="AC246" s="59">
        <f t="shared" si="20"/>
        <v>0.70738883913678952</v>
      </c>
      <c r="AE246">
        <v>44.650599999999997</v>
      </c>
      <c r="AF246">
        <v>50.256079999999997</v>
      </c>
      <c r="AG246">
        <v>54.951819999999998</v>
      </c>
      <c r="AH246" s="15">
        <f t="shared" si="26"/>
        <v>0.12081909571144342</v>
      </c>
    </row>
    <row r="247" spans="1:34" x14ac:dyDescent="0.25">
      <c r="A247" s="27">
        <f t="shared" si="21"/>
        <v>50891</v>
      </c>
      <c r="B247">
        <v>2039</v>
      </c>
      <c r="C247">
        <v>5</v>
      </c>
      <c r="D247">
        <v>1</v>
      </c>
      <c r="E247">
        <v>1</v>
      </c>
      <c r="F247" s="30">
        <v>119.65</v>
      </c>
      <c r="G247" s="30">
        <v>118.76</v>
      </c>
      <c r="H247" s="30">
        <v>153.66999999999999</v>
      </c>
      <c r="I247" s="15">
        <f t="shared" si="22"/>
        <v>0.14106965799580937</v>
      </c>
      <c r="K247" s="30">
        <v>6.0645467890000004</v>
      </c>
      <c r="L247" s="30">
        <v>6.2545467889999999</v>
      </c>
      <c r="M247" s="30">
        <v>7.2745467890000004</v>
      </c>
      <c r="N247" s="15">
        <f t="shared" si="23"/>
        <v>9.6012804843310845E-2</v>
      </c>
      <c r="P247" s="64">
        <v>4.082109</v>
      </c>
      <c r="Q247" s="64">
        <v>2.8276490000000001</v>
      </c>
      <c r="R247" s="64">
        <v>3.1828370000000001</v>
      </c>
      <c r="S247" s="59">
        <f t="shared" si="24"/>
        <v>0.14993411754801791</v>
      </c>
      <c r="U247" s="63">
        <v>4.0590120000000001</v>
      </c>
      <c r="V247" s="63">
        <v>3.9326409999999998</v>
      </c>
      <c r="W247" s="63">
        <v>4.1355810000000002</v>
      </c>
      <c r="X247" s="59">
        <f t="shared" si="25"/>
        <v>2.3501718182852589E-2</v>
      </c>
      <c r="Z247" s="40">
        <v>0</v>
      </c>
      <c r="AA247" s="7">
        <v>19.867137583818288</v>
      </c>
      <c r="AB247" s="7">
        <v>19.867137583818288</v>
      </c>
      <c r="AC247" s="59">
        <f t="shared" si="20"/>
        <v>0.70741350554865801</v>
      </c>
      <c r="AE247">
        <v>44.995480000000001</v>
      </c>
      <c r="AF247">
        <v>50.516100000000002</v>
      </c>
      <c r="AG247">
        <v>55.553489999999996</v>
      </c>
      <c r="AH247" s="15">
        <f t="shared" si="26"/>
        <v>0.11991780537313527</v>
      </c>
    </row>
    <row r="248" spans="1:34" x14ac:dyDescent="0.25">
      <c r="A248" s="27">
        <f t="shared" si="21"/>
        <v>50922</v>
      </c>
      <c r="B248">
        <v>2039</v>
      </c>
      <c r="C248">
        <v>6</v>
      </c>
      <c r="D248">
        <v>1</v>
      </c>
      <c r="E248">
        <v>1</v>
      </c>
      <c r="F248" s="30">
        <v>119.65</v>
      </c>
      <c r="G248" s="30">
        <v>118.76</v>
      </c>
      <c r="H248" s="30">
        <v>153.66999999999999</v>
      </c>
      <c r="I248" s="15">
        <f t="shared" si="22"/>
        <v>0.1400178049028421</v>
      </c>
      <c r="K248" s="30">
        <v>6.0374877710000003</v>
      </c>
      <c r="L248" s="30">
        <v>6.2274877709999998</v>
      </c>
      <c r="M248" s="30">
        <v>7.2474877710000003</v>
      </c>
      <c r="N248" s="15">
        <f t="shared" si="23"/>
        <v>9.4737995294038799E-2</v>
      </c>
      <c r="P248" s="64">
        <v>4.082109</v>
      </c>
      <c r="Q248" s="64">
        <v>2.8276490000000001</v>
      </c>
      <c r="R248" s="64">
        <v>3.1828370000000001</v>
      </c>
      <c r="S248" s="59">
        <f t="shared" si="24"/>
        <v>0.15098830590176032</v>
      </c>
      <c r="U248" s="63">
        <v>4.0590120000000001</v>
      </c>
      <c r="V248" s="63">
        <v>3.9326409999999998</v>
      </c>
      <c r="W248" s="63">
        <v>4.1355810000000002</v>
      </c>
      <c r="X248" s="59">
        <f t="shared" si="25"/>
        <v>2.3560488750601075E-2</v>
      </c>
      <c r="Z248" s="40">
        <v>0</v>
      </c>
      <c r="AA248" s="7">
        <v>19.867137583818288</v>
      </c>
      <c r="AB248" s="7">
        <v>19.867137583818288</v>
      </c>
      <c r="AC248" s="59">
        <f t="shared" si="20"/>
        <v>0.70742046145762316</v>
      </c>
      <c r="AE248">
        <v>47.919690000000003</v>
      </c>
      <c r="AF248">
        <v>53.876170000000002</v>
      </c>
      <c r="AG248">
        <v>59.17868</v>
      </c>
      <c r="AH248" s="15">
        <f t="shared" si="26"/>
        <v>0.11939986687796125</v>
      </c>
    </row>
    <row r="249" spans="1:34" x14ac:dyDescent="0.25">
      <c r="A249" s="27">
        <f t="shared" si="21"/>
        <v>50952</v>
      </c>
      <c r="B249">
        <v>2039</v>
      </c>
      <c r="C249">
        <v>7</v>
      </c>
      <c r="D249">
        <v>1</v>
      </c>
      <c r="E249">
        <v>1</v>
      </c>
      <c r="F249" s="30">
        <v>119.65</v>
      </c>
      <c r="G249" s="30">
        <v>118.76</v>
      </c>
      <c r="H249" s="30">
        <v>153.66999999999999</v>
      </c>
      <c r="I249" s="15">
        <f t="shared" si="22"/>
        <v>0.13851733950076348</v>
      </c>
      <c r="K249" s="30">
        <v>6.1529304050000002</v>
      </c>
      <c r="L249" s="30">
        <v>6.3429304049999997</v>
      </c>
      <c r="M249" s="30">
        <v>7.3629304050000002</v>
      </c>
      <c r="N249" s="15">
        <f t="shared" si="23"/>
        <v>9.3823643453527505E-2</v>
      </c>
      <c r="P249" s="64">
        <v>4.082109</v>
      </c>
      <c r="Q249" s="64">
        <v>2.8276490000000001</v>
      </c>
      <c r="R249" s="64">
        <v>3.1828370000000001</v>
      </c>
      <c r="S249" s="59">
        <f t="shared" si="24"/>
        <v>0.15202351174710629</v>
      </c>
      <c r="U249" s="63">
        <v>4.0590120000000001</v>
      </c>
      <c r="V249" s="63">
        <v>3.9326409999999998</v>
      </c>
      <c r="W249" s="63">
        <v>4.1355810000000002</v>
      </c>
      <c r="X249" s="59">
        <f t="shared" si="25"/>
        <v>2.3471593994106893E-2</v>
      </c>
      <c r="Z249" s="40">
        <v>0</v>
      </c>
      <c r="AA249" s="7">
        <v>19.867137583818288</v>
      </c>
      <c r="AB249" s="7">
        <v>19.867137583818288</v>
      </c>
      <c r="AC249" s="59">
        <f t="shared" si="20"/>
        <v>0.70741000946912713</v>
      </c>
      <c r="AE249">
        <v>59.602179999999997</v>
      </c>
      <c r="AF249">
        <v>66.185050000000004</v>
      </c>
      <c r="AG249">
        <v>71.725980000000007</v>
      </c>
      <c r="AH249" s="15">
        <f t="shared" si="26"/>
        <v>0.11928988220322709</v>
      </c>
    </row>
    <row r="250" spans="1:34" x14ac:dyDescent="0.25">
      <c r="A250" s="27">
        <f t="shared" si="21"/>
        <v>50983</v>
      </c>
      <c r="B250">
        <v>2039</v>
      </c>
      <c r="C250">
        <v>8</v>
      </c>
      <c r="D250">
        <v>1</v>
      </c>
      <c r="E250">
        <v>1</v>
      </c>
      <c r="F250" s="30">
        <v>119.65</v>
      </c>
      <c r="G250" s="30">
        <v>118.76</v>
      </c>
      <c r="H250" s="30">
        <v>153.66999999999999</v>
      </c>
      <c r="I250" s="15">
        <f t="shared" si="22"/>
        <v>0.1365752151454564</v>
      </c>
      <c r="K250" s="30">
        <v>6.0924877689999999</v>
      </c>
      <c r="L250" s="30">
        <v>6.2824877690000003</v>
      </c>
      <c r="M250" s="30">
        <v>7.3024877689999999</v>
      </c>
      <c r="N250" s="15">
        <f t="shared" si="23"/>
        <v>9.2625089956382287E-2</v>
      </c>
      <c r="P250" s="64">
        <v>4.082109</v>
      </c>
      <c r="Q250" s="64">
        <v>2.8276490000000001</v>
      </c>
      <c r="R250" s="64">
        <v>3.1828370000000001</v>
      </c>
      <c r="S250" s="59">
        <f t="shared" si="24"/>
        <v>0.15304018601659264</v>
      </c>
      <c r="U250" s="63">
        <v>4.0590120000000001</v>
      </c>
      <c r="V250" s="63">
        <v>3.9326409999999998</v>
      </c>
      <c r="W250" s="63">
        <v>4.1355810000000002</v>
      </c>
      <c r="X250" s="59">
        <f t="shared" si="25"/>
        <v>2.3235001866757907E-2</v>
      </c>
      <c r="Z250" s="40">
        <v>0</v>
      </c>
      <c r="AA250" s="7">
        <v>19.867137583818288</v>
      </c>
      <c r="AB250" s="7">
        <v>19.867137583818288</v>
      </c>
      <c r="AC250" s="59">
        <f t="shared" si="20"/>
        <v>0.70738244575443932</v>
      </c>
      <c r="AE250">
        <v>55.478639999999999</v>
      </c>
      <c r="AF250">
        <v>63.013080000000002</v>
      </c>
      <c r="AG250">
        <v>66.992000000000004</v>
      </c>
      <c r="AH250" s="15">
        <f t="shared" si="26"/>
        <v>0.12217842601559871</v>
      </c>
    </row>
    <row r="251" spans="1:34" x14ac:dyDescent="0.25">
      <c r="A251" s="27">
        <f t="shared" si="21"/>
        <v>51014</v>
      </c>
      <c r="B251">
        <v>2039</v>
      </c>
      <c r="C251">
        <v>9</v>
      </c>
      <c r="D251">
        <v>1</v>
      </c>
      <c r="E251">
        <v>1</v>
      </c>
      <c r="F251" s="30">
        <v>119.65</v>
      </c>
      <c r="G251" s="30">
        <v>118.76</v>
      </c>
      <c r="H251" s="30">
        <v>153.66999999999999</v>
      </c>
      <c r="I251" s="15">
        <f t="shared" si="22"/>
        <v>0.13419332850393384</v>
      </c>
      <c r="K251" s="30">
        <v>6.0102074329999997</v>
      </c>
      <c r="L251" s="30">
        <v>6.2002074330000001</v>
      </c>
      <c r="M251" s="30">
        <v>7.2202074329999997</v>
      </c>
      <c r="N251" s="15">
        <f t="shared" si="23"/>
        <v>9.1002073514249993E-2</v>
      </c>
      <c r="P251" s="64">
        <v>4.082109</v>
      </c>
      <c r="Q251" s="64">
        <v>2.8276490000000001</v>
      </c>
      <c r="R251" s="64">
        <v>3.1828370000000001</v>
      </c>
      <c r="S251" s="59">
        <f t="shared" si="24"/>
        <v>0.15403876054606819</v>
      </c>
      <c r="U251" s="63">
        <v>4.0590120000000001</v>
      </c>
      <c r="V251" s="63">
        <v>3.9326409999999998</v>
      </c>
      <c r="W251" s="63">
        <v>4.1355810000000002</v>
      </c>
      <c r="X251" s="59">
        <f t="shared" si="25"/>
        <v>2.2847796480955817E-2</v>
      </c>
      <c r="Z251" s="40">
        <v>0</v>
      </c>
      <c r="AA251" s="7">
        <v>19.867137583818288</v>
      </c>
      <c r="AB251" s="7">
        <v>19.867137583818288</v>
      </c>
      <c r="AC251" s="59">
        <f t="shared" si="20"/>
        <v>0.70733806021988066</v>
      </c>
      <c r="AE251">
        <v>46.71</v>
      </c>
      <c r="AF251">
        <v>53.073279999999997</v>
      </c>
      <c r="AG251">
        <v>57.695189999999997</v>
      </c>
      <c r="AH251" s="15">
        <f t="shared" si="26"/>
        <v>0.12226854926146753</v>
      </c>
    </row>
    <row r="252" spans="1:34" x14ac:dyDescent="0.25">
      <c r="A252" s="27">
        <f t="shared" si="21"/>
        <v>51044</v>
      </c>
      <c r="B252">
        <v>2039</v>
      </c>
      <c r="C252">
        <v>10</v>
      </c>
      <c r="D252">
        <v>1</v>
      </c>
      <c r="E252">
        <v>1</v>
      </c>
      <c r="F252" s="30">
        <v>119.65</v>
      </c>
      <c r="G252" s="30">
        <v>118.76</v>
      </c>
      <c r="H252" s="30">
        <v>153.66999999999999</v>
      </c>
      <c r="I252" s="15">
        <f t="shared" si="22"/>
        <v>0.13136826595729761</v>
      </c>
      <c r="K252" s="30">
        <v>6.1181074620000002</v>
      </c>
      <c r="L252" s="30">
        <v>6.3081074619999997</v>
      </c>
      <c r="M252" s="30">
        <v>7.3281074620000002</v>
      </c>
      <c r="N252" s="15">
        <f t="shared" si="23"/>
        <v>8.9752418878405002E-2</v>
      </c>
      <c r="P252" s="64">
        <v>4.082109</v>
      </c>
      <c r="Q252" s="64">
        <v>2.8276490000000001</v>
      </c>
      <c r="R252" s="64">
        <v>3.1828370000000001</v>
      </c>
      <c r="S252" s="59">
        <f t="shared" si="24"/>
        <v>0.15501964921405526</v>
      </c>
      <c r="U252" s="63">
        <v>4.0590120000000001</v>
      </c>
      <c r="V252" s="63">
        <v>3.9326409999999998</v>
      </c>
      <c r="W252" s="63">
        <v>4.1355810000000002</v>
      </c>
      <c r="X252" s="59">
        <f t="shared" si="25"/>
        <v>2.2303828510398003E-2</v>
      </c>
      <c r="Z252" s="40">
        <v>0</v>
      </c>
      <c r="AA252" s="7">
        <v>19.867137583818288</v>
      </c>
      <c r="AB252" s="7">
        <v>19.867137583818288</v>
      </c>
      <c r="AC252" s="59">
        <f t="shared" ref="AC252:AC315" si="27">_xlfn.STDEV.P(Z241:AB252)/AVERAGE(Z241:AB252)</f>
        <v>0.70727713667051517</v>
      </c>
      <c r="AE252">
        <v>45.381210000000003</v>
      </c>
      <c r="AF252">
        <v>50.995440000000002</v>
      </c>
      <c r="AG252">
        <v>55.809249999999999</v>
      </c>
      <c r="AH252" s="15">
        <f t="shared" si="26"/>
        <v>0.12079889754908324</v>
      </c>
    </row>
    <row r="253" spans="1:34" x14ac:dyDescent="0.25">
      <c r="A253" s="27">
        <f t="shared" si="21"/>
        <v>51075</v>
      </c>
      <c r="B253">
        <v>2039</v>
      </c>
      <c r="C253">
        <v>11</v>
      </c>
      <c r="D253">
        <v>1</v>
      </c>
      <c r="E253">
        <v>1</v>
      </c>
      <c r="F253" s="30">
        <v>119.65</v>
      </c>
      <c r="G253" s="30">
        <v>118.76</v>
      </c>
      <c r="H253" s="30">
        <v>153.66999999999999</v>
      </c>
      <c r="I253" s="15">
        <f t="shared" si="22"/>
        <v>0.12809074578475108</v>
      </c>
      <c r="K253" s="30">
        <v>6.4701730949999998</v>
      </c>
      <c r="L253" s="30">
        <v>6.670173095</v>
      </c>
      <c r="M253" s="30">
        <v>7.7001730950000002</v>
      </c>
      <c r="N253" s="15">
        <f t="shared" si="23"/>
        <v>8.9987065643100633E-2</v>
      </c>
      <c r="P253" s="64">
        <v>4.082109</v>
      </c>
      <c r="Q253" s="64">
        <v>2.8276490000000001</v>
      </c>
      <c r="R253" s="64">
        <v>3.1828370000000001</v>
      </c>
      <c r="S253" s="59">
        <f t="shared" si="24"/>
        <v>0.15598324899416446</v>
      </c>
      <c r="U253" s="63">
        <v>4.0590120000000001</v>
      </c>
      <c r="V253" s="63">
        <v>3.9326409999999998</v>
      </c>
      <c r="W253" s="63">
        <v>4.1355810000000002</v>
      </c>
      <c r="X253" s="59">
        <f t="shared" si="25"/>
        <v>2.1592983251797159E-2</v>
      </c>
      <c r="Z253" s="40">
        <v>0</v>
      </c>
      <c r="AA253" s="7">
        <v>19.867137583818288</v>
      </c>
      <c r="AB253" s="7">
        <v>19.867137583818288</v>
      </c>
      <c r="AC253" s="59">
        <f t="shared" si="27"/>
        <v>0.70719995296853588</v>
      </c>
      <c r="AE253">
        <v>47.56935</v>
      </c>
      <c r="AF253">
        <v>53.509349999999998</v>
      </c>
      <c r="AG253">
        <v>58.727330000000002</v>
      </c>
      <c r="AH253" s="15">
        <f t="shared" si="26"/>
        <v>0.12009334786238614</v>
      </c>
    </row>
    <row r="254" spans="1:34" x14ac:dyDescent="0.25">
      <c r="A254" s="27">
        <f t="shared" si="21"/>
        <v>51105</v>
      </c>
      <c r="B254">
        <v>2039</v>
      </c>
      <c r="C254">
        <v>12</v>
      </c>
      <c r="D254">
        <v>1</v>
      </c>
      <c r="E254">
        <v>1</v>
      </c>
      <c r="F254" s="30">
        <v>119.65</v>
      </c>
      <c r="G254" s="30">
        <v>118.76</v>
      </c>
      <c r="H254" s="30">
        <v>153.66999999999999</v>
      </c>
      <c r="I254" s="15">
        <f t="shared" si="22"/>
        <v>0.12434466777194944</v>
      </c>
      <c r="K254" s="30">
        <v>6.663991212</v>
      </c>
      <c r="L254" s="30">
        <v>6.8539912120000004</v>
      </c>
      <c r="M254" s="30">
        <v>7.8939912120000004</v>
      </c>
      <c r="N254" s="15">
        <f t="shared" si="23"/>
        <v>9.0975536446086677E-2</v>
      </c>
      <c r="P254" s="64">
        <v>4.082109</v>
      </c>
      <c r="Q254" s="64">
        <v>2.8276490000000001</v>
      </c>
      <c r="R254" s="64">
        <v>3.1828370000000001</v>
      </c>
      <c r="S254" s="59">
        <f t="shared" si="24"/>
        <v>0.15692994092859244</v>
      </c>
      <c r="U254" s="63">
        <v>4.0590120000000001</v>
      </c>
      <c r="V254" s="63">
        <v>3.9326409999999998</v>
      </c>
      <c r="W254" s="63">
        <v>4.1355810000000002</v>
      </c>
      <c r="X254" s="59">
        <f t="shared" si="25"/>
        <v>2.0699859489124808E-2</v>
      </c>
      <c r="Z254" s="40">
        <v>0</v>
      </c>
      <c r="AA254" s="7">
        <v>19.867137583818288</v>
      </c>
      <c r="AB254" s="7">
        <v>19.867137583818288</v>
      </c>
      <c r="AC254" s="59">
        <f t="shared" si="27"/>
        <v>0.70710678118654646</v>
      </c>
      <c r="AE254">
        <v>49.579540000000001</v>
      </c>
      <c r="AF254">
        <v>55.538060000000002</v>
      </c>
      <c r="AG254">
        <v>61.132269999999998</v>
      </c>
      <c r="AH254" s="15">
        <f t="shared" si="26"/>
        <v>0.11990847759869275</v>
      </c>
    </row>
    <row r="255" spans="1:34" x14ac:dyDescent="0.25">
      <c r="A255" s="27">
        <f t="shared" si="21"/>
        <v>51136</v>
      </c>
      <c r="B255">
        <v>2040</v>
      </c>
      <c r="C255">
        <v>1</v>
      </c>
      <c r="D255">
        <v>1</v>
      </c>
      <c r="E255">
        <v>1</v>
      </c>
      <c r="F255" s="30">
        <v>134.01</v>
      </c>
      <c r="G255" s="30">
        <v>131.87</v>
      </c>
      <c r="H255" s="30">
        <v>166.71</v>
      </c>
      <c r="I255" s="15">
        <f t="shared" si="22"/>
        <v>0.1263045267825478</v>
      </c>
      <c r="K255" s="30">
        <v>7.0856289629999996</v>
      </c>
      <c r="L255" s="30">
        <v>7.2856289629999997</v>
      </c>
      <c r="M255" s="30">
        <v>8.3556289629999991</v>
      </c>
      <c r="N255" s="15">
        <f t="shared" si="23"/>
        <v>9.341065973386814E-2</v>
      </c>
      <c r="P255" s="64">
        <v>4.1610060000000004</v>
      </c>
      <c r="Q255" s="64">
        <v>2.8827120000000002</v>
      </c>
      <c r="R255" s="64">
        <v>3.2446489999999999</v>
      </c>
      <c r="S255" s="59">
        <f t="shared" si="24"/>
        <v>0.15701815466303981</v>
      </c>
      <c r="U255" s="63">
        <v>4.1508000000000003</v>
      </c>
      <c r="V255" s="63">
        <v>4.0220269999999996</v>
      </c>
      <c r="W255" s="63">
        <v>4.2288230000000002</v>
      </c>
      <c r="X255" s="59">
        <f t="shared" si="25"/>
        <v>2.1614897364547806E-2</v>
      </c>
      <c r="Z255" s="40">
        <v>0</v>
      </c>
      <c r="AA255" s="7">
        <v>20.562487399251928</v>
      </c>
      <c r="AB255" s="7">
        <v>20.562487399251928</v>
      </c>
      <c r="AC255" s="59">
        <f t="shared" si="27"/>
        <v>0.70720545059994444</v>
      </c>
      <c r="AE255">
        <v>54.574420000000003</v>
      </c>
      <c r="AF255">
        <v>61.851329999999997</v>
      </c>
      <c r="AG255">
        <v>67.396879999999996</v>
      </c>
      <c r="AH255" s="15">
        <f t="shared" si="26"/>
        <v>0.12180373175234561</v>
      </c>
    </row>
    <row r="256" spans="1:34" x14ac:dyDescent="0.25">
      <c r="A256" s="27">
        <f t="shared" si="21"/>
        <v>51167</v>
      </c>
      <c r="B256">
        <v>2040</v>
      </c>
      <c r="C256">
        <v>2</v>
      </c>
      <c r="D256">
        <v>1</v>
      </c>
      <c r="E256">
        <v>1</v>
      </c>
      <c r="F256" s="30">
        <v>134.01</v>
      </c>
      <c r="G256" s="30">
        <v>131.87</v>
      </c>
      <c r="H256" s="30">
        <v>166.71</v>
      </c>
      <c r="I256" s="15">
        <f t="shared" si="22"/>
        <v>0.12760095845723016</v>
      </c>
      <c r="K256" s="30">
        <v>6.9794666650000003</v>
      </c>
      <c r="L256" s="30">
        <v>7.1794666649999996</v>
      </c>
      <c r="M256" s="30">
        <v>8.2494666649999999</v>
      </c>
      <c r="N256" s="15">
        <f t="shared" si="23"/>
        <v>9.5333836014909093E-2</v>
      </c>
      <c r="P256" s="64">
        <v>4.1610060000000004</v>
      </c>
      <c r="Q256" s="64">
        <v>2.8827120000000002</v>
      </c>
      <c r="R256" s="64">
        <v>3.2446489999999999</v>
      </c>
      <c r="S256" s="59">
        <f t="shared" si="24"/>
        <v>0.15708881854938014</v>
      </c>
      <c r="U256" s="63">
        <v>4.1508000000000003</v>
      </c>
      <c r="V256" s="63">
        <v>4.0220269999999996</v>
      </c>
      <c r="W256" s="63">
        <v>4.2288230000000002</v>
      </c>
      <c r="X256" s="59">
        <f t="shared" si="25"/>
        <v>2.2328714715559125E-2</v>
      </c>
      <c r="Z256" s="40">
        <v>0</v>
      </c>
      <c r="AA256" s="7">
        <v>20.562487399251928</v>
      </c>
      <c r="AB256" s="7">
        <v>20.562487399251928</v>
      </c>
      <c r="AC256" s="59">
        <f t="shared" si="27"/>
        <v>0.70728513115583802</v>
      </c>
      <c r="AE256">
        <v>52.606969999999997</v>
      </c>
      <c r="AF256">
        <v>59.1648</v>
      </c>
      <c r="AG256">
        <v>64.908680000000004</v>
      </c>
      <c r="AH256" s="15">
        <f t="shared" si="26"/>
        <v>0.12264125674203252</v>
      </c>
    </row>
    <row r="257" spans="1:34" x14ac:dyDescent="0.25">
      <c r="A257" s="27">
        <f t="shared" si="21"/>
        <v>51196</v>
      </c>
      <c r="B257">
        <v>2040</v>
      </c>
      <c r="C257">
        <v>3</v>
      </c>
      <c r="D257">
        <v>1</v>
      </c>
      <c r="E257">
        <v>1</v>
      </c>
      <c r="F257" s="30">
        <v>134.01</v>
      </c>
      <c r="G257" s="30">
        <v>131.87</v>
      </c>
      <c r="H257" s="30">
        <v>166.71</v>
      </c>
      <c r="I257" s="15">
        <f t="shared" si="22"/>
        <v>0.12828495402683965</v>
      </c>
      <c r="K257" s="30">
        <v>6.6237813369999996</v>
      </c>
      <c r="L257" s="30">
        <v>6.8237813369999998</v>
      </c>
      <c r="M257" s="30">
        <v>7.8837813370000003</v>
      </c>
      <c r="N257" s="15">
        <f t="shared" si="23"/>
        <v>9.5912363439198511E-2</v>
      </c>
      <c r="P257" s="64">
        <v>4.1610060000000004</v>
      </c>
      <c r="Q257" s="64">
        <v>2.8827120000000002</v>
      </c>
      <c r="R257" s="64">
        <v>3.2446489999999999</v>
      </c>
      <c r="S257" s="59">
        <f t="shared" si="24"/>
        <v>0.15714212362416421</v>
      </c>
      <c r="U257" s="63">
        <v>4.1508000000000003</v>
      </c>
      <c r="V257" s="63">
        <v>4.0220269999999996</v>
      </c>
      <c r="W257" s="63">
        <v>4.2288230000000002</v>
      </c>
      <c r="X257" s="59">
        <f t="shared" si="25"/>
        <v>2.2861958326644286E-2</v>
      </c>
      <c r="Z257" s="40">
        <v>0</v>
      </c>
      <c r="AA257" s="7">
        <v>20.562487399251928</v>
      </c>
      <c r="AB257" s="7">
        <v>20.562487399251928</v>
      </c>
      <c r="AC257" s="59">
        <f t="shared" si="27"/>
        <v>0.70734615300742409</v>
      </c>
      <c r="AE257">
        <v>47.401420000000002</v>
      </c>
      <c r="AF257">
        <v>53.29636</v>
      </c>
      <c r="AG257">
        <v>58.422849999999997</v>
      </c>
      <c r="AH257" s="15">
        <f t="shared" si="26"/>
        <v>0.12235522671180733</v>
      </c>
    </row>
    <row r="258" spans="1:34" x14ac:dyDescent="0.25">
      <c r="A258" s="27">
        <f t="shared" si="21"/>
        <v>51227</v>
      </c>
      <c r="B258">
        <v>2040</v>
      </c>
      <c r="C258">
        <v>4</v>
      </c>
      <c r="D258">
        <v>1</v>
      </c>
      <c r="E258">
        <v>1</v>
      </c>
      <c r="F258" s="30">
        <v>134.01</v>
      </c>
      <c r="G258" s="30">
        <v>131.87</v>
      </c>
      <c r="H258" s="30">
        <v>166.71</v>
      </c>
      <c r="I258" s="15">
        <f t="shared" si="22"/>
        <v>0.1283956278120858</v>
      </c>
      <c r="K258" s="30">
        <v>6.3331812320000003</v>
      </c>
      <c r="L258" s="30">
        <v>6.5331812319999996</v>
      </c>
      <c r="M258" s="30">
        <v>7.5831812320000003</v>
      </c>
      <c r="N258" s="15">
        <f t="shared" si="23"/>
        <v>9.5414400926045834E-2</v>
      </c>
      <c r="P258" s="64">
        <v>4.1610060000000004</v>
      </c>
      <c r="Q258" s="64">
        <v>2.8827120000000002</v>
      </c>
      <c r="R258" s="64">
        <v>3.2446489999999999</v>
      </c>
      <c r="S258" s="59">
        <f t="shared" si="24"/>
        <v>0.1571782532643122</v>
      </c>
      <c r="U258" s="63">
        <v>4.1508000000000003</v>
      </c>
      <c r="V258" s="63">
        <v>4.0220269999999996</v>
      </c>
      <c r="W258" s="63">
        <v>4.2288230000000002</v>
      </c>
      <c r="X258" s="59">
        <f t="shared" si="25"/>
        <v>2.3228809776521822E-2</v>
      </c>
      <c r="Z258" s="40">
        <v>0</v>
      </c>
      <c r="AA258" s="7">
        <v>20.562487399251928</v>
      </c>
      <c r="AB258" s="7">
        <v>20.562487399251928</v>
      </c>
      <c r="AC258" s="59">
        <f t="shared" si="27"/>
        <v>0.70738883913678985</v>
      </c>
      <c r="AE258">
        <v>45.134749999999997</v>
      </c>
      <c r="AF258">
        <v>50.9114</v>
      </c>
      <c r="AG258">
        <v>55.762639999999998</v>
      </c>
      <c r="AH258" s="15">
        <f t="shared" si="26"/>
        <v>0.12159910273307475</v>
      </c>
    </row>
    <row r="259" spans="1:34" x14ac:dyDescent="0.25">
      <c r="A259" s="27">
        <f t="shared" si="21"/>
        <v>51257</v>
      </c>
      <c r="B259">
        <v>2040</v>
      </c>
      <c r="C259">
        <v>5</v>
      </c>
      <c r="D259">
        <v>1</v>
      </c>
      <c r="E259">
        <v>1</v>
      </c>
      <c r="F259" s="30">
        <v>134.01</v>
      </c>
      <c r="G259" s="30">
        <v>131.87</v>
      </c>
      <c r="H259" s="30">
        <v>166.71</v>
      </c>
      <c r="I259" s="15">
        <f t="shared" si="22"/>
        <v>0.12796244831328435</v>
      </c>
      <c r="K259" s="30">
        <v>6.2345467890000004</v>
      </c>
      <c r="L259" s="30">
        <v>6.4245467889999999</v>
      </c>
      <c r="M259" s="30">
        <v>7.4745467889999997</v>
      </c>
      <c r="N259" s="15">
        <f t="shared" si="23"/>
        <v>9.4519192052167411E-2</v>
      </c>
      <c r="P259" s="64">
        <v>4.1610060000000004</v>
      </c>
      <c r="Q259" s="64">
        <v>2.8827120000000002</v>
      </c>
      <c r="R259" s="64">
        <v>3.2446489999999999</v>
      </c>
      <c r="S259" s="59">
        <f t="shared" si="24"/>
        <v>0.15719738341870962</v>
      </c>
      <c r="U259" s="63">
        <v>4.1508000000000003</v>
      </c>
      <c r="V259" s="63">
        <v>4.0220269999999996</v>
      </c>
      <c r="W259" s="63">
        <v>4.2288230000000002</v>
      </c>
      <c r="X259" s="59">
        <f t="shared" si="25"/>
        <v>2.3438790395381118E-2</v>
      </c>
      <c r="Z259" s="40">
        <v>0</v>
      </c>
      <c r="AA259" s="7">
        <v>20.562487399251928</v>
      </c>
      <c r="AB259" s="7">
        <v>20.562487399251928</v>
      </c>
      <c r="AC259" s="59">
        <f t="shared" si="27"/>
        <v>0.70741350554865834</v>
      </c>
      <c r="AE259">
        <v>45.802999999999997</v>
      </c>
      <c r="AF259">
        <v>51.571770000000001</v>
      </c>
      <c r="AG259">
        <v>56.552419999999998</v>
      </c>
      <c r="AH259" s="15">
        <f t="shared" si="26"/>
        <v>0.12048120392931187</v>
      </c>
    </row>
    <row r="260" spans="1:34" x14ac:dyDescent="0.25">
      <c r="A260" s="27">
        <f t="shared" ref="A260:A323" si="28">DATE(B260,C260,D260)</f>
        <v>51288</v>
      </c>
      <c r="B260">
        <v>2040</v>
      </c>
      <c r="C260">
        <v>6</v>
      </c>
      <c r="D260">
        <v>1</v>
      </c>
      <c r="E260">
        <v>1</v>
      </c>
      <c r="F260" s="30">
        <v>134.01</v>
      </c>
      <c r="G260" s="30">
        <v>131.87</v>
      </c>
      <c r="H260" s="30">
        <v>166.71</v>
      </c>
      <c r="I260" s="15">
        <f t="shared" si="22"/>
        <v>0.12700666623633966</v>
      </c>
      <c r="K260" s="30">
        <v>6.2074877710000003</v>
      </c>
      <c r="L260" s="30">
        <v>6.4074877710000004</v>
      </c>
      <c r="M260" s="30">
        <v>7.4474877709999996</v>
      </c>
      <c r="N260" s="15">
        <f t="shared" si="23"/>
        <v>9.3446495831277926E-2</v>
      </c>
      <c r="P260" s="64">
        <v>4.1610060000000004</v>
      </c>
      <c r="Q260" s="64">
        <v>2.8827120000000002</v>
      </c>
      <c r="R260" s="64">
        <v>3.2446489999999999</v>
      </c>
      <c r="S260" s="59">
        <f t="shared" si="24"/>
        <v>0.15719968282497115</v>
      </c>
      <c r="U260" s="63">
        <v>4.1508000000000003</v>
      </c>
      <c r="V260" s="63">
        <v>4.0220269999999996</v>
      </c>
      <c r="W260" s="63">
        <v>4.2288230000000002</v>
      </c>
      <c r="X260" s="59">
        <f t="shared" si="25"/>
        <v>2.3497789683023743E-2</v>
      </c>
      <c r="Z260" s="40">
        <v>0</v>
      </c>
      <c r="AA260" s="7">
        <v>20.562487399251928</v>
      </c>
      <c r="AB260" s="7">
        <v>20.562487399251928</v>
      </c>
      <c r="AC260" s="59">
        <f t="shared" si="27"/>
        <v>0.70742046145762394</v>
      </c>
      <c r="AE260">
        <v>48.989289999999997</v>
      </c>
      <c r="AF260">
        <v>55.123829999999998</v>
      </c>
      <c r="AG260">
        <v>60.545490000000001</v>
      </c>
      <c r="AH260" s="15">
        <f t="shared" si="26"/>
        <v>0.11998308492203257</v>
      </c>
    </row>
    <row r="261" spans="1:34" x14ac:dyDescent="0.25">
      <c r="A261" s="27">
        <f t="shared" si="28"/>
        <v>51318</v>
      </c>
      <c r="B261">
        <v>2040</v>
      </c>
      <c r="C261">
        <v>7</v>
      </c>
      <c r="D261">
        <v>1</v>
      </c>
      <c r="E261">
        <v>1</v>
      </c>
      <c r="F261" s="30">
        <v>134.01</v>
      </c>
      <c r="G261" s="30">
        <v>131.87</v>
      </c>
      <c r="H261" s="30">
        <v>166.71</v>
      </c>
      <c r="I261" s="15">
        <f t="shared" si="22"/>
        <v>0.12554215712027206</v>
      </c>
      <c r="K261" s="30">
        <v>6.3229304050000001</v>
      </c>
      <c r="L261" s="30">
        <v>6.5129304049999996</v>
      </c>
      <c r="M261" s="30">
        <v>7.5629304050000004</v>
      </c>
      <c r="N261" s="15">
        <f t="shared" si="23"/>
        <v>9.2745303726124814E-2</v>
      </c>
      <c r="P261" s="64">
        <v>4.1610060000000004</v>
      </c>
      <c r="Q261" s="64">
        <v>2.8827120000000002</v>
      </c>
      <c r="R261" s="64">
        <v>3.2446489999999999</v>
      </c>
      <c r="S261" s="59">
        <f t="shared" si="24"/>
        <v>0.1571853132121776</v>
      </c>
      <c r="U261" s="63">
        <v>4.1508000000000003</v>
      </c>
      <c r="V261" s="63">
        <v>4.0220269999999996</v>
      </c>
      <c r="W261" s="63">
        <v>4.2288230000000002</v>
      </c>
      <c r="X261" s="59">
        <f t="shared" si="25"/>
        <v>2.3408620282747747E-2</v>
      </c>
      <c r="Z261" s="40">
        <v>0</v>
      </c>
      <c r="AA261" s="7">
        <v>20.562487399251928</v>
      </c>
      <c r="AB261" s="7">
        <v>20.562487399251928</v>
      </c>
      <c r="AC261" s="59">
        <f t="shared" si="27"/>
        <v>0.70741000946912758</v>
      </c>
      <c r="AE261">
        <v>61.405230000000003</v>
      </c>
      <c r="AF261">
        <v>68.529759999999996</v>
      </c>
      <c r="AG261">
        <v>73.685890000000001</v>
      </c>
      <c r="AH261" s="15">
        <f t="shared" si="26"/>
        <v>0.12457324639826761</v>
      </c>
    </row>
    <row r="262" spans="1:34" x14ac:dyDescent="0.25">
      <c r="A262" s="27">
        <f t="shared" si="28"/>
        <v>51349</v>
      </c>
      <c r="B262">
        <v>2040</v>
      </c>
      <c r="C262">
        <v>8</v>
      </c>
      <c r="D262">
        <v>1</v>
      </c>
      <c r="E262">
        <v>1</v>
      </c>
      <c r="F262" s="30">
        <v>134.01</v>
      </c>
      <c r="G262" s="30">
        <v>131.87</v>
      </c>
      <c r="H262" s="30">
        <v>166.71</v>
      </c>
      <c r="I262" s="15">
        <f t="shared" si="22"/>
        <v>0.1235757907373858</v>
      </c>
      <c r="K262" s="30">
        <v>6.2624877689999998</v>
      </c>
      <c r="L262" s="30">
        <v>6.462487769</v>
      </c>
      <c r="M262" s="30">
        <v>7.5124877689999998</v>
      </c>
      <c r="N262" s="15">
        <f t="shared" si="23"/>
        <v>9.1787789758666097E-2</v>
      </c>
      <c r="P262" s="64">
        <v>4.1610060000000004</v>
      </c>
      <c r="Q262" s="64">
        <v>2.8827120000000002</v>
      </c>
      <c r="R262" s="64">
        <v>3.2446489999999999</v>
      </c>
      <c r="S262" s="59">
        <f t="shared" si="24"/>
        <v>0.15715442949033814</v>
      </c>
      <c r="U262" s="63">
        <v>4.1508000000000003</v>
      </c>
      <c r="V262" s="63">
        <v>4.0220269999999996</v>
      </c>
      <c r="W262" s="63">
        <v>4.2288230000000002</v>
      </c>
      <c r="X262" s="59">
        <f t="shared" si="25"/>
        <v>2.3171240818618637E-2</v>
      </c>
      <c r="Z262" s="40">
        <v>0</v>
      </c>
      <c r="AA262" s="7">
        <v>20.562487399251928</v>
      </c>
      <c r="AB262" s="7">
        <v>20.562487399251928</v>
      </c>
      <c r="AC262" s="59">
        <f t="shared" si="27"/>
        <v>0.70738244575444009</v>
      </c>
      <c r="AE262">
        <v>57.06664</v>
      </c>
      <c r="AF262">
        <v>62.708240000000004</v>
      </c>
      <c r="AG262">
        <v>66.155649999999994</v>
      </c>
      <c r="AH262" s="15">
        <f t="shared" si="26"/>
        <v>0.12379677905071219</v>
      </c>
    </row>
    <row r="263" spans="1:34" x14ac:dyDescent="0.25">
      <c r="A263" s="27">
        <f t="shared" si="28"/>
        <v>51380</v>
      </c>
      <c r="B263">
        <v>2040</v>
      </c>
      <c r="C263">
        <v>9</v>
      </c>
      <c r="D263">
        <v>1</v>
      </c>
      <c r="E263">
        <v>1</v>
      </c>
      <c r="F263" s="30">
        <v>134.01</v>
      </c>
      <c r="G263" s="30">
        <v>131.87</v>
      </c>
      <c r="H263" s="30">
        <v>166.71</v>
      </c>
      <c r="I263" s="15">
        <f t="shared" si="22"/>
        <v>0.12110736468222222</v>
      </c>
      <c r="K263" s="30">
        <v>6.1802074329999996</v>
      </c>
      <c r="L263" s="30">
        <v>6.3802074329999998</v>
      </c>
      <c r="M263" s="30">
        <v>7.4202074329999999</v>
      </c>
      <c r="N263" s="15">
        <f t="shared" si="23"/>
        <v>9.0452086477129906E-2</v>
      </c>
      <c r="P263" s="64">
        <v>4.1610060000000004</v>
      </c>
      <c r="Q263" s="64">
        <v>2.8827120000000002</v>
      </c>
      <c r="R263" s="64">
        <v>3.2446489999999999</v>
      </c>
      <c r="S263" s="59">
        <f t="shared" si="24"/>
        <v>0.15710717992723425</v>
      </c>
      <c r="U263" s="63">
        <v>4.1508000000000003</v>
      </c>
      <c r="V263" s="63">
        <v>4.0220269999999996</v>
      </c>
      <c r="W263" s="63">
        <v>4.2288230000000002</v>
      </c>
      <c r="X263" s="59">
        <f t="shared" si="25"/>
        <v>2.278269756227632E-2</v>
      </c>
      <c r="Z263" s="40">
        <v>0</v>
      </c>
      <c r="AA263" s="7">
        <v>20.562487399251928</v>
      </c>
      <c r="AB263" s="7">
        <v>20.562487399251928</v>
      </c>
      <c r="AC263" s="59">
        <f t="shared" si="27"/>
        <v>0.70733806021988122</v>
      </c>
      <c r="AE263">
        <v>48.607939999999999</v>
      </c>
      <c r="AF263">
        <v>52.96161</v>
      </c>
      <c r="AG263">
        <v>57.708469999999998</v>
      </c>
      <c r="AH263" s="15">
        <f t="shared" si="26"/>
        <v>0.12257360737037695</v>
      </c>
    </row>
    <row r="264" spans="1:34" x14ac:dyDescent="0.25">
      <c r="A264" s="27">
        <f t="shared" si="28"/>
        <v>51410</v>
      </c>
      <c r="B264">
        <v>2040</v>
      </c>
      <c r="C264">
        <v>10</v>
      </c>
      <c r="D264">
        <v>1</v>
      </c>
      <c r="E264">
        <v>1</v>
      </c>
      <c r="F264" s="30">
        <v>134.01</v>
      </c>
      <c r="G264" s="30">
        <v>131.87</v>
      </c>
      <c r="H264" s="30">
        <v>166.71</v>
      </c>
      <c r="I264" s="15">
        <f t="shared" si="22"/>
        <v>0.118129073228364</v>
      </c>
      <c r="K264" s="30">
        <v>6.2881074620000001</v>
      </c>
      <c r="L264" s="30">
        <v>6.4881074620000003</v>
      </c>
      <c r="M264" s="30">
        <v>7.5381074620000001</v>
      </c>
      <c r="N264" s="15">
        <f t="shared" si="23"/>
        <v>8.9469560411731874E-2</v>
      </c>
      <c r="P264" s="64">
        <v>4.1610060000000004</v>
      </c>
      <c r="Q264" s="64">
        <v>2.8827120000000002</v>
      </c>
      <c r="R264" s="64">
        <v>3.2446489999999999</v>
      </c>
      <c r="S264" s="59">
        <f t="shared" si="24"/>
        <v>0.15704370631328907</v>
      </c>
      <c r="U264" s="63">
        <v>4.1508000000000003</v>
      </c>
      <c r="V264" s="63">
        <v>4.0220269999999996</v>
      </c>
      <c r="W264" s="63">
        <v>4.2288230000000002</v>
      </c>
      <c r="X264" s="59">
        <f t="shared" si="25"/>
        <v>2.2236768461281288E-2</v>
      </c>
      <c r="Z264" s="40">
        <v>0</v>
      </c>
      <c r="AA264" s="7">
        <v>20.562487399251928</v>
      </c>
      <c r="AB264" s="7">
        <v>20.562487399251928</v>
      </c>
      <c r="AC264" s="59">
        <f t="shared" si="27"/>
        <v>0.7072771366705155</v>
      </c>
      <c r="AE264">
        <v>45.931060000000002</v>
      </c>
      <c r="AF264">
        <v>51.903869999999998</v>
      </c>
      <c r="AG264">
        <v>56.8354</v>
      </c>
      <c r="AH264" s="15">
        <f t="shared" si="26"/>
        <v>0.12172498841128629</v>
      </c>
    </row>
    <row r="265" spans="1:34" x14ac:dyDescent="0.25">
      <c r="A265" s="27">
        <f t="shared" si="28"/>
        <v>51441</v>
      </c>
      <c r="B265">
        <v>2040</v>
      </c>
      <c r="C265">
        <v>11</v>
      </c>
      <c r="D265">
        <v>1</v>
      </c>
      <c r="E265">
        <v>1</v>
      </c>
      <c r="F265" s="30">
        <v>134.01</v>
      </c>
      <c r="G265" s="30">
        <v>131.87</v>
      </c>
      <c r="H265" s="30">
        <v>166.71</v>
      </c>
      <c r="I265" s="15">
        <f t="shared" si="22"/>
        <v>0.11462440565158306</v>
      </c>
      <c r="K265" s="30">
        <v>6.6501730950000004</v>
      </c>
      <c r="L265" s="30">
        <v>6.8501730949999997</v>
      </c>
      <c r="M265" s="30">
        <v>7.9001730950000004</v>
      </c>
      <c r="N265" s="15">
        <f t="shared" si="23"/>
        <v>8.9652544598638279E-2</v>
      </c>
      <c r="P265" s="64">
        <v>4.1610060000000004</v>
      </c>
      <c r="Q265" s="64">
        <v>2.8827120000000002</v>
      </c>
      <c r="R265" s="64">
        <v>3.2446489999999999</v>
      </c>
      <c r="S265" s="59">
        <f t="shared" si="24"/>
        <v>0.15696414411501328</v>
      </c>
      <c r="U265" s="63">
        <v>4.1508000000000003</v>
      </c>
      <c r="V265" s="63">
        <v>4.0220269999999996</v>
      </c>
      <c r="W265" s="63">
        <v>4.2288230000000002</v>
      </c>
      <c r="X265" s="59">
        <f t="shared" si="25"/>
        <v>2.1523217680734997E-2</v>
      </c>
      <c r="Z265" s="40">
        <v>0</v>
      </c>
      <c r="AA265" s="7">
        <v>20.562487399251928</v>
      </c>
      <c r="AB265" s="7">
        <v>20.562487399251928</v>
      </c>
      <c r="AC265" s="59">
        <f t="shared" si="27"/>
        <v>0.70719995296853633</v>
      </c>
      <c r="AE265">
        <v>48.049869999999999</v>
      </c>
      <c r="AF265">
        <v>54.26878</v>
      </c>
      <c r="AG265">
        <v>59.495469999999997</v>
      </c>
      <c r="AH265" s="15">
        <f t="shared" si="26"/>
        <v>0.1213572343313053</v>
      </c>
    </row>
    <row r="266" spans="1:34" x14ac:dyDescent="0.25">
      <c r="A266" s="27">
        <f t="shared" si="28"/>
        <v>51471</v>
      </c>
      <c r="B266">
        <v>2040</v>
      </c>
      <c r="C266">
        <v>12</v>
      </c>
      <c r="D266">
        <v>1</v>
      </c>
      <c r="E266">
        <v>1</v>
      </c>
      <c r="F266" s="30">
        <v>134.01</v>
      </c>
      <c r="G266" s="30">
        <v>131.87</v>
      </c>
      <c r="H266" s="30">
        <v>166.71</v>
      </c>
      <c r="I266" s="15">
        <f t="shared" si="22"/>
        <v>0.11056625623391489</v>
      </c>
      <c r="K266" s="30">
        <v>6.8339912119999999</v>
      </c>
      <c r="L266" s="30">
        <v>7.0339912120000001</v>
      </c>
      <c r="M266" s="30">
        <v>8.0939912120000006</v>
      </c>
      <c r="N266" s="15">
        <f t="shared" si="23"/>
        <v>9.0465139629613611E-2</v>
      </c>
      <c r="P266" s="64">
        <v>4.1610060000000004</v>
      </c>
      <c r="Q266" s="64">
        <v>2.8827120000000002</v>
      </c>
      <c r="R266" s="64">
        <v>3.2446489999999999</v>
      </c>
      <c r="S266" s="59">
        <f t="shared" si="24"/>
        <v>0.15686862261754395</v>
      </c>
      <c r="U266" s="63">
        <v>4.1508000000000003</v>
      </c>
      <c r="V266" s="63">
        <v>4.0220269999999996</v>
      </c>
      <c r="W266" s="63">
        <v>4.2288230000000002</v>
      </c>
      <c r="X266" s="59">
        <f t="shared" si="25"/>
        <v>2.0626448343577894E-2</v>
      </c>
      <c r="Z266" s="40">
        <v>0</v>
      </c>
      <c r="AA266" s="7">
        <v>20.562487399251928</v>
      </c>
      <c r="AB266" s="7">
        <v>20.562487399251928</v>
      </c>
      <c r="AC266" s="59">
        <f t="shared" si="27"/>
        <v>0.70710678118654724</v>
      </c>
      <c r="AE266">
        <v>50.065300000000001</v>
      </c>
      <c r="AF266">
        <v>56.286769999999997</v>
      </c>
      <c r="AG266">
        <v>61.965359999999997</v>
      </c>
      <c r="AH266" s="15">
        <f t="shared" si="26"/>
        <v>0.12131850999401175</v>
      </c>
    </row>
    <row r="267" spans="1:34" x14ac:dyDescent="0.25">
      <c r="A267" s="27">
        <f t="shared" si="28"/>
        <v>51502</v>
      </c>
      <c r="B267">
        <v>2041</v>
      </c>
      <c r="C267">
        <v>1</v>
      </c>
      <c r="D267">
        <v>1</v>
      </c>
      <c r="E267">
        <v>1</v>
      </c>
      <c r="F267" s="30">
        <v>149.75</v>
      </c>
      <c r="G267" s="30">
        <v>146.62</v>
      </c>
      <c r="H267" s="30">
        <v>181.05</v>
      </c>
      <c r="I267" s="15">
        <f t="shared" si="22"/>
        <v>0.11301980836120933</v>
      </c>
      <c r="K267" s="30">
        <v>7.3856289630000003</v>
      </c>
      <c r="L267" s="30">
        <v>7.5956289630000002</v>
      </c>
      <c r="M267" s="30">
        <v>8.7056289630000006</v>
      </c>
      <c r="N267" s="15">
        <f t="shared" si="23"/>
        <v>9.4684743100750146E-2</v>
      </c>
      <c r="P267" s="64">
        <v>4.2414360000000002</v>
      </c>
      <c r="Q267" s="64">
        <v>2.9388550000000002</v>
      </c>
      <c r="R267" s="64">
        <v>3.3076680000000001</v>
      </c>
      <c r="S267" s="59">
        <f t="shared" si="24"/>
        <v>0.15695687059508306</v>
      </c>
      <c r="U267" s="63">
        <v>4.2446979999999996</v>
      </c>
      <c r="V267" s="63">
        <v>4.1134789999999999</v>
      </c>
      <c r="W267" s="63">
        <v>4.3242039999999999</v>
      </c>
      <c r="X267" s="59">
        <f t="shared" si="25"/>
        <v>2.1545305576494748E-2</v>
      </c>
      <c r="Z267" s="40">
        <v>0</v>
      </c>
      <c r="AA267" s="7">
        <v>21.282174458225743</v>
      </c>
      <c r="AB267" s="7">
        <v>21.282174458225743</v>
      </c>
      <c r="AC267" s="59">
        <f t="shared" si="27"/>
        <v>0.70720545059994444</v>
      </c>
      <c r="AE267">
        <v>55.579880000000003</v>
      </c>
      <c r="AF267">
        <v>62.347650000000002</v>
      </c>
      <c r="AG267">
        <v>68.73245</v>
      </c>
      <c r="AH267" s="15">
        <f t="shared" si="26"/>
        <v>0.12240824110014883</v>
      </c>
    </row>
    <row r="268" spans="1:34" x14ac:dyDescent="0.25">
      <c r="A268" s="27">
        <f t="shared" si="28"/>
        <v>51533</v>
      </c>
      <c r="B268">
        <v>2041</v>
      </c>
      <c r="C268">
        <v>2</v>
      </c>
      <c r="D268">
        <v>1</v>
      </c>
      <c r="E268">
        <v>1</v>
      </c>
      <c r="F268" s="30">
        <v>149.75</v>
      </c>
      <c r="G268" s="30">
        <v>146.62</v>
      </c>
      <c r="H268" s="30">
        <v>181.05</v>
      </c>
      <c r="I268" s="15">
        <f t="shared" si="22"/>
        <v>0.1147066171209056</v>
      </c>
      <c r="K268" s="30">
        <v>7.289466665</v>
      </c>
      <c r="L268" s="30">
        <v>7.4894666650000001</v>
      </c>
      <c r="M268" s="30">
        <v>8.5994666649999996</v>
      </c>
      <c r="N268" s="15">
        <f t="shared" si="23"/>
        <v>9.7945687019953181E-2</v>
      </c>
      <c r="P268" s="64">
        <v>4.2414360000000002</v>
      </c>
      <c r="Q268" s="64">
        <v>2.9388550000000002</v>
      </c>
      <c r="R268" s="64">
        <v>3.3076680000000001</v>
      </c>
      <c r="S268" s="59">
        <f t="shared" si="24"/>
        <v>0.15702755828953346</v>
      </c>
      <c r="U268" s="63">
        <v>4.2446979999999996</v>
      </c>
      <c r="V268" s="63">
        <v>4.1134789999999999</v>
      </c>
      <c r="W268" s="63">
        <v>4.3242039999999999</v>
      </c>
      <c r="X268" s="59">
        <f t="shared" si="25"/>
        <v>2.2261907304554327E-2</v>
      </c>
      <c r="Z268" s="40">
        <v>0</v>
      </c>
      <c r="AA268" s="7">
        <v>21.282174458225743</v>
      </c>
      <c r="AB268" s="7">
        <v>21.282174458225743</v>
      </c>
      <c r="AC268" s="59">
        <f t="shared" si="27"/>
        <v>0.70728513115583735</v>
      </c>
      <c r="AE268">
        <v>54.05021</v>
      </c>
      <c r="AF268">
        <v>60.54204</v>
      </c>
      <c r="AG268">
        <v>66.803269999999998</v>
      </c>
      <c r="AH268" s="15">
        <f t="shared" si="26"/>
        <v>0.1234347418471332</v>
      </c>
    </row>
    <row r="269" spans="1:34" x14ac:dyDescent="0.25">
      <c r="A269" s="27">
        <f t="shared" si="28"/>
        <v>51561</v>
      </c>
      <c r="B269">
        <v>2041</v>
      </c>
      <c r="C269">
        <v>3</v>
      </c>
      <c r="D269">
        <v>1</v>
      </c>
      <c r="E269">
        <v>1</v>
      </c>
      <c r="F269" s="30">
        <v>149.75</v>
      </c>
      <c r="G269" s="30">
        <v>146.62</v>
      </c>
      <c r="H269" s="30">
        <v>181.05</v>
      </c>
      <c r="I269" s="15">
        <f t="shared" si="22"/>
        <v>0.11569497606592626</v>
      </c>
      <c r="K269" s="30">
        <v>6.9237813370000003</v>
      </c>
      <c r="L269" s="30">
        <v>7.1237813369999996</v>
      </c>
      <c r="M269" s="30">
        <v>8.2337813369999999</v>
      </c>
      <c r="N269" s="15">
        <f t="shared" si="23"/>
        <v>9.8979303565400426E-2</v>
      </c>
      <c r="P269" s="64">
        <v>4.2414360000000002</v>
      </c>
      <c r="Q269" s="64">
        <v>2.9388550000000002</v>
      </c>
      <c r="R269" s="64">
        <v>3.3076680000000001</v>
      </c>
      <c r="S269" s="59">
        <f t="shared" si="24"/>
        <v>0.15708087688685443</v>
      </c>
      <c r="U269" s="63">
        <v>4.2446979999999996</v>
      </c>
      <c r="V269" s="63">
        <v>4.1134789999999999</v>
      </c>
      <c r="W269" s="63">
        <v>4.3242039999999999</v>
      </c>
      <c r="X269" s="59">
        <f t="shared" si="25"/>
        <v>2.2797132596119814E-2</v>
      </c>
      <c r="Z269" s="40">
        <v>0</v>
      </c>
      <c r="AA269" s="7">
        <v>21.282174458225743</v>
      </c>
      <c r="AB269" s="7">
        <v>21.282174458225743</v>
      </c>
      <c r="AC269" s="59">
        <f t="shared" si="27"/>
        <v>0.70734615300742365</v>
      </c>
      <c r="AE269">
        <v>48.999659999999999</v>
      </c>
      <c r="AF269">
        <v>54.978639999999999</v>
      </c>
      <c r="AG269">
        <v>60.704219999999999</v>
      </c>
      <c r="AH269" s="15">
        <f t="shared" si="26"/>
        <v>0.12237314046284276</v>
      </c>
    </row>
    <row r="270" spans="1:34" x14ac:dyDescent="0.25">
      <c r="A270" s="27">
        <f t="shared" si="28"/>
        <v>51592</v>
      </c>
      <c r="B270">
        <v>2041</v>
      </c>
      <c r="C270">
        <v>4</v>
      </c>
      <c r="D270">
        <v>1</v>
      </c>
      <c r="E270">
        <v>1</v>
      </c>
      <c r="F270" s="30">
        <v>149.75</v>
      </c>
      <c r="G270" s="30">
        <v>146.62</v>
      </c>
      <c r="H270" s="30">
        <v>181.05</v>
      </c>
      <c r="I270" s="15">
        <f t="shared" si="22"/>
        <v>0.11603566769716388</v>
      </c>
      <c r="K270" s="30">
        <v>6.6331812320000001</v>
      </c>
      <c r="L270" s="30">
        <v>6.8331812320000003</v>
      </c>
      <c r="M270" s="30">
        <v>7.9231812320000001</v>
      </c>
      <c r="N270" s="15">
        <f t="shared" si="23"/>
        <v>9.8244353253936295E-2</v>
      </c>
      <c r="P270" s="64">
        <v>4.2414360000000002</v>
      </c>
      <c r="Q270" s="64">
        <v>2.9388550000000002</v>
      </c>
      <c r="R270" s="64">
        <v>3.3076680000000001</v>
      </c>
      <c r="S270" s="59">
        <f t="shared" si="24"/>
        <v>0.15711700990255337</v>
      </c>
      <c r="U270" s="63">
        <v>4.2446979999999996</v>
      </c>
      <c r="V270" s="63">
        <v>4.1134789999999999</v>
      </c>
      <c r="W270" s="63">
        <v>4.3242039999999999</v>
      </c>
      <c r="X270" s="59">
        <f t="shared" si="25"/>
        <v>2.3165305943425803E-2</v>
      </c>
      <c r="Z270" s="40">
        <v>0</v>
      </c>
      <c r="AA270" s="7">
        <v>21.282174458225743</v>
      </c>
      <c r="AB270" s="7">
        <v>21.282174458225743</v>
      </c>
      <c r="AC270" s="59">
        <f t="shared" si="27"/>
        <v>0.70738883913678918</v>
      </c>
      <c r="AE270">
        <v>46.4024</v>
      </c>
      <c r="AF270">
        <v>52.132759999999998</v>
      </c>
      <c r="AG270">
        <v>57.489690000000003</v>
      </c>
      <c r="AH270" s="15">
        <f t="shared" si="26"/>
        <v>0.12069410343119584</v>
      </c>
    </row>
    <row r="271" spans="1:34" x14ac:dyDescent="0.25">
      <c r="A271" s="27">
        <f t="shared" si="28"/>
        <v>51622</v>
      </c>
      <c r="B271">
        <v>2041</v>
      </c>
      <c r="C271">
        <v>5</v>
      </c>
      <c r="D271">
        <v>1</v>
      </c>
      <c r="E271">
        <v>1</v>
      </c>
      <c r="F271" s="30">
        <v>149.75</v>
      </c>
      <c r="G271" s="30">
        <v>146.62</v>
      </c>
      <c r="H271" s="30">
        <v>181.05</v>
      </c>
      <c r="I271" s="15">
        <f t="shared" ref="I271:I334" si="29">_xlfn.STDEV.P(F260:H271)/AVERAGE(F260:H271)</f>
        <v>0.11576579570433107</v>
      </c>
      <c r="K271" s="30">
        <v>6.5245467890000004</v>
      </c>
      <c r="L271" s="30">
        <v>6.7245467889999997</v>
      </c>
      <c r="M271" s="30">
        <v>7.8145467890000004</v>
      </c>
      <c r="N271" s="15">
        <f t="shared" ref="N271:N334" si="30">_xlfn.STDEV.P(K260:M271)/AVERAGE(K260:M271)</f>
        <v>9.6852174634183469E-2</v>
      </c>
      <c r="P271" s="64">
        <v>4.2414360000000002</v>
      </c>
      <c r="Q271" s="64">
        <v>2.9388550000000002</v>
      </c>
      <c r="R271" s="64">
        <v>3.3076680000000001</v>
      </c>
      <c r="S271" s="59">
        <f t="shared" ref="S271:S334" si="31">_xlfn.STDEV.P(P260:R271)/AVERAGE(P260:R271)</f>
        <v>0.1571361334136771</v>
      </c>
      <c r="U271" s="63">
        <v>4.2446979999999996</v>
      </c>
      <c r="V271" s="63">
        <v>4.1134789999999999</v>
      </c>
      <c r="W271" s="63">
        <v>4.3242039999999999</v>
      </c>
      <c r="X271" s="59">
        <f t="shared" ref="X271:X334" si="32">_xlfn.STDEV.P(U260:W271)/AVERAGE(U260:W271)</f>
        <v>2.3376035598665038E-2</v>
      </c>
      <c r="Z271" s="40">
        <v>0</v>
      </c>
      <c r="AA271" s="7">
        <v>21.282174458225743</v>
      </c>
      <c r="AB271" s="7">
        <v>21.282174458225743</v>
      </c>
      <c r="AC271" s="59">
        <f t="shared" si="27"/>
        <v>0.70741350554865767</v>
      </c>
      <c r="AE271">
        <v>46.153399999999998</v>
      </c>
      <c r="AF271">
        <v>52.005969999999998</v>
      </c>
      <c r="AG271">
        <v>57.379260000000002</v>
      </c>
      <c r="AH271" s="15">
        <f t="shared" ref="AH271:AH334" si="33">_xlfn.STDEV.P(AE260:AG271)/AVERAGE(AE260:AG271)</f>
        <v>0.1201906769589486</v>
      </c>
    </row>
    <row r="272" spans="1:34" x14ac:dyDescent="0.25">
      <c r="A272" s="27">
        <f t="shared" si="28"/>
        <v>51653</v>
      </c>
      <c r="B272">
        <v>2041</v>
      </c>
      <c r="C272">
        <v>6</v>
      </c>
      <c r="D272">
        <v>1</v>
      </c>
      <c r="E272">
        <v>1</v>
      </c>
      <c r="F272" s="30">
        <v>149.75</v>
      </c>
      <c r="G272" s="30">
        <v>146.62</v>
      </c>
      <c r="H272" s="30">
        <v>181.05</v>
      </c>
      <c r="I272" s="15">
        <f t="shared" si="29"/>
        <v>0.1149111299060729</v>
      </c>
      <c r="K272" s="30">
        <v>6.5074877710000001</v>
      </c>
      <c r="L272" s="30">
        <v>6.7074877710000003</v>
      </c>
      <c r="M272" s="30">
        <v>7.7974877710000001</v>
      </c>
      <c r="N272" s="15">
        <f t="shared" si="30"/>
        <v>9.518826855172946E-2</v>
      </c>
      <c r="P272" s="64">
        <v>4.2414360000000002</v>
      </c>
      <c r="Q272" s="64">
        <v>2.9388550000000002</v>
      </c>
      <c r="R272" s="64">
        <v>3.3076680000000001</v>
      </c>
      <c r="S272" s="59">
        <f t="shared" si="31"/>
        <v>0.1571384162759292</v>
      </c>
      <c r="U272" s="63">
        <v>4.2446979999999996</v>
      </c>
      <c r="V272" s="63">
        <v>4.1134789999999999</v>
      </c>
      <c r="W272" s="63">
        <v>4.3242039999999999</v>
      </c>
      <c r="X272" s="59">
        <f t="shared" si="32"/>
        <v>2.3435259172950286E-2</v>
      </c>
      <c r="Z272" s="40">
        <v>0</v>
      </c>
      <c r="AA272" s="7">
        <v>21.282174458225743</v>
      </c>
      <c r="AB272" s="7">
        <v>21.282174458225743</v>
      </c>
      <c r="AC272" s="59">
        <f t="shared" si="27"/>
        <v>0.70742046145762305</v>
      </c>
      <c r="AE272">
        <v>49.167580000000001</v>
      </c>
      <c r="AF272">
        <v>54.964329999999997</v>
      </c>
      <c r="AG272">
        <v>61.014490000000002</v>
      </c>
      <c r="AH272" s="15">
        <f t="shared" si="33"/>
        <v>0.12021914442561676</v>
      </c>
    </row>
    <row r="273" spans="1:34" x14ac:dyDescent="0.25">
      <c r="A273" s="27">
        <f t="shared" si="28"/>
        <v>51683</v>
      </c>
      <c r="B273">
        <v>2041</v>
      </c>
      <c r="C273">
        <v>7</v>
      </c>
      <c r="D273">
        <v>1</v>
      </c>
      <c r="E273">
        <v>1</v>
      </c>
      <c r="F273" s="30">
        <v>149.75</v>
      </c>
      <c r="G273" s="30">
        <v>146.62</v>
      </c>
      <c r="H273" s="30">
        <v>181.05</v>
      </c>
      <c r="I273" s="15">
        <f t="shared" si="29"/>
        <v>0.11348742589169972</v>
      </c>
      <c r="K273" s="30">
        <v>6.622930405</v>
      </c>
      <c r="L273" s="30">
        <v>6.8129304050000004</v>
      </c>
      <c r="M273" s="30">
        <v>7.912930405</v>
      </c>
      <c r="N273" s="15">
        <f t="shared" si="30"/>
        <v>9.3989033519349355E-2</v>
      </c>
      <c r="P273" s="64">
        <v>4.2414360000000002</v>
      </c>
      <c r="Q273" s="64">
        <v>2.9388550000000002</v>
      </c>
      <c r="R273" s="64">
        <v>3.3076680000000001</v>
      </c>
      <c r="S273" s="59">
        <f t="shared" si="31"/>
        <v>0.15712402032674461</v>
      </c>
      <c r="U273" s="63">
        <v>4.2446979999999996</v>
      </c>
      <c r="V273" s="63">
        <v>4.1134789999999999</v>
      </c>
      <c r="W273" s="63">
        <v>4.3242039999999999</v>
      </c>
      <c r="X273" s="59">
        <f t="shared" si="32"/>
        <v>2.3345807092966884E-2</v>
      </c>
      <c r="Z273" s="40">
        <v>0</v>
      </c>
      <c r="AA273" s="7">
        <v>21.282174458225743</v>
      </c>
      <c r="AB273" s="7">
        <v>21.282174458225743</v>
      </c>
      <c r="AC273" s="59">
        <f t="shared" si="27"/>
        <v>0.7074100094691268</v>
      </c>
      <c r="AE273">
        <v>59.437080000000002</v>
      </c>
      <c r="AF273">
        <v>65.453199999999995</v>
      </c>
      <c r="AG273">
        <v>71.637240000000006</v>
      </c>
      <c r="AH273" s="15">
        <f t="shared" si="33"/>
        <v>0.11533725738612069</v>
      </c>
    </row>
    <row r="274" spans="1:34" x14ac:dyDescent="0.25">
      <c r="A274" s="27">
        <f t="shared" si="28"/>
        <v>51714</v>
      </c>
      <c r="B274">
        <v>2041</v>
      </c>
      <c r="C274">
        <v>8</v>
      </c>
      <c r="D274">
        <v>1</v>
      </c>
      <c r="E274">
        <v>1</v>
      </c>
      <c r="F274" s="30">
        <v>149.75</v>
      </c>
      <c r="G274" s="30">
        <v>146.62</v>
      </c>
      <c r="H274" s="30">
        <v>181.05</v>
      </c>
      <c r="I274" s="15">
        <f t="shared" si="29"/>
        <v>0.11150094419862802</v>
      </c>
      <c r="K274" s="30">
        <v>6.5624877689999996</v>
      </c>
      <c r="L274" s="30">
        <v>6.7624877689999998</v>
      </c>
      <c r="M274" s="30">
        <v>7.8524877689999997</v>
      </c>
      <c r="N274" s="15">
        <f t="shared" si="30"/>
        <v>9.2315396983745912E-2</v>
      </c>
      <c r="P274" s="64">
        <v>4.2414360000000002</v>
      </c>
      <c r="Q274" s="64">
        <v>2.9388550000000002</v>
      </c>
      <c r="R274" s="64">
        <v>3.3076680000000001</v>
      </c>
      <c r="S274" s="59">
        <f t="shared" si="31"/>
        <v>0.1570931005750319</v>
      </c>
      <c r="U274" s="63">
        <v>4.2446979999999996</v>
      </c>
      <c r="V274" s="63">
        <v>4.1134789999999999</v>
      </c>
      <c r="W274" s="63">
        <v>4.3242039999999999</v>
      </c>
      <c r="X274" s="59">
        <f t="shared" si="32"/>
        <v>2.3107628403516517E-2</v>
      </c>
      <c r="Z274" s="40">
        <v>0</v>
      </c>
      <c r="AA274" s="7">
        <v>21.282174458225743</v>
      </c>
      <c r="AB274" s="7">
        <v>21.282174458225743</v>
      </c>
      <c r="AC274" s="59">
        <f t="shared" si="27"/>
        <v>0.70738244575443909</v>
      </c>
      <c r="AE274">
        <v>58.526989999999998</v>
      </c>
      <c r="AF274">
        <v>64.867080000000001</v>
      </c>
      <c r="AG274">
        <v>70.603049999999996</v>
      </c>
      <c r="AH274" s="15">
        <f t="shared" si="33"/>
        <v>0.11995347970689764</v>
      </c>
    </row>
    <row r="275" spans="1:34" x14ac:dyDescent="0.25">
      <c r="A275" s="27">
        <f t="shared" si="28"/>
        <v>51745</v>
      </c>
      <c r="B275">
        <v>2041</v>
      </c>
      <c r="C275">
        <v>9</v>
      </c>
      <c r="D275">
        <v>1</v>
      </c>
      <c r="E275">
        <v>1</v>
      </c>
      <c r="F275" s="30">
        <v>149.75</v>
      </c>
      <c r="G275" s="30">
        <v>146.62</v>
      </c>
      <c r="H275" s="30">
        <v>181.05</v>
      </c>
      <c r="I275" s="15">
        <f t="shared" si="29"/>
        <v>0.10894823548026512</v>
      </c>
      <c r="K275" s="30">
        <v>6.4802074330000003</v>
      </c>
      <c r="L275" s="30">
        <v>6.6802074329999996</v>
      </c>
      <c r="M275" s="30">
        <v>7.7702074330000004</v>
      </c>
      <c r="N275" s="15">
        <f t="shared" si="30"/>
        <v>9.0042107988726292E-2</v>
      </c>
      <c r="P275" s="64">
        <v>4.2414360000000002</v>
      </c>
      <c r="Q275" s="64">
        <v>2.9388550000000002</v>
      </c>
      <c r="R275" s="64">
        <v>3.3076680000000001</v>
      </c>
      <c r="S275" s="59">
        <f t="shared" si="31"/>
        <v>0.15704580537830171</v>
      </c>
      <c r="U275" s="63">
        <v>4.2446979999999996</v>
      </c>
      <c r="V275" s="63">
        <v>4.1134789999999999</v>
      </c>
      <c r="W275" s="63">
        <v>4.3242039999999999</v>
      </c>
      <c r="X275" s="59">
        <f t="shared" si="32"/>
        <v>2.271773090901167E-2</v>
      </c>
      <c r="Z275" s="40">
        <v>0</v>
      </c>
      <c r="AA275" s="7">
        <v>21.282174458225743</v>
      </c>
      <c r="AB275" s="7">
        <v>21.282174458225743</v>
      </c>
      <c r="AC275" s="59">
        <f t="shared" si="27"/>
        <v>0.70733806021988033</v>
      </c>
      <c r="AE275">
        <v>50.627920000000003</v>
      </c>
      <c r="AF275">
        <v>56.622140000000002</v>
      </c>
      <c r="AG275">
        <v>61.66104</v>
      </c>
      <c r="AH275" s="15">
        <f t="shared" si="33"/>
        <v>0.11856255914524826</v>
      </c>
    </row>
    <row r="276" spans="1:34" x14ac:dyDescent="0.25">
      <c r="A276" s="27">
        <f t="shared" si="28"/>
        <v>51775</v>
      </c>
      <c r="B276">
        <v>2041</v>
      </c>
      <c r="C276">
        <v>10</v>
      </c>
      <c r="D276">
        <v>1</v>
      </c>
      <c r="E276">
        <v>1</v>
      </c>
      <c r="F276" s="30">
        <v>149.75</v>
      </c>
      <c r="G276" s="30">
        <v>146.62</v>
      </c>
      <c r="H276" s="30">
        <v>181.05</v>
      </c>
      <c r="I276" s="15">
        <f t="shared" si="29"/>
        <v>0.10581511868025656</v>
      </c>
      <c r="K276" s="30">
        <v>6.588107462</v>
      </c>
      <c r="L276" s="30">
        <v>6.7881074620000001</v>
      </c>
      <c r="M276" s="30">
        <v>7.878107462</v>
      </c>
      <c r="N276" s="15">
        <f t="shared" si="30"/>
        <v>8.81947320438905E-2</v>
      </c>
      <c r="P276" s="64">
        <v>4.2414360000000002</v>
      </c>
      <c r="Q276" s="64">
        <v>2.9388550000000002</v>
      </c>
      <c r="R276" s="64">
        <v>3.3076680000000001</v>
      </c>
      <c r="S276" s="59">
        <f t="shared" si="31"/>
        <v>0.15698227660776795</v>
      </c>
      <c r="U276" s="63">
        <v>4.2446979999999996</v>
      </c>
      <c r="V276" s="63">
        <v>4.1134789999999999</v>
      </c>
      <c r="W276" s="63">
        <v>4.3242039999999999</v>
      </c>
      <c r="X276" s="59">
        <f t="shared" si="32"/>
        <v>2.2169818685529575E-2</v>
      </c>
      <c r="Z276" s="40">
        <v>0</v>
      </c>
      <c r="AA276" s="7">
        <v>21.282174458225743</v>
      </c>
      <c r="AB276" s="7">
        <v>21.282174458225743</v>
      </c>
      <c r="AC276" s="59">
        <f t="shared" si="27"/>
        <v>0.70727713667051473</v>
      </c>
      <c r="AE276">
        <v>47.100299999999997</v>
      </c>
      <c r="AF276">
        <v>52.914140000000003</v>
      </c>
      <c r="AG276">
        <v>58.445729999999998</v>
      </c>
      <c r="AH276" s="15">
        <f t="shared" si="33"/>
        <v>0.11717119091805804</v>
      </c>
    </row>
    <row r="277" spans="1:34" x14ac:dyDescent="0.25">
      <c r="A277" s="27">
        <f t="shared" si="28"/>
        <v>51806</v>
      </c>
      <c r="B277">
        <v>2041</v>
      </c>
      <c r="C277">
        <v>11</v>
      </c>
      <c r="D277">
        <v>1</v>
      </c>
      <c r="E277">
        <v>1</v>
      </c>
      <c r="F277" s="30">
        <v>149.75</v>
      </c>
      <c r="G277" s="30">
        <v>146.62</v>
      </c>
      <c r="H277" s="30">
        <v>181.05</v>
      </c>
      <c r="I277" s="15">
        <f t="shared" si="29"/>
        <v>0.10207460854100037</v>
      </c>
      <c r="K277" s="30">
        <v>6.9501730950000002</v>
      </c>
      <c r="L277" s="30">
        <v>7.1501730950000004</v>
      </c>
      <c r="M277" s="30">
        <v>8.2501730949999992</v>
      </c>
      <c r="N277" s="15">
        <f t="shared" si="30"/>
        <v>8.8288406287679491E-2</v>
      </c>
      <c r="P277" s="64">
        <v>4.2414360000000002</v>
      </c>
      <c r="Q277" s="64">
        <v>2.9388550000000002</v>
      </c>
      <c r="R277" s="64">
        <v>3.3076680000000001</v>
      </c>
      <c r="S277" s="59">
        <f t="shared" si="31"/>
        <v>0.15690264980201626</v>
      </c>
      <c r="U277" s="63">
        <v>4.2446979999999996</v>
      </c>
      <c r="V277" s="63">
        <v>4.1134789999999999</v>
      </c>
      <c r="W277" s="63">
        <v>4.3242039999999999</v>
      </c>
      <c r="X277" s="59">
        <f t="shared" si="32"/>
        <v>2.1453532795658134E-2</v>
      </c>
      <c r="Z277" s="40">
        <v>0</v>
      </c>
      <c r="AA277" s="7">
        <v>21.282174458225743</v>
      </c>
      <c r="AB277" s="7">
        <v>21.282174458225743</v>
      </c>
      <c r="AC277" s="59">
        <f t="shared" si="27"/>
        <v>0.70719995296853566</v>
      </c>
      <c r="AE277">
        <v>48.621029999999998</v>
      </c>
      <c r="AF277">
        <v>54.868859999999998</v>
      </c>
      <c r="AG277">
        <v>60.467689999999997</v>
      </c>
      <c r="AH277" s="15">
        <f t="shared" si="33"/>
        <v>0.11676622952775212</v>
      </c>
    </row>
    <row r="278" spans="1:34" x14ac:dyDescent="0.25">
      <c r="A278" s="27">
        <f t="shared" si="28"/>
        <v>51836</v>
      </c>
      <c r="B278">
        <v>2041</v>
      </c>
      <c r="C278">
        <v>12</v>
      </c>
      <c r="D278">
        <v>1</v>
      </c>
      <c r="E278">
        <v>1</v>
      </c>
      <c r="F278" s="30">
        <v>149.75</v>
      </c>
      <c r="G278" s="30">
        <v>146.62</v>
      </c>
      <c r="H278" s="30">
        <v>181.05</v>
      </c>
      <c r="I278" s="15">
        <f t="shared" si="29"/>
        <v>9.768327605169809E-2</v>
      </c>
      <c r="K278" s="30">
        <v>7.1339912119999997</v>
      </c>
      <c r="L278" s="30">
        <v>7.3439912119999997</v>
      </c>
      <c r="M278" s="30">
        <v>8.4439912120000002</v>
      </c>
      <c r="N278" s="15">
        <f t="shared" si="30"/>
        <v>8.9276632247127216E-2</v>
      </c>
      <c r="P278" s="64">
        <v>4.2414360000000002</v>
      </c>
      <c r="Q278" s="64">
        <v>2.9388550000000002</v>
      </c>
      <c r="R278" s="64">
        <v>3.3076680000000001</v>
      </c>
      <c r="S278" s="59">
        <f t="shared" si="31"/>
        <v>0.15680705430972716</v>
      </c>
      <c r="U278" s="63">
        <v>4.2446979999999996</v>
      </c>
      <c r="V278" s="63">
        <v>4.1134789999999999</v>
      </c>
      <c r="W278" s="63">
        <v>4.3242039999999999</v>
      </c>
      <c r="X278" s="59">
        <f t="shared" si="32"/>
        <v>2.0553077265746584E-2</v>
      </c>
      <c r="Z278" s="40">
        <v>0</v>
      </c>
      <c r="AA278" s="7">
        <v>21.282174458225743</v>
      </c>
      <c r="AB278" s="7">
        <v>21.282174458225743</v>
      </c>
      <c r="AC278" s="59">
        <f t="shared" si="27"/>
        <v>0.70710678118654613</v>
      </c>
      <c r="AE278">
        <v>51.104649999999999</v>
      </c>
      <c r="AF278">
        <v>57.251669999999997</v>
      </c>
      <c r="AG278">
        <v>63.532760000000003</v>
      </c>
      <c r="AH278" s="15">
        <f t="shared" si="33"/>
        <v>0.11665024538682942</v>
      </c>
    </row>
    <row r="279" spans="1:34" x14ac:dyDescent="0.25">
      <c r="A279" s="27">
        <f t="shared" si="28"/>
        <v>51867</v>
      </c>
      <c r="B279">
        <v>2042</v>
      </c>
      <c r="C279">
        <v>1</v>
      </c>
      <c r="D279">
        <v>1</v>
      </c>
      <c r="E279">
        <v>1</v>
      </c>
      <c r="F279" s="30">
        <v>166.9</v>
      </c>
      <c r="G279" s="30">
        <v>163.03</v>
      </c>
      <c r="H279" s="30">
        <v>196.7</v>
      </c>
      <c r="I279" s="15">
        <f t="shared" si="29"/>
        <v>0.1006396071232315</v>
      </c>
      <c r="K279" s="30">
        <v>7.6756289630000003</v>
      </c>
      <c r="L279" s="30">
        <v>7.8856289630000003</v>
      </c>
      <c r="M279" s="30">
        <v>9.0356289630000006</v>
      </c>
      <c r="N279" s="15">
        <f t="shared" si="30"/>
        <v>9.2961208357812061E-2</v>
      </c>
      <c r="P279" s="64">
        <v>4.323429</v>
      </c>
      <c r="Q279" s="64">
        <v>2.9960979999999999</v>
      </c>
      <c r="R279" s="64">
        <v>3.3719190000000001</v>
      </c>
      <c r="S279" s="59">
        <f t="shared" si="31"/>
        <v>0.15689534464881594</v>
      </c>
      <c r="U279" s="63">
        <v>4.3407559999999998</v>
      </c>
      <c r="V279" s="63">
        <v>4.2070439999999998</v>
      </c>
      <c r="W279" s="63">
        <v>4.421773</v>
      </c>
      <c r="X279" s="59">
        <f t="shared" si="32"/>
        <v>2.1475774815352323E-2</v>
      </c>
      <c r="Z279" s="40">
        <v>0</v>
      </c>
      <c r="AA279" s="7">
        <v>22.027050564263643</v>
      </c>
      <c r="AB279" s="7">
        <v>22.027050564263643</v>
      </c>
      <c r="AC279" s="59">
        <f t="shared" si="27"/>
        <v>0.70720545059994455</v>
      </c>
      <c r="AE279">
        <v>56.750480000000003</v>
      </c>
      <c r="AF279">
        <v>64.053989999999999</v>
      </c>
      <c r="AG279">
        <v>70.904409999999999</v>
      </c>
      <c r="AH279" s="15">
        <f t="shared" si="33"/>
        <v>0.11890672972634998</v>
      </c>
    </row>
    <row r="280" spans="1:34" x14ac:dyDescent="0.25">
      <c r="A280" s="27">
        <f t="shared" si="28"/>
        <v>51898</v>
      </c>
      <c r="B280">
        <v>2042</v>
      </c>
      <c r="C280">
        <v>2</v>
      </c>
      <c r="D280">
        <v>1</v>
      </c>
      <c r="E280">
        <v>1</v>
      </c>
      <c r="F280" s="30">
        <v>166.9</v>
      </c>
      <c r="G280" s="30">
        <v>163.03</v>
      </c>
      <c r="H280" s="30">
        <v>196.7</v>
      </c>
      <c r="I280" s="15">
        <f t="shared" si="29"/>
        <v>0.10271775797752343</v>
      </c>
      <c r="K280" s="30">
        <v>7.5694666650000002</v>
      </c>
      <c r="L280" s="30">
        <v>7.7794666650000002</v>
      </c>
      <c r="M280" s="30">
        <v>8.9294666649999996</v>
      </c>
      <c r="N280" s="15">
        <f t="shared" si="30"/>
        <v>9.5823938895327782E-2</v>
      </c>
      <c r="P280" s="64">
        <v>4.323429</v>
      </c>
      <c r="Q280" s="64">
        <v>2.9960979999999999</v>
      </c>
      <c r="R280" s="64">
        <v>3.3719190000000001</v>
      </c>
      <c r="S280" s="59">
        <f t="shared" si="31"/>
        <v>0.1569660641712779</v>
      </c>
      <c r="U280" s="63">
        <v>4.3407559999999998</v>
      </c>
      <c r="V280" s="63">
        <v>4.2070439999999998</v>
      </c>
      <c r="W280" s="63">
        <v>4.421773</v>
      </c>
      <c r="X280" s="59">
        <f t="shared" si="32"/>
        <v>2.2195175248196201E-2</v>
      </c>
      <c r="Z280" s="40">
        <v>0</v>
      </c>
      <c r="AA280" s="7">
        <v>22.027050564263643</v>
      </c>
      <c r="AB280" s="7">
        <v>22.027050564263643</v>
      </c>
      <c r="AC280" s="59">
        <f t="shared" si="27"/>
        <v>0.70728513115583835</v>
      </c>
      <c r="AE280">
        <v>55.198509999999999</v>
      </c>
      <c r="AF280">
        <v>62.283320000000003</v>
      </c>
      <c r="AG280">
        <v>69.094059999999999</v>
      </c>
      <c r="AH280" s="15">
        <f t="shared" si="33"/>
        <v>0.12052352620207668</v>
      </c>
    </row>
    <row r="281" spans="1:34" x14ac:dyDescent="0.25">
      <c r="A281" s="27">
        <f t="shared" si="28"/>
        <v>51926</v>
      </c>
      <c r="B281">
        <v>2042</v>
      </c>
      <c r="C281">
        <v>3</v>
      </c>
      <c r="D281">
        <v>1</v>
      </c>
      <c r="E281">
        <v>1</v>
      </c>
      <c r="F281" s="30">
        <v>166.9</v>
      </c>
      <c r="G281" s="30">
        <v>163.03</v>
      </c>
      <c r="H281" s="30">
        <v>196.7</v>
      </c>
      <c r="I281" s="15">
        <f t="shared" si="29"/>
        <v>0.10400859548510664</v>
      </c>
      <c r="K281" s="30">
        <v>7.2137813370000003</v>
      </c>
      <c r="L281" s="30">
        <v>7.4137813369999996</v>
      </c>
      <c r="M281" s="30">
        <v>8.563781337</v>
      </c>
      <c r="N281" s="15">
        <f t="shared" si="30"/>
        <v>9.6714100839409969E-2</v>
      </c>
      <c r="P281" s="64">
        <v>4.323429</v>
      </c>
      <c r="Q281" s="64">
        <v>2.9960979999999999</v>
      </c>
      <c r="R281" s="64">
        <v>3.3719190000000001</v>
      </c>
      <c r="S281" s="59">
        <f t="shared" si="31"/>
        <v>0.15701940421614621</v>
      </c>
      <c r="U281" s="63">
        <v>4.3407559999999998</v>
      </c>
      <c r="V281" s="63">
        <v>4.2070439999999998</v>
      </c>
      <c r="W281" s="63">
        <v>4.421773</v>
      </c>
      <c r="X281" s="59">
        <f t="shared" si="32"/>
        <v>2.2732392911497548E-2</v>
      </c>
      <c r="Z281" s="40">
        <v>0</v>
      </c>
      <c r="AA281" s="7">
        <v>22.027050564263643</v>
      </c>
      <c r="AB281" s="7">
        <v>22.027050564263643</v>
      </c>
      <c r="AC281" s="59">
        <f t="shared" si="27"/>
        <v>0.70734615300742532</v>
      </c>
      <c r="AE281">
        <v>50.271099999999997</v>
      </c>
      <c r="AF281">
        <v>56.536160000000002</v>
      </c>
      <c r="AG281">
        <v>62.501869999999997</v>
      </c>
      <c r="AH281" s="15">
        <f t="shared" si="33"/>
        <v>0.11983333813374239</v>
      </c>
    </row>
    <row r="282" spans="1:34" x14ac:dyDescent="0.25">
      <c r="A282" s="27">
        <f t="shared" si="28"/>
        <v>51957</v>
      </c>
      <c r="B282">
        <v>2042</v>
      </c>
      <c r="C282">
        <v>4</v>
      </c>
      <c r="D282">
        <v>1</v>
      </c>
      <c r="E282">
        <v>1</v>
      </c>
      <c r="F282" s="30">
        <v>166.9</v>
      </c>
      <c r="G282" s="30">
        <v>163.03</v>
      </c>
      <c r="H282" s="30">
        <v>196.7</v>
      </c>
      <c r="I282" s="15">
        <f t="shared" si="29"/>
        <v>0.10457740918252301</v>
      </c>
      <c r="K282" s="30">
        <v>6.9131812320000003</v>
      </c>
      <c r="L282" s="30">
        <v>7.1231812320000003</v>
      </c>
      <c r="M282" s="30">
        <v>8.2531812319999993</v>
      </c>
      <c r="N282" s="15">
        <f t="shared" si="30"/>
        <v>9.6071737889971157E-2</v>
      </c>
      <c r="P282" s="64">
        <v>4.323429</v>
      </c>
      <c r="Q282" s="64">
        <v>2.9960979999999999</v>
      </c>
      <c r="R282" s="64">
        <v>3.3719190000000001</v>
      </c>
      <c r="S282" s="59">
        <f t="shared" si="31"/>
        <v>0.1570555484410478</v>
      </c>
      <c r="U282" s="63">
        <v>4.3407559999999998</v>
      </c>
      <c r="V282" s="63">
        <v>4.2070439999999998</v>
      </c>
      <c r="W282" s="63">
        <v>4.421773</v>
      </c>
      <c r="X282" s="59">
        <f t="shared" si="32"/>
        <v>2.310189683027471E-2</v>
      </c>
      <c r="Z282" s="40">
        <v>0</v>
      </c>
      <c r="AA282" s="7">
        <v>22.027050564263643</v>
      </c>
      <c r="AB282" s="7">
        <v>22.027050564263643</v>
      </c>
      <c r="AC282" s="59">
        <f t="shared" si="27"/>
        <v>0.70738883913679096</v>
      </c>
      <c r="AE282">
        <v>47.428139999999999</v>
      </c>
      <c r="AF282">
        <v>53.689430000000002</v>
      </c>
      <c r="AG282">
        <v>59.382150000000003</v>
      </c>
      <c r="AH282" s="15">
        <f t="shared" si="33"/>
        <v>0.11835423131817734</v>
      </c>
    </row>
    <row r="283" spans="1:34" x14ac:dyDescent="0.25">
      <c r="A283" s="27">
        <f t="shared" si="28"/>
        <v>51987</v>
      </c>
      <c r="B283">
        <v>2042</v>
      </c>
      <c r="C283">
        <v>5</v>
      </c>
      <c r="D283">
        <v>1</v>
      </c>
      <c r="E283">
        <v>1</v>
      </c>
      <c r="F283" s="30">
        <v>166.9</v>
      </c>
      <c r="G283" s="30">
        <v>163.03</v>
      </c>
      <c r="H283" s="30">
        <v>196.7</v>
      </c>
      <c r="I283" s="15">
        <f t="shared" si="29"/>
        <v>0.10447038946933455</v>
      </c>
      <c r="K283" s="30">
        <v>6.8145467890000004</v>
      </c>
      <c r="L283" s="30">
        <v>7.0145467889999997</v>
      </c>
      <c r="M283" s="30">
        <v>8.1445467889999996</v>
      </c>
      <c r="N283" s="15">
        <f t="shared" si="30"/>
        <v>9.4759330855012952E-2</v>
      </c>
      <c r="P283" s="64">
        <v>4.323429</v>
      </c>
      <c r="Q283" s="64">
        <v>2.9960979999999999</v>
      </c>
      <c r="R283" s="64">
        <v>3.3719190000000001</v>
      </c>
      <c r="S283" s="59">
        <f t="shared" si="31"/>
        <v>0.15707467305459177</v>
      </c>
      <c r="U283" s="63">
        <v>4.3407559999999998</v>
      </c>
      <c r="V283" s="63">
        <v>4.2070439999999998</v>
      </c>
      <c r="W283" s="63">
        <v>4.421773</v>
      </c>
      <c r="X283" s="59">
        <f t="shared" si="32"/>
        <v>2.3313383084328804E-2</v>
      </c>
      <c r="Z283" s="40">
        <v>0</v>
      </c>
      <c r="AA283" s="7">
        <v>22.027050564263643</v>
      </c>
      <c r="AB283" s="7">
        <v>22.027050564263643</v>
      </c>
      <c r="AC283" s="59">
        <f t="shared" si="27"/>
        <v>0.70741350554866</v>
      </c>
      <c r="AE283">
        <v>47.32114</v>
      </c>
      <c r="AF283">
        <v>53.440379999999998</v>
      </c>
      <c r="AG283">
        <v>59.285989999999998</v>
      </c>
      <c r="AH283" s="15">
        <f t="shared" si="33"/>
        <v>0.11671290546823573</v>
      </c>
    </row>
    <row r="284" spans="1:34" x14ac:dyDescent="0.25">
      <c r="A284" s="27">
        <f t="shared" si="28"/>
        <v>52018</v>
      </c>
      <c r="B284">
        <v>2042</v>
      </c>
      <c r="C284">
        <v>6</v>
      </c>
      <c r="D284">
        <v>1</v>
      </c>
      <c r="E284">
        <v>1</v>
      </c>
      <c r="F284" s="30">
        <v>166.9</v>
      </c>
      <c r="G284" s="30">
        <v>163.03</v>
      </c>
      <c r="H284" s="30">
        <v>196.7</v>
      </c>
      <c r="I284" s="15">
        <f t="shared" si="29"/>
        <v>0.10371840262433447</v>
      </c>
      <c r="K284" s="30">
        <v>6.7874877710000003</v>
      </c>
      <c r="L284" s="30">
        <v>6.9874877709999996</v>
      </c>
      <c r="M284" s="30">
        <v>8.1174877710000004</v>
      </c>
      <c r="N284" s="15">
        <f t="shared" si="30"/>
        <v>9.327326510913006E-2</v>
      </c>
      <c r="P284" s="64">
        <v>4.323429</v>
      </c>
      <c r="Q284" s="64">
        <v>2.9960979999999999</v>
      </c>
      <c r="R284" s="64">
        <v>3.3719190000000001</v>
      </c>
      <c r="S284" s="59">
        <f t="shared" si="31"/>
        <v>0.15707694703385869</v>
      </c>
      <c r="U284" s="63">
        <v>4.3407559999999998</v>
      </c>
      <c r="V284" s="63">
        <v>4.2070439999999998</v>
      </c>
      <c r="W284" s="63">
        <v>4.421773</v>
      </c>
      <c r="X284" s="59">
        <f t="shared" si="32"/>
        <v>2.3372837891864607E-2</v>
      </c>
      <c r="Z284" s="40">
        <v>0</v>
      </c>
      <c r="AA284" s="7">
        <v>22.027050564263643</v>
      </c>
      <c r="AB284" s="7">
        <v>22.027050564263643</v>
      </c>
      <c r="AC284" s="59">
        <f t="shared" si="27"/>
        <v>0.70742046145762549</v>
      </c>
      <c r="AE284">
        <v>50.52317</v>
      </c>
      <c r="AF284">
        <v>56.759320000000002</v>
      </c>
      <c r="AG284">
        <v>63.256720000000001</v>
      </c>
      <c r="AH284" s="15">
        <f t="shared" si="33"/>
        <v>0.11599618027777156</v>
      </c>
    </row>
    <row r="285" spans="1:34" x14ac:dyDescent="0.25">
      <c r="A285" s="27">
        <f t="shared" si="28"/>
        <v>52048</v>
      </c>
      <c r="B285">
        <v>2042</v>
      </c>
      <c r="C285">
        <v>7</v>
      </c>
      <c r="D285">
        <v>1</v>
      </c>
      <c r="E285">
        <v>1</v>
      </c>
      <c r="F285" s="30">
        <v>166.9</v>
      </c>
      <c r="G285" s="30">
        <v>163.03</v>
      </c>
      <c r="H285" s="30">
        <v>196.7</v>
      </c>
      <c r="I285" s="15">
        <f t="shared" si="29"/>
        <v>0.10233901710907153</v>
      </c>
      <c r="K285" s="30">
        <v>6.9029304050000002</v>
      </c>
      <c r="L285" s="30">
        <v>7.1029304050000004</v>
      </c>
      <c r="M285" s="30">
        <v>8.2429304049999992</v>
      </c>
      <c r="N285" s="15">
        <f t="shared" si="30"/>
        <v>9.2213606560630629E-2</v>
      </c>
      <c r="P285" s="64">
        <v>4.323429</v>
      </c>
      <c r="Q285" s="64">
        <v>2.9960979999999999</v>
      </c>
      <c r="R285" s="64">
        <v>3.3719190000000001</v>
      </c>
      <c r="S285" s="59">
        <f t="shared" si="31"/>
        <v>0.15706253232780049</v>
      </c>
      <c r="U285" s="63">
        <v>4.3407559999999998</v>
      </c>
      <c r="V285" s="63">
        <v>4.2070439999999998</v>
      </c>
      <c r="W285" s="63">
        <v>4.421773</v>
      </c>
      <c r="X285" s="59">
        <f t="shared" si="32"/>
        <v>2.3283109688594993E-2</v>
      </c>
      <c r="Z285" s="40">
        <v>0</v>
      </c>
      <c r="AA285" s="7">
        <v>22.027050564263643</v>
      </c>
      <c r="AB285" s="7">
        <v>22.027050564263643</v>
      </c>
      <c r="AC285" s="59">
        <f t="shared" si="27"/>
        <v>0.70741000946912957</v>
      </c>
      <c r="AE285">
        <v>59.725619999999999</v>
      </c>
      <c r="AF285">
        <v>68.19</v>
      </c>
      <c r="AG285">
        <v>74.35848</v>
      </c>
      <c r="AH285" s="15">
        <f t="shared" si="33"/>
        <v>0.12013441983690519</v>
      </c>
    </row>
    <row r="286" spans="1:34" x14ac:dyDescent="0.25">
      <c r="A286" s="27">
        <f t="shared" si="28"/>
        <v>52079</v>
      </c>
      <c r="B286">
        <v>2042</v>
      </c>
      <c r="C286">
        <v>8</v>
      </c>
      <c r="D286">
        <v>1</v>
      </c>
      <c r="E286">
        <v>1</v>
      </c>
      <c r="F286" s="30">
        <v>166.9</v>
      </c>
      <c r="G286" s="30">
        <v>163.03</v>
      </c>
      <c r="H286" s="30">
        <v>196.7</v>
      </c>
      <c r="I286" s="15">
        <f t="shared" si="29"/>
        <v>0.10033721853282539</v>
      </c>
      <c r="K286" s="30">
        <v>6.8424877689999999</v>
      </c>
      <c r="L286" s="30">
        <v>7.0424877690000001</v>
      </c>
      <c r="M286" s="30">
        <v>8.1824877689999997</v>
      </c>
      <c r="N286" s="15">
        <f t="shared" si="30"/>
        <v>9.0781152347881103E-2</v>
      </c>
      <c r="P286" s="64">
        <v>4.323429</v>
      </c>
      <c r="Q286" s="64">
        <v>2.9960979999999999</v>
      </c>
      <c r="R286" s="64">
        <v>3.3719190000000001</v>
      </c>
      <c r="S286" s="59">
        <f t="shared" si="31"/>
        <v>0.15703158404729547</v>
      </c>
      <c r="U286" s="63">
        <v>4.3407559999999998</v>
      </c>
      <c r="V286" s="63">
        <v>4.2070439999999998</v>
      </c>
      <c r="W286" s="63">
        <v>4.421773</v>
      </c>
      <c r="X286" s="59">
        <f t="shared" si="32"/>
        <v>2.3044137945763311E-2</v>
      </c>
      <c r="Z286" s="40">
        <v>0</v>
      </c>
      <c r="AA286" s="7">
        <v>22.027050564263643</v>
      </c>
      <c r="AB286" s="7">
        <v>22.027050564263643</v>
      </c>
      <c r="AC286" s="59">
        <f t="shared" si="27"/>
        <v>0.70738244575444187</v>
      </c>
      <c r="AE286">
        <v>57.036729999999999</v>
      </c>
      <c r="AF286">
        <v>64.694599999999994</v>
      </c>
      <c r="AG286">
        <v>71.150239999999997</v>
      </c>
      <c r="AH286" s="15">
        <f t="shared" si="33"/>
        <v>0.12064015812874453</v>
      </c>
    </row>
    <row r="287" spans="1:34" x14ac:dyDescent="0.25">
      <c r="A287" s="27">
        <f t="shared" si="28"/>
        <v>52110</v>
      </c>
      <c r="B287">
        <v>2042</v>
      </c>
      <c r="C287">
        <v>9</v>
      </c>
      <c r="D287">
        <v>1</v>
      </c>
      <c r="E287">
        <v>1</v>
      </c>
      <c r="F287" s="30">
        <v>166.9</v>
      </c>
      <c r="G287" s="30">
        <v>163.03</v>
      </c>
      <c r="H287" s="30">
        <v>196.7</v>
      </c>
      <c r="I287" s="15">
        <f t="shared" si="29"/>
        <v>9.7704928233009886E-2</v>
      </c>
      <c r="K287" s="30">
        <v>6.7602074329999997</v>
      </c>
      <c r="L287" s="30">
        <v>6.9602074329999999</v>
      </c>
      <c r="M287" s="30">
        <v>8.0902074329999998</v>
      </c>
      <c r="N287" s="15">
        <f t="shared" si="30"/>
        <v>8.8791223531089467E-2</v>
      </c>
      <c r="P287" s="64">
        <v>4.323429</v>
      </c>
      <c r="Q287" s="64">
        <v>2.9960979999999999</v>
      </c>
      <c r="R287" s="64">
        <v>3.3719190000000001</v>
      </c>
      <c r="S287" s="59">
        <f t="shared" si="31"/>
        <v>0.15698425064254665</v>
      </c>
      <c r="U287" s="63">
        <v>4.3407559999999998</v>
      </c>
      <c r="V287" s="63">
        <v>4.2070439999999998</v>
      </c>
      <c r="W287" s="63">
        <v>4.421773</v>
      </c>
      <c r="X287" s="59">
        <f t="shared" si="32"/>
        <v>2.2652891770277191E-2</v>
      </c>
      <c r="Z287" s="40">
        <v>0</v>
      </c>
      <c r="AA287" s="7">
        <v>22.027050564263643</v>
      </c>
      <c r="AB287" s="7">
        <v>22.027050564263643</v>
      </c>
      <c r="AC287" s="59">
        <f t="shared" si="27"/>
        <v>0.70733806021988299</v>
      </c>
      <c r="AE287">
        <v>50.238010000000003</v>
      </c>
      <c r="AF287">
        <v>57.302709999999998</v>
      </c>
      <c r="AG287">
        <v>63.083399999999997</v>
      </c>
      <c r="AH287" s="15">
        <f t="shared" si="33"/>
        <v>0.12108231913425269</v>
      </c>
    </row>
    <row r="288" spans="1:34" x14ac:dyDescent="0.25">
      <c r="A288" s="27">
        <f t="shared" si="28"/>
        <v>52140</v>
      </c>
      <c r="B288">
        <v>2042</v>
      </c>
      <c r="C288">
        <v>10</v>
      </c>
      <c r="D288">
        <v>1</v>
      </c>
      <c r="E288">
        <v>1</v>
      </c>
      <c r="F288" s="30">
        <v>166.9</v>
      </c>
      <c r="G288" s="30">
        <v>163.03</v>
      </c>
      <c r="H288" s="30">
        <v>196.7</v>
      </c>
      <c r="I288" s="15">
        <f t="shared" si="29"/>
        <v>9.4419159289991908E-2</v>
      </c>
      <c r="K288" s="30">
        <v>6.8681074620000002</v>
      </c>
      <c r="L288" s="30">
        <v>7.0681074620000004</v>
      </c>
      <c r="M288" s="30">
        <v>8.2081074619999992</v>
      </c>
      <c r="N288" s="15">
        <f t="shared" si="30"/>
        <v>8.7226206899666495E-2</v>
      </c>
      <c r="P288" s="64">
        <v>4.323429</v>
      </c>
      <c r="Q288" s="64">
        <v>2.9960979999999999</v>
      </c>
      <c r="R288" s="64">
        <v>3.3719190000000001</v>
      </c>
      <c r="S288" s="59">
        <f t="shared" si="31"/>
        <v>0.15692067406843307</v>
      </c>
      <c r="U288" s="63">
        <v>4.3407559999999998</v>
      </c>
      <c r="V288" s="63">
        <v>4.2070439999999998</v>
      </c>
      <c r="W288" s="63">
        <v>4.421773</v>
      </c>
      <c r="X288" s="59">
        <f t="shared" si="32"/>
        <v>2.2103000808278515E-2</v>
      </c>
      <c r="Z288" s="40">
        <v>0</v>
      </c>
      <c r="AA288" s="7">
        <v>22.027050564263643</v>
      </c>
      <c r="AB288" s="7">
        <v>22.027050564263643</v>
      </c>
      <c r="AC288" s="59">
        <f t="shared" si="27"/>
        <v>0.70727713667051761</v>
      </c>
      <c r="AE288">
        <v>48.263680000000001</v>
      </c>
      <c r="AF288">
        <v>54.473170000000003</v>
      </c>
      <c r="AG288">
        <v>60.071089999999998</v>
      </c>
      <c r="AH288" s="15">
        <f t="shared" si="33"/>
        <v>0.11959740983925307</v>
      </c>
    </row>
    <row r="289" spans="1:34" x14ac:dyDescent="0.25">
      <c r="A289" s="27">
        <f t="shared" si="28"/>
        <v>52171</v>
      </c>
      <c r="B289">
        <v>2042</v>
      </c>
      <c r="C289">
        <v>11</v>
      </c>
      <c r="D289">
        <v>1</v>
      </c>
      <c r="E289">
        <v>1</v>
      </c>
      <c r="F289" s="30">
        <v>166.9</v>
      </c>
      <c r="G289" s="30">
        <v>163.03</v>
      </c>
      <c r="H289" s="30">
        <v>196.7</v>
      </c>
      <c r="I289" s="15">
        <f t="shared" si="29"/>
        <v>9.0438277371766587E-2</v>
      </c>
      <c r="K289" s="30">
        <v>7.2301730949999996</v>
      </c>
      <c r="L289" s="30">
        <v>7.4401730949999996</v>
      </c>
      <c r="M289" s="30">
        <v>8.5801730949999993</v>
      </c>
      <c r="N289" s="15">
        <f t="shared" si="30"/>
        <v>8.7340922352412059E-2</v>
      </c>
      <c r="P289" s="64">
        <v>4.323429</v>
      </c>
      <c r="Q289" s="64">
        <v>2.9960979999999999</v>
      </c>
      <c r="R289" s="64">
        <v>3.3719190000000001</v>
      </c>
      <c r="S289" s="59">
        <f t="shared" si="31"/>
        <v>0.15684098993839476</v>
      </c>
      <c r="U289" s="63">
        <v>4.3407559999999998</v>
      </c>
      <c r="V289" s="63">
        <v>4.2070439999999998</v>
      </c>
      <c r="W289" s="63">
        <v>4.421773</v>
      </c>
      <c r="X289" s="59">
        <f t="shared" si="32"/>
        <v>2.1383981913541919E-2</v>
      </c>
      <c r="Z289" s="40">
        <v>0</v>
      </c>
      <c r="AA289" s="7">
        <v>22.027050564263643</v>
      </c>
      <c r="AB289" s="7">
        <v>22.027050564263643</v>
      </c>
      <c r="AC289" s="59">
        <f t="shared" si="27"/>
        <v>0.7071999529685381</v>
      </c>
      <c r="AE289">
        <v>49.781689999999998</v>
      </c>
      <c r="AF289">
        <v>56.540100000000002</v>
      </c>
      <c r="AG289">
        <v>62.633360000000003</v>
      </c>
      <c r="AH289" s="15">
        <f t="shared" si="33"/>
        <v>0.11871462285265373</v>
      </c>
    </row>
    <row r="290" spans="1:34" x14ac:dyDescent="0.25">
      <c r="A290" s="27">
        <f t="shared" si="28"/>
        <v>52201</v>
      </c>
      <c r="B290">
        <v>2042</v>
      </c>
      <c r="C290">
        <v>12</v>
      </c>
      <c r="D290">
        <v>1</v>
      </c>
      <c r="E290">
        <v>1</v>
      </c>
      <c r="F290" s="30">
        <v>166.9</v>
      </c>
      <c r="G290" s="30">
        <v>163.03</v>
      </c>
      <c r="H290" s="30">
        <v>196.7</v>
      </c>
      <c r="I290" s="15">
        <f t="shared" si="29"/>
        <v>8.5695185307569102E-2</v>
      </c>
      <c r="K290" s="30">
        <v>7.4239912119999998</v>
      </c>
      <c r="L290" s="30">
        <v>7.623991212</v>
      </c>
      <c r="M290" s="30">
        <v>8.7739912120000003</v>
      </c>
      <c r="N290" s="15">
        <f t="shared" si="30"/>
        <v>8.8258111464141864E-2</v>
      </c>
      <c r="P290" s="64">
        <v>4.323429</v>
      </c>
      <c r="Q290" s="64">
        <v>2.9960979999999999</v>
      </c>
      <c r="R290" s="64">
        <v>3.3719190000000001</v>
      </c>
      <c r="S290" s="59">
        <f t="shared" si="31"/>
        <v>0.1567453276673586</v>
      </c>
      <c r="U290" s="63">
        <v>4.3407559999999998</v>
      </c>
      <c r="V290" s="63">
        <v>4.2070439999999998</v>
      </c>
      <c r="W290" s="63">
        <v>4.421773</v>
      </c>
      <c r="X290" s="59">
        <f t="shared" si="32"/>
        <v>2.0479837876324101E-2</v>
      </c>
      <c r="Z290" s="40">
        <v>0</v>
      </c>
      <c r="AA290" s="7">
        <v>22.027050564263643</v>
      </c>
      <c r="AB290" s="7">
        <v>22.027050564263643</v>
      </c>
      <c r="AC290" s="59">
        <f t="shared" si="27"/>
        <v>0.70710678118654868</v>
      </c>
      <c r="AE290">
        <v>52.621980000000001</v>
      </c>
      <c r="AF290">
        <v>59.179839999999999</v>
      </c>
      <c r="AG290">
        <v>65.712459999999993</v>
      </c>
      <c r="AH290" s="15">
        <f t="shared" si="33"/>
        <v>0.11853185358198633</v>
      </c>
    </row>
    <row r="291" spans="1:34" x14ac:dyDescent="0.25">
      <c r="A291" s="27">
        <f t="shared" si="28"/>
        <v>52232</v>
      </c>
      <c r="B291">
        <v>2043</v>
      </c>
      <c r="C291">
        <v>1</v>
      </c>
      <c r="D291">
        <v>1</v>
      </c>
      <c r="E291">
        <v>1</v>
      </c>
      <c r="F291" s="30">
        <v>185.49</v>
      </c>
      <c r="G291" s="30">
        <v>181.17</v>
      </c>
      <c r="H291" s="30">
        <v>213.71</v>
      </c>
      <c r="I291" s="15">
        <f t="shared" si="29"/>
        <v>8.9187108936921264E-2</v>
      </c>
      <c r="K291" s="30">
        <v>7.9156289629999996</v>
      </c>
      <c r="L291" s="30">
        <v>8.1256289630000005</v>
      </c>
      <c r="M291" s="30">
        <v>9.315628963</v>
      </c>
      <c r="N291" s="15">
        <f t="shared" si="30"/>
        <v>9.1101931724230922E-2</v>
      </c>
      <c r="P291" s="64">
        <v>4.4070150000000003</v>
      </c>
      <c r="Q291" s="64">
        <v>3.054465</v>
      </c>
      <c r="R291" s="64">
        <v>3.4374259999999999</v>
      </c>
      <c r="S291" s="59">
        <f t="shared" si="31"/>
        <v>0.15683363622588667</v>
      </c>
      <c r="U291" s="63">
        <v>4.439025</v>
      </c>
      <c r="V291" s="63">
        <v>4.302772</v>
      </c>
      <c r="W291" s="63">
        <v>4.5215810000000003</v>
      </c>
      <c r="X291" s="59">
        <f t="shared" si="32"/>
        <v>2.1406398597310101E-2</v>
      </c>
      <c r="Z291" s="40">
        <v>0</v>
      </c>
      <c r="AA291" s="7">
        <v>22.797997334012869</v>
      </c>
      <c r="AB291" s="7">
        <v>22.797997334012869</v>
      </c>
      <c r="AC291" s="59">
        <f t="shared" si="27"/>
        <v>0.70720545059994622</v>
      </c>
      <c r="AE291">
        <v>58.186250000000001</v>
      </c>
      <c r="AF291">
        <v>65.339780000000005</v>
      </c>
      <c r="AG291">
        <v>72.241399999999999</v>
      </c>
      <c r="AH291" s="15">
        <f t="shared" si="33"/>
        <v>0.11984591670964548</v>
      </c>
    </row>
    <row r="292" spans="1:34" x14ac:dyDescent="0.25">
      <c r="A292" s="27">
        <f t="shared" si="28"/>
        <v>52263</v>
      </c>
      <c r="B292">
        <v>2043</v>
      </c>
      <c r="C292">
        <v>2</v>
      </c>
      <c r="D292">
        <v>1</v>
      </c>
      <c r="E292">
        <v>1</v>
      </c>
      <c r="F292" s="30">
        <v>185.49</v>
      </c>
      <c r="G292" s="30">
        <v>181.17</v>
      </c>
      <c r="H292" s="30">
        <v>213.71</v>
      </c>
      <c r="I292" s="15">
        <f t="shared" si="29"/>
        <v>9.1672344855881702E-2</v>
      </c>
      <c r="K292" s="30">
        <v>7.8094666650000004</v>
      </c>
      <c r="L292" s="30">
        <v>8.0194666649999995</v>
      </c>
      <c r="M292" s="30">
        <v>9.2094666650000008</v>
      </c>
      <c r="N292" s="15">
        <f t="shared" si="30"/>
        <v>9.3337281175961295E-2</v>
      </c>
      <c r="P292" s="64">
        <v>4.4070150000000003</v>
      </c>
      <c r="Q292" s="64">
        <v>3.054465</v>
      </c>
      <c r="R292" s="64">
        <v>3.4374259999999999</v>
      </c>
      <c r="S292" s="59">
        <f t="shared" si="31"/>
        <v>0.1569043633302479</v>
      </c>
      <c r="U292" s="63">
        <v>4.439025</v>
      </c>
      <c r="V292" s="63">
        <v>4.302772</v>
      </c>
      <c r="W292" s="63">
        <v>4.5215810000000003</v>
      </c>
      <c r="X292" s="59">
        <f t="shared" si="32"/>
        <v>2.2128611643171408E-2</v>
      </c>
      <c r="Z292" s="40">
        <v>0</v>
      </c>
      <c r="AA292" s="7">
        <v>22.797997334012869</v>
      </c>
      <c r="AB292" s="7">
        <v>22.797997334012869</v>
      </c>
      <c r="AC292" s="59">
        <f t="shared" si="27"/>
        <v>0.70728513115583946</v>
      </c>
      <c r="AE292">
        <v>56.524030000000003</v>
      </c>
      <c r="AF292">
        <v>63.389609999999998</v>
      </c>
      <c r="AG292">
        <v>70.231179999999995</v>
      </c>
      <c r="AH292" s="15">
        <f t="shared" si="33"/>
        <v>0.12048690201023</v>
      </c>
    </row>
    <row r="293" spans="1:34" x14ac:dyDescent="0.25">
      <c r="A293" s="27">
        <f t="shared" si="28"/>
        <v>52291</v>
      </c>
      <c r="B293">
        <v>2043</v>
      </c>
      <c r="C293">
        <v>3</v>
      </c>
      <c r="D293">
        <v>1</v>
      </c>
      <c r="E293">
        <v>1</v>
      </c>
      <c r="F293" s="30">
        <v>185.49</v>
      </c>
      <c r="G293" s="30">
        <v>181.17</v>
      </c>
      <c r="H293" s="30">
        <v>213.71</v>
      </c>
      <c r="I293" s="15">
        <f t="shared" si="29"/>
        <v>9.3272905552804222E-2</v>
      </c>
      <c r="K293" s="30">
        <v>7.4437813369999999</v>
      </c>
      <c r="L293" s="30">
        <v>7.6537813369999999</v>
      </c>
      <c r="M293" s="30">
        <v>8.8337813369999996</v>
      </c>
      <c r="N293" s="15">
        <f t="shared" si="30"/>
        <v>9.399865458654727E-2</v>
      </c>
      <c r="P293" s="64">
        <v>4.4070150000000003</v>
      </c>
      <c r="Q293" s="64">
        <v>3.054465</v>
      </c>
      <c r="R293" s="64">
        <v>3.4374259999999999</v>
      </c>
      <c r="S293" s="59">
        <f t="shared" si="31"/>
        <v>0.15695770046753765</v>
      </c>
      <c r="U293" s="63">
        <v>4.439025</v>
      </c>
      <c r="V293" s="63">
        <v>4.302772</v>
      </c>
      <c r="W293" s="63">
        <v>4.5215810000000003</v>
      </c>
      <c r="X293" s="59">
        <f t="shared" si="32"/>
        <v>2.2667829844605619E-2</v>
      </c>
      <c r="Z293" s="40">
        <v>0</v>
      </c>
      <c r="AA293" s="7">
        <v>22.797997334012869</v>
      </c>
      <c r="AB293" s="7">
        <v>22.797997334012869</v>
      </c>
      <c r="AC293" s="59">
        <f t="shared" si="27"/>
        <v>0.70734615300742565</v>
      </c>
      <c r="AE293">
        <v>51.547580000000004</v>
      </c>
      <c r="AF293">
        <v>57.818330000000003</v>
      </c>
      <c r="AG293">
        <v>63.982590000000002</v>
      </c>
      <c r="AH293" s="15">
        <f t="shared" si="33"/>
        <v>0.11983876279502624</v>
      </c>
    </row>
    <row r="294" spans="1:34" x14ac:dyDescent="0.25">
      <c r="A294" s="27">
        <f t="shared" si="28"/>
        <v>52322</v>
      </c>
      <c r="B294">
        <v>2043</v>
      </c>
      <c r="C294">
        <v>4</v>
      </c>
      <c r="D294">
        <v>1</v>
      </c>
      <c r="E294">
        <v>1</v>
      </c>
      <c r="F294" s="30">
        <v>185.49</v>
      </c>
      <c r="G294" s="30">
        <v>181.17</v>
      </c>
      <c r="H294" s="30">
        <v>213.71</v>
      </c>
      <c r="I294" s="15">
        <f t="shared" si="29"/>
        <v>9.4073097202659314E-2</v>
      </c>
      <c r="K294" s="30">
        <v>7.1531812319999997</v>
      </c>
      <c r="L294" s="30">
        <v>7.3531812319999998</v>
      </c>
      <c r="M294" s="30">
        <v>8.5231812320000007</v>
      </c>
      <c r="N294" s="15">
        <f t="shared" si="30"/>
        <v>9.344639899283376E-2</v>
      </c>
      <c r="P294" s="64">
        <v>4.4070150000000003</v>
      </c>
      <c r="Q294" s="64">
        <v>3.054465</v>
      </c>
      <c r="R294" s="64">
        <v>3.4374259999999999</v>
      </c>
      <c r="S294" s="59">
        <f t="shared" si="31"/>
        <v>0.15699383143247869</v>
      </c>
      <c r="U294" s="63">
        <v>4.439025</v>
      </c>
      <c r="V294" s="63">
        <v>4.302772</v>
      </c>
      <c r="W294" s="63">
        <v>4.5215810000000003</v>
      </c>
      <c r="X294" s="59">
        <f t="shared" si="32"/>
        <v>2.3038668476617487E-2</v>
      </c>
      <c r="Z294" s="40">
        <v>0</v>
      </c>
      <c r="AA294" s="7">
        <v>22.797997334012869</v>
      </c>
      <c r="AB294" s="7">
        <v>22.797997334012869</v>
      </c>
      <c r="AC294" s="59">
        <f t="shared" si="27"/>
        <v>0.70738883913679107</v>
      </c>
      <c r="AE294">
        <v>48.69332</v>
      </c>
      <c r="AF294">
        <v>54.756639999999997</v>
      </c>
      <c r="AG294">
        <v>60.630180000000003</v>
      </c>
      <c r="AH294" s="15">
        <f t="shared" si="33"/>
        <v>0.11843619644570064</v>
      </c>
    </row>
    <row r="295" spans="1:34" x14ac:dyDescent="0.25">
      <c r="A295" s="27">
        <f t="shared" si="28"/>
        <v>52352</v>
      </c>
      <c r="B295">
        <v>2043</v>
      </c>
      <c r="C295">
        <v>5</v>
      </c>
      <c r="D295">
        <v>1</v>
      </c>
      <c r="E295">
        <v>1</v>
      </c>
      <c r="F295" s="30">
        <v>185.49</v>
      </c>
      <c r="G295" s="30">
        <v>181.17</v>
      </c>
      <c r="H295" s="30">
        <v>213.71</v>
      </c>
      <c r="I295" s="15">
        <f t="shared" si="29"/>
        <v>9.4130548334546718E-2</v>
      </c>
      <c r="K295" s="30">
        <v>7.044546789</v>
      </c>
      <c r="L295" s="30">
        <v>7.2445467890000002</v>
      </c>
      <c r="M295" s="30">
        <v>8.4145467889999992</v>
      </c>
      <c r="N295" s="15">
        <f t="shared" si="30"/>
        <v>9.2461662546977172E-2</v>
      </c>
      <c r="P295" s="64">
        <v>4.4070150000000003</v>
      </c>
      <c r="Q295" s="64">
        <v>3.054465</v>
      </c>
      <c r="R295" s="64">
        <v>3.4374259999999999</v>
      </c>
      <c r="S295" s="59">
        <f t="shared" si="31"/>
        <v>0.15701293256020418</v>
      </c>
      <c r="U295" s="63">
        <v>4.439025</v>
      </c>
      <c r="V295" s="63">
        <v>4.302772</v>
      </c>
      <c r="W295" s="63">
        <v>4.5215810000000003</v>
      </c>
      <c r="X295" s="59">
        <f t="shared" si="32"/>
        <v>2.3250912371636869E-2</v>
      </c>
      <c r="Z295" s="40">
        <v>0</v>
      </c>
      <c r="AA295" s="7">
        <v>22.797997334012869</v>
      </c>
      <c r="AB295" s="7">
        <v>22.797997334012869</v>
      </c>
      <c r="AC295" s="59">
        <f t="shared" si="27"/>
        <v>0.70741350554865978</v>
      </c>
      <c r="AE295">
        <v>48.616289999999999</v>
      </c>
      <c r="AF295">
        <v>54.781509999999997</v>
      </c>
      <c r="AG295">
        <v>60.974420000000002</v>
      </c>
      <c r="AH295" s="15">
        <f t="shared" si="33"/>
        <v>0.11686384421473793</v>
      </c>
    </row>
    <row r="296" spans="1:34" x14ac:dyDescent="0.25">
      <c r="A296" s="27">
        <f t="shared" si="28"/>
        <v>52383</v>
      </c>
      <c r="B296">
        <v>2043</v>
      </c>
      <c r="C296">
        <v>6</v>
      </c>
      <c r="D296">
        <v>1</v>
      </c>
      <c r="E296">
        <v>1</v>
      </c>
      <c r="F296" s="30">
        <v>185.49</v>
      </c>
      <c r="G296" s="30">
        <v>181.17</v>
      </c>
      <c r="H296" s="30">
        <v>213.71</v>
      </c>
      <c r="I296" s="15">
        <f t="shared" si="29"/>
        <v>9.348229218505405E-2</v>
      </c>
      <c r="K296" s="30">
        <v>7.0174877709999999</v>
      </c>
      <c r="L296" s="30">
        <v>7.2274877709999998</v>
      </c>
      <c r="M296" s="30">
        <v>8.3974877709999998</v>
      </c>
      <c r="N296" s="15">
        <f t="shared" si="30"/>
        <v>9.1302089843658868E-2</v>
      </c>
      <c r="P296" s="64">
        <v>4.4070150000000003</v>
      </c>
      <c r="Q296" s="64">
        <v>3.054465</v>
      </c>
      <c r="R296" s="64">
        <v>3.4374259999999999</v>
      </c>
      <c r="S296" s="59">
        <f t="shared" si="31"/>
        <v>0.15701517294410008</v>
      </c>
      <c r="U296" s="63">
        <v>4.439025</v>
      </c>
      <c r="V296" s="63">
        <v>4.302772</v>
      </c>
      <c r="W296" s="63">
        <v>4.5215810000000003</v>
      </c>
      <c r="X296" s="59">
        <f t="shared" si="32"/>
        <v>2.3310596803933985E-2</v>
      </c>
      <c r="Z296" s="40">
        <v>0</v>
      </c>
      <c r="AA296" s="7">
        <v>22.797997334012869</v>
      </c>
      <c r="AB296" s="7">
        <v>22.797997334012869</v>
      </c>
      <c r="AC296" s="59">
        <f t="shared" si="27"/>
        <v>0.70742046145762505</v>
      </c>
      <c r="AE296">
        <v>51.795830000000002</v>
      </c>
      <c r="AF296">
        <v>57.974069999999998</v>
      </c>
      <c r="AG296">
        <v>64.531009999999995</v>
      </c>
      <c r="AH296" s="15">
        <f t="shared" si="33"/>
        <v>0.11619128464370063</v>
      </c>
    </row>
    <row r="297" spans="1:34" x14ac:dyDescent="0.25">
      <c r="A297" s="27">
        <f t="shared" si="28"/>
        <v>52413</v>
      </c>
      <c r="B297">
        <v>2043</v>
      </c>
      <c r="C297">
        <v>7</v>
      </c>
      <c r="D297">
        <v>1</v>
      </c>
      <c r="E297">
        <v>1</v>
      </c>
      <c r="F297" s="30">
        <v>185.49</v>
      </c>
      <c r="G297" s="30">
        <v>181.17</v>
      </c>
      <c r="H297" s="30">
        <v>213.71</v>
      </c>
      <c r="I297" s="15">
        <f t="shared" si="29"/>
        <v>9.2147879999325E-2</v>
      </c>
      <c r="K297" s="30">
        <v>7.1329304049999998</v>
      </c>
      <c r="L297" s="30">
        <v>7.3429304049999997</v>
      </c>
      <c r="M297" s="30">
        <v>8.5129304050000005</v>
      </c>
      <c r="N297" s="15">
        <f t="shared" si="30"/>
        <v>9.0481449240689113E-2</v>
      </c>
      <c r="P297" s="64">
        <v>4.4070150000000003</v>
      </c>
      <c r="Q297" s="64">
        <v>3.054465</v>
      </c>
      <c r="R297" s="64">
        <v>3.4374259999999999</v>
      </c>
      <c r="S297" s="59">
        <f t="shared" si="31"/>
        <v>0.15700071463953752</v>
      </c>
      <c r="U297" s="63">
        <v>4.439025</v>
      </c>
      <c r="V297" s="63">
        <v>4.302772</v>
      </c>
      <c r="W297" s="63">
        <v>4.5215810000000003</v>
      </c>
      <c r="X297" s="59">
        <f t="shared" si="32"/>
        <v>2.3220588331090974E-2</v>
      </c>
      <c r="Z297" s="40">
        <v>0</v>
      </c>
      <c r="AA297" s="7">
        <v>22.797997334012869</v>
      </c>
      <c r="AB297" s="7">
        <v>22.797997334012869</v>
      </c>
      <c r="AC297" s="59">
        <f t="shared" si="27"/>
        <v>0.7074100094691288</v>
      </c>
      <c r="AE297">
        <v>60.536369999999998</v>
      </c>
      <c r="AF297">
        <v>68.122309999999999</v>
      </c>
      <c r="AG297">
        <v>74.914050000000003</v>
      </c>
      <c r="AH297" s="15">
        <f t="shared" si="33"/>
        <v>0.11669487173918597</v>
      </c>
    </row>
    <row r="298" spans="1:34" x14ac:dyDescent="0.25">
      <c r="A298" s="27">
        <f t="shared" si="28"/>
        <v>52444</v>
      </c>
      <c r="B298">
        <v>2043</v>
      </c>
      <c r="C298">
        <v>8</v>
      </c>
      <c r="D298">
        <v>1</v>
      </c>
      <c r="E298">
        <v>1</v>
      </c>
      <c r="F298" s="30">
        <v>185.49</v>
      </c>
      <c r="G298" s="30">
        <v>181.17</v>
      </c>
      <c r="H298" s="30">
        <v>213.71</v>
      </c>
      <c r="I298" s="15">
        <f t="shared" si="29"/>
        <v>9.0130374298677263E-2</v>
      </c>
      <c r="K298" s="30">
        <v>7.0824877690000001</v>
      </c>
      <c r="L298" s="30">
        <v>7.2824877690000003</v>
      </c>
      <c r="M298" s="30">
        <v>8.4524877689999993</v>
      </c>
      <c r="N298" s="15">
        <f t="shared" si="30"/>
        <v>8.9314266147271879E-2</v>
      </c>
      <c r="P298" s="64">
        <v>4.4070150000000003</v>
      </c>
      <c r="Q298" s="64">
        <v>3.054465</v>
      </c>
      <c r="R298" s="64">
        <v>3.4374259999999999</v>
      </c>
      <c r="S298" s="59">
        <f t="shared" si="31"/>
        <v>0.15696971285422115</v>
      </c>
      <c r="U298" s="63">
        <v>4.439025</v>
      </c>
      <c r="V298" s="63">
        <v>4.302772</v>
      </c>
      <c r="W298" s="63">
        <v>4.5215810000000003</v>
      </c>
      <c r="X298" s="59">
        <f t="shared" si="32"/>
        <v>2.2980816668074961E-2</v>
      </c>
      <c r="Z298" s="40">
        <v>0</v>
      </c>
      <c r="AA298" s="7">
        <v>22.797997334012869</v>
      </c>
      <c r="AB298" s="7">
        <v>22.797997334012869</v>
      </c>
      <c r="AC298" s="59">
        <f t="shared" si="27"/>
        <v>0.70738244575444131</v>
      </c>
      <c r="AE298">
        <v>58.492840000000001</v>
      </c>
      <c r="AF298">
        <v>64.271609999999995</v>
      </c>
      <c r="AG298">
        <v>71.181319999999999</v>
      </c>
      <c r="AH298" s="15">
        <f t="shared" si="33"/>
        <v>0.11635459502838437</v>
      </c>
    </row>
    <row r="299" spans="1:34" x14ac:dyDescent="0.25">
      <c r="A299" s="27">
        <f t="shared" si="28"/>
        <v>52475</v>
      </c>
      <c r="B299">
        <v>2043</v>
      </c>
      <c r="C299">
        <v>9</v>
      </c>
      <c r="D299">
        <v>1</v>
      </c>
      <c r="E299">
        <v>1</v>
      </c>
      <c r="F299" s="30">
        <v>185.49</v>
      </c>
      <c r="G299" s="30">
        <v>181.17</v>
      </c>
      <c r="H299" s="30">
        <v>213.71</v>
      </c>
      <c r="I299" s="15">
        <f t="shared" si="29"/>
        <v>8.7415423696777794E-2</v>
      </c>
      <c r="K299" s="30">
        <v>6.9902074330000001</v>
      </c>
      <c r="L299" s="30">
        <v>7.2002074330000001</v>
      </c>
      <c r="M299" s="30">
        <v>8.3702074329999991</v>
      </c>
      <c r="N299" s="15">
        <f t="shared" si="30"/>
        <v>8.7798141441429389E-2</v>
      </c>
      <c r="P299" s="64">
        <v>4.4070150000000003</v>
      </c>
      <c r="Q299" s="64">
        <v>3.054465</v>
      </c>
      <c r="R299" s="64">
        <v>3.4374259999999999</v>
      </c>
      <c r="S299" s="59">
        <f t="shared" si="31"/>
        <v>0.15692231612584628</v>
      </c>
      <c r="U299" s="63">
        <v>4.439025</v>
      </c>
      <c r="V299" s="63">
        <v>4.302772</v>
      </c>
      <c r="W299" s="63">
        <v>4.5215810000000003</v>
      </c>
      <c r="X299" s="59">
        <f t="shared" si="32"/>
        <v>2.2588211708879983E-2</v>
      </c>
      <c r="Z299" s="40">
        <v>0</v>
      </c>
      <c r="AA299" s="7">
        <v>22.797997334012869</v>
      </c>
      <c r="AB299" s="7">
        <v>22.797997334012869</v>
      </c>
      <c r="AC299" s="59">
        <f t="shared" si="27"/>
        <v>0.70733806021988221</v>
      </c>
      <c r="AE299">
        <v>51.272500000000001</v>
      </c>
      <c r="AF299">
        <v>58.119289999999999</v>
      </c>
      <c r="AG299">
        <v>63.72871</v>
      </c>
      <c r="AH299" s="15">
        <f t="shared" si="33"/>
        <v>0.11568469459362761</v>
      </c>
    </row>
    <row r="300" spans="1:34" x14ac:dyDescent="0.25">
      <c r="A300" s="27">
        <f t="shared" si="28"/>
        <v>52505</v>
      </c>
      <c r="B300">
        <v>2043</v>
      </c>
      <c r="C300">
        <v>10</v>
      </c>
      <c r="D300">
        <v>1</v>
      </c>
      <c r="E300">
        <v>1</v>
      </c>
      <c r="F300" s="30">
        <v>185.49</v>
      </c>
      <c r="G300" s="30">
        <v>181.17</v>
      </c>
      <c r="H300" s="30">
        <v>213.71</v>
      </c>
      <c r="I300" s="15">
        <f t="shared" si="29"/>
        <v>8.3968065067177966E-2</v>
      </c>
      <c r="K300" s="30">
        <v>7.1081074620000004</v>
      </c>
      <c r="L300" s="30">
        <v>7.3081074619999997</v>
      </c>
      <c r="M300" s="30">
        <v>8.4781074620000005</v>
      </c>
      <c r="N300" s="15">
        <f t="shared" si="30"/>
        <v>8.6557717935882947E-2</v>
      </c>
      <c r="P300" s="64">
        <v>4.4070150000000003</v>
      </c>
      <c r="Q300" s="64">
        <v>3.054465</v>
      </c>
      <c r="R300" s="64">
        <v>3.4374259999999999</v>
      </c>
      <c r="S300" s="59">
        <f t="shared" si="31"/>
        <v>0.15685866648769603</v>
      </c>
      <c r="U300" s="63">
        <v>4.439025</v>
      </c>
      <c r="V300" s="63">
        <v>4.302772</v>
      </c>
      <c r="W300" s="63">
        <v>4.5215810000000003</v>
      </c>
      <c r="X300" s="59">
        <f t="shared" si="32"/>
        <v>2.2036327691294405E-2</v>
      </c>
      <c r="Z300" s="40">
        <v>0</v>
      </c>
      <c r="AA300" s="7">
        <v>22.797997334012869</v>
      </c>
      <c r="AB300" s="7">
        <v>22.797997334012869</v>
      </c>
      <c r="AC300" s="59">
        <f t="shared" si="27"/>
        <v>0.70727713667051695</v>
      </c>
      <c r="AE300">
        <v>49.188319999999997</v>
      </c>
      <c r="AF300">
        <v>55.271009999999997</v>
      </c>
      <c r="AG300">
        <v>61.27778</v>
      </c>
      <c r="AH300" s="15">
        <f t="shared" si="33"/>
        <v>0.11468706189828902</v>
      </c>
    </row>
    <row r="301" spans="1:34" x14ac:dyDescent="0.25">
      <c r="A301" s="27">
        <f t="shared" si="28"/>
        <v>52536</v>
      </c>
      <c r="B301">
        <v>2043</v>
      </c>
      <c r="C301">
        <v>11</v>
      </c>
      <c r="D301">
        <v>1</v>
      </c>
      <c r="E301">
        <v>1</v>
      </c>
      <c r="F301" s="30">
        <v>185.49</v>
      </c>
      <c r="G301" s="30">
        <v>181.17</v>
      </c>
      <c r="H301" s="30">
        <v>213.71</v>
      </c>
      <c r="I301" s="15">
        <f t="shared" si="29"/>
        <v>7.9726121946867165E-2</v>
      </c>
      <c r="K301" s="30">
        <v>7.4701730949999998</v>
      </c>
      <c r="L301" s="30">
        <v>7.670173095</v>
      </c>
      <c r="M301" s="30">
        <v>8.8501730950000006</v>
      </c>
      <c r="N301" s="15">
        <f t="shared" si="30"/>
        <v>8.6699211397924539E-2</v>
      </c>
      <c r="P301" s="64">
        <v>4.4070150000000003</v>
      </c>
      <c r="Q301" s="64">
        <v>3.054465</v>
      </c>
      <c r="R301" s="64">
        <v>3.4374259999999999</v>
      </c>
      <c r="S301" s="59">
        <f t="shared" si="31"/>
        <v>0.15677889962274627</v>
      </c>
      <c r="U301" s="63">
        <v>4.439025</v>
      </c>
      <c r="V301" s="63">
        <v>4.302772</v>
      </c>
      <c r="W301" s="63">
        <v>4.5215810000000003</v>
      </c>
      <c r="X301" s="59">
        <f t="shared" si="32"/>
        <v>2.1314555531530263E-2</v>
      </c>
      <c r="Z301" s="40">
        <v>0</v>
      </c>
      <c r="AA301" s="7">
        <v>22.797997334012869</v>
      </c>
      <c r="AB301" s="7">
        <v>22.797997334012869</v>
      </c>
      <c r="AC301" s="59">
        <f t="shared" si="27"/>
        <v>0.70719995296853744</v>
      </c>
      <c r="AE301">
        <v>51.294359999999998</v>
      </c>
      <c r="AF301">
        <v>57.815669999999997</v>
      </c>
      <c r="AG301">
        <v>63.983420000000002</v>
      </c>
      <c r="AH301" s="15">
        <f t="shared" si="33"/>
        <v>0.11364993300029556</v>
      </c>
    </row>
    <row r="302" spans="1:34" x14ac:dyDescent="0.25">
      <c r="A302" s="27">
        <f t="shared" si="28"/>
        <v>52566</v>
      </c>
      <c r="B302">
        <v>2043</v>
      </c>
      <c r="C302">
        <v>12</v>
      </c>
      <c r="D302">
        <v>1</v>
      </c>
      <c r="E302">
        <v>1</v>
      </c>
      <c r="F302" s="30">
        <v>185.49</v>
      </c>
      <c r="G302" s="30">
        <v>181.17</v>
      </c>
      <c r="H302" s="30">
        <v>213.71</v>
      </c>
      <c r="I302" s="15">
        <f t="shared" si="29"/>
        <v>7.458752749526093E-2</v>
      </c>
      <c r="K302" s="30">
        <v>7.663991212</v>
      </c>
      <c r="L302" s="30">
        <v>7.8639912120000002</v>
      </c>
      <c r="M302" s="30">
        <v>9.0539912119999997</v>
      </c>
      <c r="N302" s="15">
        <f t="shared" si="30"/>
        <v>8.754623187857781E-2</v>
      </c>
      <c r="P302" s="64">
        <v>4.4070150000000003</v>
      </c>
      <c r="Q302" s="64">
        <v>3.054465</v>
      </c>
      <c r="R302" s="64">
        <v>3.4374259999999999</v>
      </c>
      <c r="S302" s="59">
        <f t="shared" si="31"/>
        <v>0.15668314500676717</v>
      </c>
      <c r="U302" s="63">
        <v>4.439025</v>
      </c>
      <c r="V302" s="63">
        <v>4.302772</v>
      </c>
      <c r="W302" s="63">
        <v>4.5215810000000003</v>
      </c>
      <c r="X302" s="59">
        <f t="shared" si="32"/>
        <v>2.040669369467164E-2</v>
      </c>
      <c r="Z302" s="40">
        <v>0</v>
      </c>
      <c r="AA302" s="7">
        <v>22.797997334012869</v>
      </c>
      <c r="AB302" s="7">
        <v>22.797997334012869</v>
      </c>
      <c r="AC302" s="59">
        <f t="shared" si="27"/>
        <v>0.70710678118654813</v>
      </c>
      <c r="AE302">
        <v>53.886560000000003</v>
      </c>
      <c r="AF302">
        <v>60.619309999999999</v>
      </c>
      <c r="AG302">
        <v>67.13579</v>
      </c>
      <c r="AH302" s="15">
        <f t="shared" si="33"/>
        <v>0.11353426217781751</v>
      </c>
    </row>
    <row r="303" spans="1:34" x14ac:dyDescent="0.25">
      <c r="A303" s="27">
        <f t="shared" si="28"/>
        <v>52597</v>
      </c>
      <c r="B303">
        <v>2044</v>
      </c>
      <c r="C303">
        <v>1</v>
      </c>
      <c r="D303">
        <v>1</v>
      </c>
      <c r="E303">
        <v>1</v>
      </c>
      <c r="F303" s="30">
        <v>205.56</v>
      </c>
      <c r="G303" s="30">
        <v>201.09</v>
      </c>
      <c r="H303" s="30">
        <v>232.11</v>
      </c>
      <c r="I303" s="15">
        <f t="shared" si="29"/>
        <v>7.865201546650441E-2</v>
      </c>
      <c r="K303" s="30">
        <v>8.2456289629999997</v>
      </c>
      <c r="L303" s="30">
        <v>8.4556289630000006</v>
      </c>
      <c r="M303" s="30">
        <v>9.7056289630000006</v>
      </c>
      <c r="N303" s="15">
        <f t="shared" si="30"/>
        <v>9.1508493026539739E-2</v>
      </c>
      <c r="P303" s="64">
        <v>4.4922240000000002</v>
      </c>
      <c r="Q303" s="64">
        <v>3.1139760000000001</v>
      </c>
      <c r="R303" s="64">
        <v>3.5042140000000002</v>
      </c>
      <c r="S303" s="59">
        <f t="shared" si="31"/>
        <v>0.1567714783909239</v>
      </c>
      <c r="U303" s="63">
        <v>4.539555</v>
      </c>
      <c r="V303" s="63">
        <v>4.4007139999999998</v>
      </c>
      <c r="W303" s="63">
        <v>4.6236800000000002</v>
      </c>
      <c r="X303" s="59">
        <f t="shared" si="32"/>
        <v>2.1337123947767531E-2</v>
      </c>
      <c r="Z303" s="40">
        <v>0</v>
      </c>
      <c r="AA303" s="7">
        <v>23.595927240703318</v>
      </c>
      <c r="AB303" s="7">
        <v>23.595927240703318</v>
      </c>
      <c r="AC303" s="59">
        <f t="shared" si="27"/>
        <v>0.70720545059994566</v>
      </c>
      <c r="AE303">
        <v>60.223880000000001</v>
      </c>
      <c r="AF303">
        <v>67.790360000000007</v>
      </c>
      <c r="AG303">
        <v>74.437939999999998</v>
      </c>
      <c r="AH303" s="15">
        <f t="shared" si="33"/>
        <v>0.11617254553683137</v>
      </c>
    </row>
    <row r="304" spans="1:34" x14ac:dyDescent="0.25">
      <c r="A304" s="27">
        <f t="shared" si="28"/>
        <v>52628</v>
      </c>
      <c r="B304">
        <v>2044</v>
      </c>
      <c r="C304">
        <v>2</v>
      </c>
      <c r="D304">
        <v>1</v>
      </c>
      <c r="E304">
        <v>1</v>
      </c>
      <c r="F304" s="30">
        <v>205.56</v>
      </c>
      <c r="G304" s="30">
        <v>201.09</v>
      </c>
      <c r="H304" s="30">
        <v>232.11</v>
      </c>
      <c r="I304" s="15">
        <f t="shared" si="29"/>
        <v>8.1558444748608697E-2</v>
      </c>
      <c r="K304" s="30">
        <v>8.1394666650000005</v>
      </c>
      <c r="L304" s="30">
        <v>8.3494666649999996</v>
      </c>
      <c r="M304" s="30">
        <v>9.5894666649999998</v>
      </c>
      <c r="N304" s="15">
        <f t="shared" si="30"/>
        <v>9.4509017663977193E-2</v>
      </c>
      <c r="P304" s="64">
        <v>4.4922240000000002</v>
      </c>
      <c r="Q304" s="64">
        <v>3.1139760000000001</v>
      </c>
      <c r="R304" s="64">
        <v>3.5042140000000002</v>
      </c>
      <c r="S304" s="59">
        <f t="shared" si="31"/>
        <v>0.1568422200755597</v>
      </c>
      <c r="U304" s="63">
        <v>4.539555</v>
      </c>
      <c r="V304" s="63">
        <v>4.4007139999999998</v>
      </c>
      <c r="W304" s="63">
        <v>4.6236800000000002</v>
      </c>
      <c r="X304" s="59">
        <f t="shared" si="32"/>
        <v>2.2062150717150772E-2</v>
      </c>
      <c r="Z304" s="40">
        <v>0</v>
      </c>
      <c r="AA304" s="7">
        <v>23.595927240703318</v>
      </c>
      <c r="AB304" s="7">
        <v>23.595927240703318</v>
      </c>
      <c r="AC304" s="59">
        <f t="shared" si="27"/>
        <v>0.7072851311558388</v>
      </c>
      <c r="AE304">
        <v>58.567720000000001</v>
      </c>
      <c r="AF304">
        <v>66.205520000000007</v>
      </c>
      <c r="AG304">
        <v>72.660659999999993</v>
      </c>
      <c r="AH304" s="15">
        <f t="shared" si="33"/>
        <v>0.11811540020977926</v>
      </c>
    </row>
    <row r="305" spans="1:34" x14ac:dyDescent="0.25">
      <c r="A305" s="27">
        <f t="shared" si="28"/>
        <v>52657</v>
      </c>
      <c r="B305">
        <v>2044</v>
      </c>
      <c r="C305">
        <v>3</v>
      </c>
      <c r="D305">
        <v>1</v>
      </c>
      <c r="E305">
        <v>1</v>
      </c>
      <c r="F305" s="30">
        <v>205.56</v>
      </c>
      <c r="G305" s="30">
        <v>201.09</v>
      </c>
      <c r="H305" s="30">
        <v>232.11</v>
      </c>
      <c r="I305" s="15">
        <f t="shared" si="29"/>
        <v>8.3472466519095151E-2</v>
      </c>
      <c r="K305" s="30">
        <v>7.773781337</v>
      </c>
      <c r="L305" s="30">
        <v>7.9837813369999999</v>
      </c>
      <c r="M305" s="30">
        <v>9.2137813370000003</v>
      </c>
      <c r="N305" s="15">
        <f t="shared" si="30"/>
        <v>9.5479626691330519E-2</v>
      </c>
      <c r="P305" s="64">
        <v>4.4922240000000002</v>
      </c>
      <c r="Q305" s="64">
        <v>3.1139760000000001</v>
      </c>
      <c r="R305" s="64">
        <v>3.5042140000000002</v>
      </c>
      <c r="S305" s="59">
        <f t="shared" si="31"/>
        <v>0.15689556169141028</v>
      </c>
      <c r="U305" s="63">
        <v>4.539555</v>
      </c>
      <c r="V305" s="63">
        <v>4.4007139999999998</v>
      </c>
      <c r="W305" s="63">
        <v>4.6236800000000002</v>
      </c>
      <c r="X305" s="59">
        <f t="shared" si="32"/>
        <v>2.2603367877580632E-2</v>
      </c>
      <c r="Z305" s="40">
        <v>0</v>
      </c>
      <c r="AA305" s="7">
        <v>23.595927240703318</v>
      </c>
      <c r="AB305" s="7">
        <v>23.595927240703318</v>
      </c>
      <c r="AC305" s="59">
        <f t="shared" si="27"/>
        <v>0.70734615300742532</v>
      </c>
      <c r="AE305">
        <v>52.888390000000001</v>
      </c>
      <c r="AF305">
        <v>59.729059999999997</v>
      </c>
      <c r="AG305">
        <v>65.820970000000003</v>
      </c>
      <c r="AH305" s="15">
        <f t="shared" si="33"/>
        <v>0.11750603773981558</v>
      </c>
    </row>
    <row r="306" spans="1:34" x14ac:dyDescent="0.25">
      <c r="A306" s="27">
        <f t="shared" si="28"/>
        <v>52688</v>
      </c>
      <c r="B306">
        <v>2044</v>
      </c>
      <c r="C306">
        <v>4</v>
      </c>
      <c r="D306">
        <v>1</v>
      </c>
      <c r="E306">
        <v>1</v>
      </c>
      <c r="F306" s="30">
        <v>205.56</v>
      </c>
      <c r="G306" s="30">
        <v>201.09</v>
      </c>
      <c r="H306" s="30">
        <v>232.11</v>
      </c>
      <c r="I306" s="15">
        <f t="shared" si="29"/>
        <v>8.450345473934294E-2</v>
      </c>
      <c r="K306" s="30">
        <v>7.4831812319999997</v>
      </c>
      <c r="L306" s="30">
        <v>7.6831812319999999</v>
      </c>
      <c r="M306" s="30">
        <v>8.9031812319999997</v>
      </c>
      <c r="N306" s="15">
        <f t="shared" si="30"/>
        <v>9.4853958855255674E-2</v>
      </c>
      <c r="P306" s="64">
        <v>4.4922240000000002</v>
      </c>
      <c r="Q306" s="64">
        <v>3.1139760000000001</v>
      </c>
      <c r="R306" s="64">
        <v>3.5042140000000002</v>
      </c>
      <c r="S306" s="59">
        <f t="shared" si="31"/>
        <v>0.15693168716616604</v>
      </c>
      <c r="U306" s="63">
        <v>4.539555</v>
      </c>
      <c r="V306" s="63">
        <v>4.4007139999999998</v>
      </c>
      <c r="W306" s="63">
        <v>4.6236800000000002</v>
      </c>
      <c r="X306" s="59">
        <f t="shared" si="32"/>
        <v>2.2975538245036405E-2</v>
      </c>
      <c r="Z306" s="40">
        <v>0</v>
      </c>
      <c r="AA306" s="7">
        <v>23.595927240703318</v>
      </c>
      <c r="AB306" s="7">
        <v>23.595927240703318</v>
      </c>
      <c r="AC306" s="59">
        <f t="shared" si="27"/>
        <v>0.70738883913679074</v>
      </c>
      <c r="AE306">
        <v>49.892000000000003</v>
      </c>
      <c r="AF306">
        <v>56.483960000000003</v>
      </c>
      <c r="AG306">
        <v>62.534680000000002</v>
      </c>
      <c r="AH306" s="15">
        <f t="shared" si="33"/>
        <v>0.11598520375107078</v>
      </c>
    </row>
    <row r="307" spans="1:34" x14ac:dyDescent="0.25">
      <c r="A307" s="27">
        <f t="shared" si="28"/>
        <v>52718</v>
      </c>
      <c r="B307">
        <v>2044</v>
      </c>
      <c r="C307">
        <v>5</v>
      </c>
      <c r="D307">
        <v>1</v>
      </c>
      <c r="E307">
        <v>1</v>
      </c>
      <c r="F307" s="30">
        <v>205.56</v>
      </c>
      <c r="G307" s="30">
        <v>201.09</v>
      </c>
      <c r="H307" s="30">
        <v>232.11</v>
      </c>
      <c r="I307" s="15">
        <f t="shared" si="29"/>
        <v>8.4723445651111326E-2</v>
      </c>
      <c r="K307" s="30">
        <v>7.374546789</v>
      </c>
      <c r="L307" s="30">
        <v>7.5745467890000002</v>
      </c>
      <c r="M307" s="30">
        <v>8.794546789</v>
      </c>
      <c r="N307" s="15">
        <f t="shared" si="30"/>
        <v>9.3569738420093918E-2</v>
      </c>
      <c r="P307" s="64">
        <v>4.4922240000000002</v>
      </c>
      <c r="Q307" s="64">
        <v>3.1139760000000001</v>
      </c>
      <c r="R307" s="64">
        <v>3.5042140000000002</v>
      </c>
      <c r="S307" s="59">
        <f t="shared" si="31"/>
        <v>0.15695077295762278</v>
      </c>
      <c r="U307" s="63">
        <v>4.539555</v>
      </c>
      <c r="V307" s="63">
        <v>4.4007139999999998</v>
      </c>
      <c r="W307" s="63">
        <v>4.6236800000000002</v>
      </c>
      <c r="X307" s="59">
        <f t="shared" si="32"/>
        <v>2.3188536046938876E-2</v>
      </c>
      <c r="Z307" s="40">
        <v>0</v>
      </c>
      <c r="AA307" s="7">
        <v>23.595927240703318</v>
      </c>
      <c r="AB307" s="7">
        <v>23.595927240703318</v>
      </c>
      <c r="AC307" s="59">
        <f t="shared" si="27"/>
        <v>0.70741350554865945</v>
      </c>
      <c r="AE307">
        <v>50.431840000000001</v>
      </c>
      <c r="AF307">
        <v>57.082389999999997</v>
      </c>
      <c r="AG307">
        <v>63.432740000000003</v>
      </c>
      <c r="AH307" s="15">
        <f t="shared" si="33"/>
        <v>0.11388121857221205</v>
      </c>
    </row>
    <row r="308" spans="1:34" x14ac:dyDescent="0.25">
      <c r="A308" s="27">
        <f t="shared" si="28"/>
        <v>52749</v>
      </c>
      <c r="B308">
        <v>2044</v>
      </c>
      <c r="C308">
        <v>6</v>
      </c>
      <c r="D308">
        <v>1</v>
      </c>
      <c r="E308">
        <v>1</v>
      </c>
      <c r="F308" s="30">
        <v>205.56</v>
      </c>
      <c r="G308" s="30">
        <v>201.09</v>
      </c>
      <c r="H308" s="30">
        <v>232.11</v>
      </c>
      <c r="I308" s="15">
        <f t="shared" si="29"/>
        <v>8.4176938898692488E-2</v>
      </c>
      <c r="K308" s="30">
        <v>7.3474877709999999</v>
      </c>
      <c r="L308" s="30">
        <v>7.5574877709999999</v>
      </c>
      <c r="M308" s="30">
        <v>8.7774877710000005</v>
      </c>
      <c r="N308" s="15">
        <f t="shared" si="30"/>
        <v>9.2045967726697847E-2</v>
      </c>
      <c r="P308" s="64">
        <v>4.4922240000000002</v>
      </c>
      <c r="Q308" s="64">
        <v>3.1139760000000001</v>
      </c>
      <c r="R308" s="64">
        <v>3.5042140000000002</v>
      </c>
      <c r="S308" s="59">
        <f t="shared" si="31"/>
        <v>0.15695298827189544</v>
      </c>
      <c r="U308" s="63">
        <v>4.539555</v>
      </c>
      <c r="V308" s="63">
        <v>4.4007139999999998</v>
      </c>
      <c r="W308" s="63">
        <v>4.6236800000000002</v>
      </c>
      <c r="X308" s="59">
        <f t="shared" si="32"/>
        <v>2.3248445881845197E-2</v>
      </c>
      <c r="Z308" s="40">
        <v>0</v>
      </c>
      <c r="AA308" s="7">
        <v>23.595927240703318</v>
      </c>
      <c r="AB308" s="7">
        <v>23.595927240703318</v>
      </c>
      <c r="AC308" s="59">
        <f t="shared" si="27"/>
        <v>0.70742046145762449</v>
      </c>
      <c r="AE308">
        <v>53.467610000000001</v>
      </c>
      <c r="AF308">
        <v>60.381309999999999</v>
      </c>
      <c r="AG308">
        <v>67.067490000000006</v>
      </c>
      <c r="AH308" s="15">
        <f t="shared" si="33"/>
        <v>0.11323731469199567</v>
      </c>
    </row>
    <row r="309" spans="1:34" x14ac:dyDescent="0.25">
      <c r="A309" s="27">
        <f t="shared" si="28"/>
        <v>52779</v>
      </c>
      <c r="B309">
        <v>2044</v>
      </c>
      <c r="C309">
        <v>7</v>
      </c>
      <c r="D309">
        <v>1</v>
      </c>
      <c r="E309">
        <v>1</v>
      </c>
      <c r="F309" s="30">
        <v>205.56</v>
      </c>
      <c r="G309" s="30">
        <v>201.09</v>
      </c>
      <c r="H309" s="30">
        <v>232.11</v>
      </c>
      <c r="I309" s="15">
        <f t="shared" si="29"/>
        <v>8.2885672687065357E-2</v>
      </c>
      <c r="K309" s="30">
        <v>7.4629304049999998</v>
      </c>
      <c r="L309" s="30">
        <v>7.6729304049999998</v>
      </c>
      <c r="M309" s="30">
        <v>8.8929304049999995</v>
      </c>
      <c r="N309" s="15">
        <f t="shared" si="30"/>
        <v>9.0942886618690835E-2</v>
      </c>
      <c r="P309" s="64">
        <v>4.4922240000000002</v>
      </c>
      <c r="Q309" s="64">
        <v>3.1139760000000001</v>
      </c>
      <c r="R309" s="64">
        <v>3.5042140000000002</v>
      </c>
      <c r="S309" s="59">
        <f t="shared" si="31"/>
        <v>0.1569384952674506</v>
      </c>
      <c r="U309" s="63">
        <v>4.539555</v>
      </c>
      <c r="V309" s="63">
        <v>4.4007139999999998</v>
      </c>
      <c r="W309" s="63">
        <v>4.6236800000000002</v>
      </c>
      <c r="X309" s="59">
        <f t="shared" si="32"/>
        <v>2.3158152440241133E-2</v>
      </c>
      <c r="Z309" s="40">
        <v>0</v>
      </c>
      <c r="AA309" s="7">
        <v>23.595927240703318</v>
      </c>
      <c r="AB309" s="7">
        <v>23.595927240703318</v>
      </c>
      <c r="AC309" s="59">
        <f t="shared" si="27"/>
        <v>0.70741000946912824</v>
      </c>
      <c r="AE309">
        <v>62.12227</v>
      </c>
      <c r="AF309">
        <v>70.397450000000006</v>
      </c>
      <c r="AG309">
        <v>76.400319999999994</v>
      </c>
      <c r="AH309" s="15">
        <f t="shared" si="33"/>
        <v>0.11567666172771633</v>
      </c>
    </row>
    <row r="310" spans="1:34" x14ac:dyDescent="0.25">
      <c r="A310" s="27">
        <f t="shared" si="28"/>
        <v>52810</v>
      </c>
      <c r="B310">
        <v>2044</v>
      </c>
      <c r="C310">
        <v>8</v>
      </c>
      <c r="D310">
        <v>1</v>
      </c>
      <c r="E310">
        <v>1</v>
      </c>
      <c r="F310" s="30">
        <v>205.56</v>
      </c>
      <c r="G310" s="30">
        <v>201.09</v>
      </c>
      <c r="H310" s="30">
        <v>232.11</v>
      </c>
      <c r="I310" s="15">
        <f t="shared" si="29"/>
        <v>8.0850014295656844E-2</v>
      </c>
      <c r="K310" s="30">
        <v>7.4124877690000002</v>
      </c>
      <c r="L310" s="30">
        <v>7.6124877690000003</v>
      </c>
      <c r="M310" s="30">
        <v>8.8424877689999999</v>
      </c>
      <c r="N310" s="15">
        <f t="shared" si="30"/>
        <v>8.9448666619732262E-2</v>
      </c>
      <c r="P310" s="64">
        <v>4.4922240000000002</v>
      </c>
      <c r="Q310" s="64">
        <v>3.1139760000000001</v>
      </c>
      <c r="R310" s="64">
        <v>3.5042140000000002</v>
      </c>
      <c r="S310" s="59">
        <f t="shared" si="31"/>
        <v>0.15690744924575079</v>
      </c>
      <c r="U310" s="63">
        <v>4.539555</v>
      </c>
      <c r="V310" s="63">
        <v>4.4007139999999998</v>
      </c>
      <c r="W310" s="63">
        <v>4.6236800000000002</v>
      </c>
      <c r="X310" s="59">
        <f t="shared" si="32"/>
        <v>2.2917575464198939E-2</v>
      </c>
      <c r="Z310" s="40">
        <v>0</v>
      </c>
      <c r="AA310" s="7">
        <v>23.595927240703318</v>
      </c>
      <c r="AB310" s="7">
        <v>23.595927240703318</v>
      </c>
      <c r="AC310" s="59">
        <f t="shared" si="27"/>
        <v>0.70738244575444065</v>
      </c>
      <c r="AE310">
        <v>58.64819</v>
      </c>
      <c r="AF310">
        <v>66.606520000000003</v>
      </c>
      <c r="AG310">
        <v>73.782449999999997</v>
      </c>
      <c r="AH310" s="15">
        <f t="shared" si="33"/>
        <v>0.11792935609881691</v>
      </c>
    </row>
    <row r="311" spans="1:34" x14ac:dyDescent="0.25">
      <c r="A311" s="27">
        <f t="shared" si="28"/>
        <v>52841</v>
      </c>
      <c r="B311">
        <v>2044</v>
      </c>
      <c r="C311">
        <v>9</v>
      </c>
      <c r="D311">
        <v>1</v>
      </c>
      <c r="E311">
        <v>1</v>
      </c>
      <c r="F311" s="30">
        <v>205.56</v>
      </c>
      <c r="G311" s="30">
        <v>201.09</v>
      </c>
      <c r="H311" s="30">
        <v>232.11</v>
      </c>
      <c r="I311" s="15">
        <f t="shared" si="29"/>
        <v>7.8047322907789887E-2</v>
      </c>
      <c r="K311" s="30">
        <v>7.3202074330000002</v>
      </c>
      <c r="L311" s="30">
        <v>7.5302074330000002</v>
      </c>
      <c r="M311" s="30">
        <v>8.7502074329999999</v>
      </c>
      <c r="N311" s="15">
        <f t="shared" si="30"/>
        <v>8.734177190934822E-2</v>
      </c>
      <c r="P311" s="64">
        <v>4.4922240000000002</v>
      </c>
      <c r="Q311" s="64">
        <v>3.1139760000000001</v>
      </c>
      <c r="R311" s="64">
        <v>3.5042140000000002</v>
      </c>
      <c r="S311" s="59">
        <f t="shared" si="31"/>
        <v>0.15685999882918256</v>
      </c>
      <c r="U311" s="63">
        <v>4.539555</v>
      </c>
      <c r="V311" s="63">
        <v>4.4007139999999998</v>
      </c>
      <c r="W311" s="63">
        <v>4.6236800000000002</v>
      </c>
      <c r="X311" s="59">
        <f t="shared" si="32"/>
        <v>2.2523605151344262E-2</v>
      </c>
      <c r="Z311" s="40">
        <v>0</v>
      </c>
      <c r="AA311" s="7">
        <v>23.595927240703318</v>
      </c>
      <c r="AB311" s="7">
        <v>23.595927240703318</v>
      </c>
      <c r="AC311" s="59">
        <f t="shared" si="27"/>
        <v>0.70733806021988177</v>
      </c>
      <c r="AE311">
        <v>52.048070000000003</v>
      </c>
      <c r="AF311">
        <v>58.983440000000002</v>
      </c>
      <c r="AG311">
        <v>64.999960000000002</v>
      </c>
      <c r="AH311" s="15">
        <f t="shared" si="33"/>
        <v>0.11742201085654851</v>
      </c>
    </row>
    <row r="312" spans="1:34" x14ac:dyDescent="0.25">
      <c r="A312" s="27">
        <f t="shared" si="28"/>
        <v>52871</v>
      </c>
      <c r="B312">
        <v>2044</v>
      </c>
      <c r="C312">
        <v>10</v>
      </c>
      <c r="D312">
        <v>1</v>
      </c>
      <c r="E312">
        <v>1</v>
      </c>
      <c r="F312" s="30">
        <v>205.56</v>
      </c>
      <c r="G312" s="30">
        <v>201.09</v>
      </c>
      <c r="H312" s="30">
        <v>232.11</v>
      </c>
      <c r="I312" s="15">
        <f t="shared" si="29"/>
        <v>7.4426563415002187E-2</v>
      </c>
      <c r="K312" s="30">
        <v>7.4381074619999996</v>
      </c>
      <c r="L312" s="30">
        <v>7.6381074619999998</v>
      </c>
      <c r="M312" s="30">
        <v>8.8681074619999993</v>
      </c>
      <c r="N312" s="15">
        <f t="shared" si="30"/>
        <v>8.5664889425566063E-2</v>
      </c>
      <c r="P312" s="64">
        <v>4.4922240000000002</v>
      </c>
      <c r="Q312" s="64">
        <v>3.1139760000000001</v>
      </c>
      <c r="R312" s="64">
        <v>3.5042140000000002</v>
      </c>
      <c r="S312" s="59">
        <f t="shared" si="31"/>
        <v>0.1567962861268741</v>
      </c>
      <c r="U312" s="63">
        <v>4.539555</v>
      </c>
      <c r="V312" s="63">
        <v>4.4007139999999998</v>
      </c>
      <c r="W312" s="63">
        <v>4.6236800000000002</v>
      </c>
      <c r="X312" s="59">
        <f t="shared" si="32"/>
        <v>2.1969719456960017E-2</v>
      </c>
      <c r="Z312" s="40">
        <v>0</v>
      </c>
      <c r="AA312" s="7">
        <v>23.595927240703318</v>
      </c>
      <c r="AB312" s="7">
        <v>23.595927240703318</v>
      </c>
      <c r="AC312" s="59">
        <f t="shared" si="27"/>
        <v>0.70727713667051695</v>
      </c>
      <c r="AE312">
        <v>50.621099999999998</v>
      </c>
      <c r="AF312">
        <v>57.46414</v>
      </c>
      <c r="AG312">
        <v>63.30444</v>
      </c>
      <c r="AH312" s="15">
        <f t="shared" si="33"/>
        <v>0.11553187256146653</v>
      </c>
    </row>
    <row r="313" spans="1:34" x14ac:dyDescent="0.25">
      <c r="A313" s="27">
        <f t="shared" si="28"/>
        <v>52902</v>
      </c>
      <c r="B313">
        <v>2044</v>
      </c>
      <c r="C313">
        <v>11</v>
      </c>
      <c r="D313">
        <v>1</v>
      </c>
      <c r="E313">
        <v>1</v>
      </c>
      <c r="F313" s="30">
        <v>205.56</v>
      </c>
      <c r="G313" s="30">
        <v>201.09</v>
      </c>
      <c r="H313" s="30">
        <v>232.11</v>
      </c>
      <c r="I313" s="15">
        <f t="shared" si="29"/>
        <v>6.989681854715489E-2</v>
      </c>
      <c r="K313" s="30">
        <v>7.8001730949999999</v>
      </c>
      <c r="L313" s="30">
        <v>8.0101730950000007</v>
      </c>
      <c r="M313" s="30">
        <v>9.2401730949999994</v>
      </c>
      <c r="N313" s="15">
        <f t="shared" si="30"/>
        <v>8.5702019051154155E-2</v>
      </c>
      <c r="P313" s="64">
        <v>4.4922240000000002</v>
      </c>
      <c r="Q313" s="64">
        <v>3.1139760000000001</v>
      </c>
      <c r="R313" s="64">
        <v>3.5042140000000002</v>
      </c>
      <c r="S313" s="59">
        <f t="shared" si="31"/>
        <v>0.15671644688900957</v>
      </c>
      <c r="U313" s="63">
        <v>4.539555</v>
      </c>
      <c r="V313" s="63">
        <v>4.4007139999999998</v>
      </c>
      <c r="W313" s="63">
        <v>4.6236800000000002</v>
      </c>
      <c r="X313" s="59">
        <f t="shared" si="32"/>
        <v>2.1245181824168822E-2</v>
      </c>
      <c r="Z313" s="40">
        <v>0</v>
      </c>
      <c r="AA313" s="7">
        <v>23.595927240703318</v>
      </c>
      <c r="AB313" s="7">
        <v>23.595927240703318</v>
      </c>
      <c r="AC313" s="59">
        <f t="shared" si="27"/>
        <v>0.70719995296853733</v>
      </c>
      <c r="AE313">
        <v>53.306640000000002</v>
      </c>
      <c r="AF313">
        <v>60.517870000000002</v>
      </c>
      <c r="AG313">
        <v>66.505499999999998</v>
      </c>
      <c r="AH313" s="15">
        <f t="shared" si="33"/>
        <v>0.11418728614137204</v>
      </c>
    </row>
    <row r="314" spans="1:34" x14ac:dyDescent="0.25">
      <c r="A314" s="27">
        <f t="shared" si="28"/>
        <v>52932</v>
      </c>
      <c r="B314">
        <v>2044</v>
      </c>
      <c r="C314">
        <v>12</v>
      </c>
      <c r="D314">
        <v>1</v>
      </c>
      <c r="E314">
        <v>1</v>
      </c>
      <c r="F314" s="30">
        <v>205.56</v>
      </c>
      <c r="G314" s="30">
        <v>201.09</v>
      </c>
      <c r="H314" s="30">
        <v>232.11</v>
      </c>
      <c r="I314" s="15">
        <f t="shared" si="29"/>
        <v>6.4303670544613833E-2</v>
      </c>
      <c r="K314" s="30">
        <v>7.9939912120000001</v>
      </c>
      <c r="L314" s="30">
        <v>8.203991212</v>
      </c>
      <c r="M314" s="30">
        <v>9.4439912120000002</v>
      </c>
      <c r="N314" s="15">
        <f t="shared" si="30"/>
        <v>8.6592222342240302E-2</v>
      </c>
      <c r="P314" s="64">
        <v>4.4922240000000002</v>
      </c>
      <c r="Q314" s="64">
        <v>3.1139760000000001</v>
      </c>
      <c r="R314" s="64">
        <v>3.5042140000000002</v>
      </c>
      <c r="S314" s="59">
        <f t="shared" si="31"/>
        <v>0.15662061065012753</v>
      </c>
      <c r="U314" s="63">
        <v>4.539555</v>
      </c>
      <c r="V314" s="63">
        <v>4.4007139999999998</v>
      </c>
      <c r="W314" s="63">
        <v>4.6236800000000002</v>
      </c>
      <c r="X314" s="59">
        <f t="shared" si="32"/>
        <v>2.0333583616997785E-2</v>
      </c>
      <c r="Z314" s="40">
        <v>0</v>
      </c>
      <c r="AA314" s="7">
        <v>23.595927240703318</v>
      </c>
      <c r="AB314" s="7">
        <v>23.595927240703318</v>
      </c>
      <c r="AC314" s="59">
        <f t="shared" si="27"/>
        <v>0.70710678118654813</v>
      </c>
      <c r="AE314">
        <v>55.653320000000001</v>
      </c>
      <c r="AF314">
        <v>62.937489999999997</v>
      </c>
      <c r="AG314">
        <v>69.386510000000001</v>
      </c>
      <c r="AH314" s="15">
        <f t="shared" si="33"/>
        <v>0.11405260972119147</v>
      </c>
    </row>
    <row r="315" spans="1:34" x14ac:dyDescent="0.25">
      <c r="A315" s="27">
        <f t="shared" si="28"/>
        <v>52963</v>
      </c>
      <c r="B315">
        <v>2045</v>
      </c>
      <c r="C315">
        <v>1</v>
      </c>
      <c r="D315">
        <v>1</v>
      </c>
      <c r="E315">
        <v>1</v>
      </c>
      <c r="F315" s="30">
        <v>227.18</v>
      </c>
      <c r="G315" s="30">
        <v>222.86</v>
      </c>
      <c r="H315" s="30">
        <v>251.96</v>
      </c>
      <c r="I315" s="15">
        <f t="shared" si="29"/>
        <v>6.9010191348725977E-2</v>
      </c>
      <c r="K315" s="30">
        <v>8.565628963</v>
      </c>
      <c r="L315" s="30">
        <v>8.7856289630000006</v>
      </c>
      <c r="M315" s="30">
        <v>10.07562896</v>
      </c>
      <c r="N315" s="15">
        <f t="shared" si="30"/>
        <v>9.0106192567679086E-2</v>
      </c>
      <c r="P315" s="64">
        <v>4.5790899999999999</v>
      </c>
      <c r="Q315" s="64">
        <v>3.174655</v>
      </c>
      <c r="R315" s="64">
        <v>3.5723069999999999</v>
      </c>
      <c r="S315" s="59">
        <f t="shared" si="31"/>
        <v>0.15670898461788602</v>
      </c>
      <c r="U315" s="63">
        <v>4.6424010000000004</v>
      </c>
      <c r="V315" s="63">
        <v>4.5009209999999999</v>
      </c>
      <c r="W315" s="63">
        <v>4.7281240000000002</v>
      </c>
      <c r="X315" s="59">
        <f t="shared" si="32"/>
        <v>2.1267932337140964E-2</v>
      </c>
      <c r="Z315" s="40">
        <v>0</v>
      </c>
      <c r="AA315" s="7">
        <v>24.421784694127933</v>
      </c>
      <c r="AB315" s="7">
        <v>24.421784694127933</v>
      </c>
      <c r="AC315" s="59">
        <f t="shared" si="27"/>
        <v>0.70720545059994544</v>
      </c>
      <c r="AE315">
        <v>62.239260000000002</v>
      </c>
      <c r="AF315">
        <v>69.277879999999996</v>
      </c>
      <c r="AG315">
        <v>77.122979999999998</v>
      </c>
      <c r="AH315" s="15">
        <f t="shared" si="33"/>
        <v>0.11664368282368046</v>
      </c>
    </row>
    <row r="316" spans="1:34" x14ac:dyDescent="0.25">
      <c r="A316" s="27">
        <f t="shared" si="28"/>
        <v>52994</v>
      </c>
      <c r="B316">
        <v>2045</v>
      </c>
      <c r="C316">
        <v>2</v>
      </c>
      <c r="D316">
        <v>1</v>
      </c>
      <c r="E316">
        <v>1</v>
      </c>
      <c r="F316" s="30">
        <v>227.18</v>
      </c>
      <c r="G316" s="30">
        <v>222.86</v>
      </c>
      <c r="H316" s="30">
        <v>251.96</v>
      </c>
      <c r="I316" s="15">
        <f t="shared" si="29"/>
        <v>7.2368953513395298E-2</v>
      </c>
      <c r="K316" s="30">
        <v>8.4594666650000008</v>
      </c>
      <c r="L316" s="30">
        <v>8.6794666649999996</v>
      </c>
      <c r="M316" s="30">
        <v>9.9594666650000008</v>
      </c>
      <c r="N316" s="15">
        <f t="shared" si="30"/>
        <v>9.282484223684366E-2</v>
      </c>
      <c r="P316" s="64">
        <v>4.5790899999999999</v>
      </c>
      <c r="Q316" s="64">
        <v>3.174655</v>
      </c>
      <c r="R316" s="64">
        <v>3.5723069999999999</v>
      </c>
      <c r="S316" s="59">
        <f t="shared" si="31"/>
        <v>0.15677975606800454</v>
      </c>
      <c r="U316" s="63">
        <v>4.6424010000000004</v>
      </c>
      <c r="V316" s="63">
        <v>4.5009209999999999</v>
      </c>
      <c r="W316" s="63">
        <v>4.7281240000000002</v>
      </c>
      <c r="X316" s="59">
        <f t="shared" si="32"/>
        <v>2.1995809089280255E-2</v>
      </c>
      <c r="Z316" s="40">
        <v>0</v>
      </c>
      <c r="AA316" s="7">
        <v>24.421784694127933</v>
      </c>
      <c r="AB316" s="7">
        <v>24.421784694127933</v>
      </c>
      <c r="AC316" s="59">
        <f t="shared" ref="AC316:AC379" si="34">_xlfn.STDEV.P(Z305:AB316)/AVERAGE(Z305:AB316)</f>
        <v>0.70728513115583869</v>
      </c>
      <c r="AE316">
        <v>60.248959999999997</v>
      </c>
      <c r="AF316">
        <v>67.337010000000006</v>
      </c>
      <c r="AG316">
        <v>74.732900000000001</v>
      </c>
      <c r="AH316" s="15">
        <f t="shared" si="33"/>
        <v>0.1179500175986251</v>
      </c>
    </row>
    <row r="317" spans="1:34" x14ac:dyDescent="0.25">
      <c r="A317" s="27">
        <f t="shared" si="28"/>
        <v>53022</v>
      </c>
      <c r="B317">
        <v>2045</v>
      </c>
      <c r="C317">
        <v>3</v>
      </c>
      <c r="D317">
        <v>1</v>
      </c>
      <c r="E317">
        <v>1</v>
      </c>
      <c r="F317" s="30">
        <v>227.18</v>
      </c>
      <c r="G317" s="30">
        <v>222.86</v>
      </c>
      <c r="H317" s="30">
        <v>251.96</v>
      </c>
      <c r="I317" s="15">
        <f t="shared" si="29"/>
        <v>7.4609892056860347E-2</v>
      </c>
      <c r="K317" s="30">
        <v>8.0937813369999994</v>
      </c>
      <c r="L317" s="30">
        <v>8.3037813370000002</v>
      </c>
      <c r="M317" s="30">
        <v>9.5837813369999996</v>
      </c>
      <c r="N317" s="15">
        <f t="shared" si="30"/>
        <v>9.3694368868399144E-2</v>
      </c>
      <c r="P317" s="64">
        <v>4.5790899999999999</v>
      </c>
      <c r="Q317" s="64">
        <v>3.174655</v>
      </c>
      <c r="R317" s="64">
        <v>3.5723069999999999</v>
      </c>
      <c r="S317" s="59">
        <f t="shared" si="31"/>
        <v>0.15683311678792647</v>
      </c>
      <c r="U317" s="63">
        <v>4.6424010000000004</v>
      </c>
      <c r="V317" s="63">
        <v>4.5009209999999999</v>
      </c>
      <c r="W317" s="63">
        <v>4.7281240000000002</v>
      </c>
      <c r="X317" s="59">
        <f t="shared" si="32"/>
        <v>2.2539053083730661E-2</v>
      </c>
      <c r="Z317" s="40">
        <v>0</v>
      </c>
      <c r="AA317" s="7">
        <v>24.421784694127933</v>
      </c>
      <c r="AB317" s="7">
        <v>24.421784694127933</v>
      </c>
      <c r="AC317" s="59">
        <f t="shared" si="34"/>
        <v>0.70734615300742476</v>
      </c>
      <c r="AE317">
        <v>54.056240000000003</v>
      </c>
      <c r="AF317">
        <v>60.84337</v>
      </c>
      <c r="AG317">
        <v>67.801910000000007</v>
      </c>
      <c r="AH317" s="15">
        <f t="shared" si="33"/>
        <v>0.11755368816272684</v>
      </c>
    </row>
    <row r="318" spans="1:34" x14ac:dyDescent="0.25">
      <c r="A318" s="27">
        <f t="shared" si="28"/>
        <v>53053</v>
      </c>
      <c r="B318">
        <v>2045</v>
      </c>
      <c r="C318">
        <v>4</v>
      </c>
      <c r="D318">
        <v>1</v>
      </c>
      <c r="E318">
        <v>1</v>
      </c>
      <c r="F318" s="30">
        <v>227.18</v>
      </c>
      <c r="G318" s="30">
        <v>222.86</v>
      </c>
      <c r="H318" s="30">
        <v>251.96</v>
      </c>
      <c r="I318" s="15">
        <f t="shared" si="29"/>
        <v>7.5876745516875843E-2</v>
      </c>
      <c r="K318" s="30">
        <v>7.7931812320000002</v>
      </c>
      <c r="L318" s="30">
        <v>8.0031812319999993</v>
      </c>
      <c r="M318" s="30">
        <v>9.2731812320000007</v>
      </c>
      <c r="N318" s="15">
        <f t="shared" si="30"/>
        <v>9.3143192862872662E-2</v>
      </c>
      <c r="P318" s="64">
        <v>4.5790899999999999</v>
      </c>
      <c r="Q318" s="64">
        <v>3.174655</v>
      </c>
      <c r="R318" s="64">
        <v>3.5723069999999999</v>
      </c>
      <c r="S318" s="59">
        <f t="shared" si="31"/>
        <v>0.1568692508507824</v>
      </c>
      <c r="U318" s="63">
        <v>4.6424010000000004</v>
      </c>
      <c r="V318" s="63">
        <v>4.5009209999999999</v>
      </c>
      <c r="W318" s="63">
        <v>4.7281240000000002</v>
      </c>
      <c r="X318" s="59">
        <f t="shared" si="32"/>
        <v>2.2912577111881535E-2</v>
      </c>
      <c r="Z318" s="40">
        <v>0</v>
      </c>
      <c r="AA318" s="7">
        <v>24.421784694127933</v>
      </c>
      <c r="AB318" s="7">
        <v>24.421784694127933</v>
      </c>
      <c r="AC318" s="59">
        <f t="shared" si="34"/>
        <v>0.70738883913678996</v>
      </c>
      <c r="AE318">
        <v>51.011040000000001</v>
      </c>
      <c r="AF318">
        <v>57.497680000000003</v>
      </c>
      <c r="AG318">
        <v>64.656720000000007</v>
      </c>
      <c r="AH318" s="15">
        <f t="shared" si="33"/>
        <v>0.11637545561180918</v>
      </c>
    </row>
    <row r="319" spans="1:34" x14ac:dyDescent="0.25">
      <c r="A319" s="27">
        <f t="shared" si="28"/>
        <v>53083</v>
      </c>
      <c r="B319">
        <v>2045</v>
      </c>
      <c r="C319">
        <v>5</v>
      </c>
      <c r="D319">
        <v>1</v>
      </c>
      <c r="E319">
        <v>1</v>
      </c>
      <c r="F319" s="30">
        <v>227.18</v>
      </c>
      <c r="G319" s="30">
        <v>222.86</v>
      </c>
      <c r="H319" s="30">
        <v>251.96</v>
      </c>
      <c r="I319" s="15">
        <f t="shared" si="29"/>
        <v>7.6260369534911651E-2</v>
      </c>
      <c r="K319" s="30">
        <v>7.6845467889999997</v>
      </c>
      <c r="L319" s="30">
        <v>7.8945467889999996</v>
      </c>
      <c r="M319" s="30">
        <v>9.1545467889999994</v>
      </c>
      <c r="N319" s="15">
        <f t="shared" si="30"/>
        <v>9.1971774732980571E-2</v>
      </c>
      <c r="P319" s="64">
        <v>4.5790899999999999</v>
      </c>
      <c r="Q319" s="64">
        <v>3.174655</v>
      </c>
      <c r="R319" s="64">
        <v>3.5723069999999999</v>
      </c>
      <c r="S319" s="59">
        <f t="shared" si="31"/>
        <v>0.15688833484898046</v>
      </c>
      <c r="U319" s="63">
        <v>4.6424010000000004</v>
      </c>
      <c r="V319" s="63">
        <v>4.5009209999999999</v>
      </c>
      <c r="W319" s="63">
        <v>4.7281240000000002</v>
      </c>
      <c r="X319" s="59">
        <f t="shared" si="32"/>
        <v>2.3126346231963975E-2</v>
      </c>
      <c r="Z319" s="40">
        <v>0</v>
      </c>
      <c r="AA319" s="7">
        <v>24.421784694127933</v>
      </c>
      <c r="AB319" s="7">
        <v>24.421784694127933</v>
      </c>
      <c r="AC319" s="59">
        <f t="shared" si="34"/>
        <v>0.70741350554865834</v>
      </c>
      <c r="AE319">
        <v>51.86103</v>
      </c>
      <c r="AF319">
        <v>58.604999999999997</v>
      </c>
      <c r="AG319">
        <v>65.779049999999998</v>
      </c>
      <c r="AH319" s="15">
        <f t="shared" si="33"/>
        <v>0.11501319932131876</v>
      </c>
    </row>
    <row r="320" spans="1:34" x14ac:dyDescent="0.25">
      <c r="A320" s="27">
        <f t="shared" si="28"/>
        <v>53114</v>
      </c>
      <c r="B320">
        <v>2045</v>
      </c>
      <c r="C320">
        <v>6</v>
      </c>
      <c r="D320">
        <v>1</v>
      </c>
      <c r="E320">
        <v>1</v>
      </c>
      <c r="F320" s="30">
        <v>227.18</v>
      </c>
      <c r="G320" s="30">
        <v>222.86</v>
      </c>
      <c r="H320" s="30">
        <v>251.96</v>
      </c>
      <c r="I320" s="15">
        <f t="shared" si="29"/>
        <v>7.5814711440776325E-2</v>
      </c>
      <c r="K320" s="30">
        <v>7.6574877710000004</v>
      </c>
      <c r="L320" s="30">
        <v>7.8674877710000004</v>
      </c>
      <c r="M320" s="30">
        <v>9.137487771</v>
      </c>
      <c r="N320" s="15">
        <f t="shared" si="30"/>
        <v>9.0617760366611649E-2</v>
      </c>
      <c r="P320" s="64">
        <v>4.5790899999999999</v>
      </c>
      <c r="Q320" s="64">
        <v>3.174655</v>
      </c>
      <c r="R320" s="64">
        <v>3.5723069999999999</v>
      </c>
      <c r="S320" s="59">
        <f t="shared" si="31"/>
        <v>0.15689053811276191</v>
      </c>
      <c r="U320" s="63">
        <v>4.6424010000000004</v>
      </c>
      <c r="V320" s="63">
        <v>4.5009209999999999</v>
      </c>
      <c r="W320" s="63">
        <v>4.7281240000000002</v>
      </c>
      <c r="X320" s="59">
        <f t="shared" si="32"/>
        <v>2.3186495206958778E-2</v>
      </c>
      <c r="Z320" s="40">
        <v>0</v>
      </c>
      <c r="AA320" s="7">
        <v>24.421784694127933</v>
      </c>
      <c r="AB320" s="7">
        <v>24.421784694127933</v>
      </c>
      <c r="AC320" s="59">
        <f t="shared" si="34"/>
        <v>0.7074204614576235</v>
      </c>
      <c r="AE320">
        <v>55.196399999999997</v>
      </c>
      <c r="AF320">
        <v>62.062420000000003</v>
      </c>
      <c r="AG320">
        <v>69.646150000000006</v>
      </c>
      <c r="AH320" s="15">
        <f t="shared" si="33"/>
        <v>0.11462860019344187</v>
      </c>
    </row>
    <row r="321" spans="1:34" x14ac:dyDescent="0.25">
      <c r="A321" s="27">
        <f t="shared" si="28"/>
        <v>53144</v>
      </c>
      <c r="B321">
        <v>2045</v>
      </c>
      <c r="C321">
        <v>7</v>
      </c>
      <c r="D321">
        <v>1</v>
      </c>
      <c r="E321">
        <v>1</v>
      </c>
      <c r="F321" s="30">
        <v>227.18</v>
      </c>
      <c r="G321" s="30">
        <v>222.86</v>
      </c>
      <c r="H321" s="30">
        <v>251.96</v>
      </c>
      <c r="I321" s="15">
        <f t="shared" si="29"/>
        <v>7.4564192761161344E-2</v>
      </c>
      <c r="K321" s="30">
        <v>7.7729304050000003</v>
      </c>
      <c r="L321" s="30">
        <v>7.9929304050000001</v>
      </c>
      <c r="M321" s="30">
        <v>9.2629304050000005</v>
      </c>
      <c r="N321" s="15">
        <f t="shared" si="30"/>
        <v>8.9655864924078982E-2</v>
      </c>
      <c r="P321" s="64">
        <v>4.5790899999999999</v>
      </c>
      <c r="Q321" s="64">
        <v>3.174655</v>
      </c>
      <c r="R321" s="64">
        <v>3.5723069999999999</v>
      </c>
      <c r="S321" s="59">
        <f t="shared" si="31"/>
        <v>0.15687602291460401</v>
      </c>
      <c r="U321" s="63">
        <v>4.6424010000000004</v>
      </c>
      <c r="V321" s="63">
        <v>4.5009209999999999</v>
      </c>
      <c r="W321" s="63">
        <v>4.7281240000000002</v>
      </c>
      <c r="X321" s="59">
        <f t="shared" si="32"/>
        <v>2.3095927296193374E-2</v>
      </c>
      <c r="Z321" s="40">
        <v>0</v>
      </c>
      <c r="AA321" s="7">
        <v>24.421784694127933</v>
      </c>
      <c r="AB321" s="7">
        <v>24.421784694127933</v>
      </c>
      <c r="AC321" s="59">
        <f t="shared" si="34"/>
        <v>0.70741000946912713</v>
      </c>
      <c r="AE321">
        <v>64.787040000000005</v>
      </c>
      <c r="AF321">
        <v>71.255780000000001</v>
      </c>
      <c r="AG321">
        <v>79.501919999999998</v>
      </c>
      <c r="AH321" s="15">
        <f t="shared" si="33"/>
        <v>0.11771439741474359</v>
      </c>
    </row>
    <row r="322" spans="1:34" x14ac:dyDescent="0.25">
      <c r="A322" s="27">
        <f t="shared" si="28"/>
        <v>53175</v>
      </c>
      <c r="B322">
        <v>2045</v>
      </c>
      <c r="C322">
        <v>8</v>
      </c>
      <c r="D322">
        <v>1</v>
      </c>
      <c r="E322">
        <v>1</v>
      </c>
      <c r="F322" s="30">
        <v>227.18</v>
      </c>
      <c r="G322" s="30">
        <v>222.86</v>
      </c>
      <c r="H322" s="30">
        <v>251.96</v>
      </c>
      <c r="I322" s="15">
        <f t="shared" si="29"/>
        <v>7.2505704575449609E-2</v>
      </c>
      <c r="K322" s="30">
        <v>7.7224877689999998</v>
      </c>
      <c r="L322" s="30">
        <v>7.9324877689999997</v>
      </c>
      <c r="M322" s="30">
        <v>9.2024877689999993</v>
      </c>
      <c r="N322" s="15">
        <f t="shared" si="30"/>
        <v>8.8302923049155158E-2</v>
      </c>
      <c r="P322" s="64">
        <v>4.5790899999999999</v>
      </c>
      <c r="Q322" s="64">
        <v>3.174655</v>
      </c>
      <c r="R322" s="64">
        <v>3.5723069999999999</v>
      </c>
      <c r="S322" s="59">
        <f t="shared" si="31"/>
        <v>0.15684494466016483</v>
      </c>
      <c r="U322" s="63">
        <v>4.6424010000000004</v>
      </c>
      <c r="V322" s="63">
        <v>4.5009209999999999</v>
      </c>
      <c r="W322" s="63">
        <v>4.7281240000000002</v>
      </c>
      <c r="X322" s="59">
        <f t="shared" si="32"/>
        <v>2.2854552375972986E-2</v>
      </c>
      <c r="Z322" s="40">
        <v>0</v>
      </c>
      <c r="AA322" s="7">
        <v>24.421784694127933</v>
      </c>
      <c r="AB322" s="7">
        <v>24.421784694127933</v>
      </c>
      <c r="AC322" s="59">
        <f t="shared" si="34"/>
        <v>0.70738244575443976</v>
      </c>
      <c r="AE322">
        <v>59.56429</v>
      </c>
      <c r="AF322">
        <v>67.242729999999995</v>
      </c>
      <c r="AG322">
        <v>74.954840000000004</v>
      </c>
      <c r="AH322" s="15">
        <f t="shared" si="33"/>
        <v>0.11833187098096747</v>
      </c>
    </row>
    <row r="323" spans="1:34" x14ac:dyDescent="0.25">
      <c r="A323" s="27">
        <f t="shared" si="28"/>
        <v>53206</v>
      </c>
      <c r="B323">
        <v>2045</v>
      </c>
      <c r="C323">
        <v>9</v>
      </c>
      <c r="D323">
        <v>1</v>
      </c>
      <c r="E323">
        <v>1</v>
      </c>
      <c r="F323" s="30">
        <v>227.18</v>
      </c>
      <c r="G323" s="30">
        <v>222.86</v>
      </c>
      <c r="H323" s="30">
        <v>251.96</v>
      </c>
      <c r="I323" s="15">
        <f t="shared" si="29"/>
        <v>6.9605867330333443E-2</v>
      </c>
      <c r="K323" s="30">
        <v>7.6302074329999998</v>
      </c>
      <c r="L323" s="30">
        <v>7.8502074329999996</v>
      </c>
      <c r="M323" s="30">
        <v>9.1102074329999994</v>
      </c>
      <c r="N323" s="15">
        <f t="shared" si="30"/>
        <v>8.6427751173066142E-2</v>
      </c>
      <c r="P323" s="64">
        <v>4.5790899999999999</v>
      </c>
      <c r="Q323" s="64">
        <v>3.174655</v>
      </c>
      <c r="R323" s="64">
        <v>3.5723069999999999</v>
      </c>
      <c r="S323" s="59">
        <f t="shared" si="31"/>
        <v>0.15679745206648396</v>
      </c>
      <c r="U323" s="63">
        <v>4.6424010000000004</v>
      </c>
      <c r="V323" s="63">
        <v>4.5009209999999999</v>
      </c>
      <c r="W323" s="63">
        <v>4.7281240000000002</v>
      </c>
      <c r="X323" s="59">
        <f t="shared" si="32"/>
        <v>2.2459220716454828E-2</v>
      </c>
      <c r="Z323" s="40">
        <v>0</v>
      </c>
      <c r="AA323" s="7">
        <v>24.421784694127933</v>
      </c>
      <c r="AB323" s="7">
        <v>24.421784694127933</v>
      </c>
      <c r="AC323" s="59">
        <f t="shared" si="34"/>
        <v>0.70733806021988122</v>
      </c>
      <c r="AE323">
        <v>53.152169999999998</v>
      </c>
      <c r="AF323">
        <v>59.816609999999997</v>
      </c>
      <c r="AG323">
        <v>66.913169999999994</v>
      </c>
      <c r="AH323" s="15">
        <f t="shared" si="33"/>
        <v>0.11762584087965118</v>
      </c>
    </row>
    <row r="324" spans="1:34" x14ac:dyDescent="0.25">
      <c r="A324" s="27">
        <f t="shared" ref="A324:A387" si="35">DATE(B324,C324,D324)</f>
        <v>53236</v>
      </c>
      <c r="B324">
        <v>2045</v>
      </c>
      <c r="C324">
        <v>10</v>
      </c>
      <c r="D324">
        <v>1</v>
      </c>
      <c r="E324">
        <v>1</v>
      </c>
      <c r="F324" s="30">
        <v>227.18</v>
      </c>
      <c r="G324" s="30">
        <v>222.86</v>
      </c>
      <c r="H324" s="30">
        <v>251.96</v>
      </c>
      <c r="I324" s="15">
        <f t="shared" si="29"/>
        <v>6.5792134141223715E-2</v>
      </c>
      <c r="K324" s="30">
        <v>7.7481074620000001</v>
      </c>
      <c r="L324" s="30">
        <v>7.9581074620000001</v>
      </c>
      <c r="M324" s="30">
        <v>9.2281074620000005</v>
      </c>
      <c r="N324" s="15">
        <f t="shared" si="30"/>
        <v>8.4929068259719534E-2</v>
      </c>
      <c r="P324" s="64">
        <v>4.5790899999999999</v>
      </c>
      <c r="Q324" s="64">
        <v>3.174655</v>
      </c>
      <c r="R324" s="64">
        <v>3.5723069999999999</v>
      </c>
      <c r="S324" s="59">
        <f t="shared" si="31"/>
        <v>0.15673368732806991</v>
      </c>
      <c r="U324" s="63">
        <v>4.6424010000000004</v>
      </c>
      <c r="V324" s="63">
        <v>4.5009209999999999</v>
      </c>
      <c r="W324" s="63">
        <v>4.7281240000000002</v>
      </c>
      <c r="X324" s="59">
        <f t="shared" si="32"/>
        <v>2.1903333317623366E-2</v>
      </c>
      <c r="Z324" s="40">
        <v>0</v>
      </c>
      <c r="AA324" s="7">
        <v>24.421784694127933</v>
      </c>
      <c r="AB324" s="7">
        <v>24.421784694127933</v>
      </c>
      <c r="AC324" s="59">
        <f t="shared" si="34"/>
        <v>0.7072771366705155</v>
      </c>
      <c r="AE324">
        <v>51.813699999999997</v>
      </c>
      <c r="AF324">
        <v>58.635539999999999</v>
      </c>
      <c r="AG324">
        <v>65.317800000000005</v>
      </c>
      <c r="AH324" s="15">
        <f t="shared" si="33"/>
        <v>0.11636389747275284</v>
      </c>
    </row>
    <row r="325" spans="1:34" x14ac:dyDescent="0.25">
      <c r="A325" s="27">
        <f t="shared" si="35"/>
        <v>53267</v>
      </c>
      <c r="B325">
        <v>2045</v>
      </c>
      <c r="C325">
        <v>11</v>
      </c>
      <c r="D325">
        <v>1</v>
      </c>
      <c r="E325">
        <v>1</v>
      </c>
      <c r="F325" s="30">
        <v>227.18</v>
      </c>
      <c r="G325" s="30">
        <v>222.86</v>
      </c>
      <c r="H325" s="30">
        <v>251.96</v>
      </c>
      <c r="I325" s="15">
        <f t="shared" si="29"/>
        <v>6.0932892616553082E-2</v>
      </c>
      <c r="K325" s="30">
        <v>8.1201730950000002</v>
      </c>
      <c r="L325" s="30">
        <v>8.3301730949999993</v>
      </c>
      <c r="M325" s="30">
        <v>9.6101730950000004</v>
      </c>
      <c r="N325" s="15">
        <f t="shared" si="30"/>
        <v>8.4992126428253115E-2</v>
      </c>
      <c r="P325" s="64">
        <v>4.5790899999999999</v>
      </c>
      <c r="Q325" s="64">
        <v>3.174655</v>
      </c>
      <c r="R325" s="64">
        <v>3.5723069999999999</v>
      </c>
      <c r="S325" s="59">
        <f t="shared" si="31"/>
        <v>0.15665378627143084</v>
      </c>
      <c r="U325" s="63">
        <v>4.6424010000000004</v>
      </c>
      <c r="V325" s="63">
        <v>4.5009209999999999</v>
      </c>
      <c r="W325" s="63">
        <v>4.7281240000000002</v>
      </c>
      <c r="X325" s="59">
        <f t="shared" si="32"/>
        <v>2.1176024779028919E-2</v>
      </c>
      <c r="Z325" s="40">
        <v>0</v>
      </c>
      <c r="AA325" s="7">
        <v>24.421784694127933</v>
      </c>
      <c r="AB325" s="7">
        <v>24.421784694127933</v>
      </c>
      <c r="AC325" s="59">
        <f t="shared" si="34"/>
        <v>0.70719995296853633</v>
      </c>
      <c r="AE325">
        <v>54.697859999999999</v>
      </c>
      <c r="AF325">
        <v>61.630850000000002</v>
      </c>
      <c r="AG325">
        <v>68.484059999999999</v>
      </c>
      <c r="AH325" s="15">
        <f t="shared" si="33"/>
        <v>0.1157479552241762</v>
      </c>
    </row>
    <row r="326" spans="1:34" x14ac:dyDescent="0.25">
      <c r="A326" s="27">
        <f t="shared" si="35"/>
        <v>53297</v>
      </c>
      <c r="B326">
        <v>2045</v>
      </c>
      <c r="C326">
        <v>12</v>
      </c>
      <c r="D326">
        <v>1</v>
      </c>
      <c r="E326">
        <v>1</v>
      </c>
      <c r="F326" s="30">
        <v>227.18</v>
      </c>
      <c r="G326" s="30">
        <v>222.86</v>
      </c>
      <c r="H326" s="30">
        <v>251.96</v>
      </c>
      <c r="I326" s="15">
        <f t="shared" si="29"/>
        <v>5.4792791330038657E-2</v>
      </c>
      <c r="K326" s="30">
        <v>8.3139912119999995</v>
      </c>
      <c r="L326" s="30">
        <v>8.5239912120000003</v>
      </c>
      <c r="M326" s="30">
        <v>9.8039912119999997</v>
      </c>
      <c r="N326" s="15">
        <f t="shared" si="30"/>
        <v>8.5763857909520458E-2</v>
      </c>
      <c r="P326" s="64">
        <v>4.5790899999999999</v>
      </c>
      <c r="Q326" s="64">
        <v>3.174655</v>
      </c>
      <c r="R326" s="64">
        <v>3.5723069999999999</v>
      </c>
      <c r="S326" s="59">
        <f t="shared" si="31"/>
        <v>0.15655787849857644</v>
      </c>
      <c r="U326" s="63">
        <v>4.6424010000000004</v>
      </c>
      <c r="V326" s="63">
        <v>4.5009209999999999</v>
      </c>
      <c r="W326" s="63">
        <v>4.7281240000000002</v>
      </c>
      <c r="X326" s="59">
        <f t="shared" si="32"/>
        <v>2.0260676726702294E-2</v>
      </c>
      <c r="Z326" s="40">
        <v>0</v>
      </c>
      <c r="AA326" s="7">
        <v>24.421784694127933</v>
      </c>
      <c r="AB326" s="7">
        <v>24.421784694127933</v>
      </c>
      <c r="AC326" s="59">
        <f t="shared" si="34"/>
        <v>0.7071067811865468</v>
      </c>
      <c r="AE326">
        <v>57.395980000000002</v>
      </c>
      <c r="AF326">
        <v>64.272850000000005</v>
      </c>
      <c r="AG326">
        <v>71.496530000000007</v>
      </c>
      <c r="AH326" s="15">
        <f t="shared" si="33"/>
        <v>0.11570849522411934</v>
      </c>
    </row>
    <row r="327" spans="1:34" x14ac:dyDescent="0.25">
      <c r="A327" s="27">
        <f t="shared" si="35"/>
        <v>53328</v>
      </c>
      <c r="B327">
        <v>2046</v>
      </c>
      <c r="C327">
        <v>1</v>
      </c>
      <c r="D327">
        <v>1</v>
      </c>
      <c r="E327">
        <v>1</v>
      </c>
      <c r="F327" s="30">
        <v>250.32</v>
      </c>
      <c r="G327" s="30">
        <v>246.48</v>
      </c>
      <c r="H327" s="30">
        <v>273.24</v>
      </c>
      <c r="I327" s="15">
        <f t="shared" si="29"/>
        <v>6.019400195378824E-2</v>
      </c>
      <c r="K327" s="30">
        <v>8.8756289630000005</v>
      </c>
      <c r="L327" s="30">
        <v>9.0956289629999993</v>
      </c>
      <c r="M327" s="30">
        <v>10.435628960000001</v>
      </c>
      <c r="N327" s="15">
        <f t="shared" si="30"/>
        <v>8.894479593267221E-2</v>
      </c>
      <c r="P327" s="64">
        <v>4.6676440000000001</v>
      </c>
      <c r="Q327" s="64">
        <v>3.2365249999999999</v>
      </c>
      <c r="R327" s="64">
        <v>3.6417320000000002</v>
      </c>
      <c r="S327" s="59">
        <f t="shared" si="31"/>
        <v>0.15664627616915919</v>
      </c>
      <c r="U327" s="63">
        <v>4.7476149999999997</v>
      </c>
      <c r="V327" s="63">
        <v>4.6034470000000001</v>
      </c>
      <c r="W327" s="63">
        <v>4.8349659999999997</v>
      </c>
      <c r="X327" s="59">
        <f t="shared" si="32"/>
        <v>2.1198923086820334E-2</v>
      </c>
      <c r="Z327" s="40">
        <v>0</v>
      </c>
      <c r="AA327" s="7">
        <v>25.27654715842241</v>
      </c>
      <c r="AB327" s="7">
        <v>25.27654715842241</v>
      </c>
      <c r="AC327" s="59">
        <f t="shared" si="34"/>
        <v>0.70720545059994433</v>
      </c>
      <c r="AE327">
        <v>64.095380000000006</v>
      </c>
      <c r="AF327">
        <v>71.263919999999999</v>
      </c>
      <c r="AG327">
        <v>79.148290000000003</v>
      </c>
      <c r="AH327" s="15">
        <f t="shared" si="33"/>
        <v>0.11793830875983986</v>
      </c>
    </row>
    <row r="328" spans="1:34" x14ac:dyDescent="0.25">
      <c r="A328" s="27">
        <f t="shared" si="35"/>
        <v>53359</v>
      </c>
      <c r="B328">
        <v>2046</v>
      </c>
      <c r="C328">
        <v>2</v>
      </c>
      <c r="D328">
        <v>1</v>
      </c>
      <c r="E328">
        <v>1</v>
      </c>
      <c r="F328" s="30">
        <v>250.32</v>
      </c>
      <c r="G328" s="30">
        <v>246.48</v>
      </c>
      <c r="H328" s="30">
        <v>273.24</v>
      </c>
      <c r="I328" s="15">
        <f t="shared" si="29"/>
        <v>6.4015470979819231E-2</v>
      </c>
      <c r="K328" s="30">
        <v>8.7694666649999995</v>
      </c>
      <c r="L328" s="30">
        <v>8.9894666650000001</v>
      </c>
      <c r="M328" s="30">
        <v>10.31946666</v>
      </c>
      <c r="N328" s="15">
        <f t="shared" si="30"/>
        <v>9.1424686055301393E-2</v>
      </c>
      <c r="P328" s="64">
        <v>4.6676440000000001</v>
      </c>
      <c r="Q328" s="64">
        <v>3.2365249999999999</v>
      </c>
      <c r="R328" s="64">
        <v>3.6417320000000002</v>
      </c>
      <c r="S328" s="59">
        <f t="shared" si="31"/>
        <v>0.15671706061963683</v>
      </c>
      <c r="U328" s="63">
        <v>4.7476149999999997</v>
      </c>
      <c r="V328" s="63">
        <v>4.6034470000000001</v>
      </c>
      <c r="W328" s="63">
        <v>4.8349659999999997</v>
      </c>
      <c r="X328" s="59">
        <f t="shared" si="32"/>
        <v>2.192962801073604E-2</v>
      </c>
      <c r="Z328" s="40">
        <v>0</v>
      </c>
      <c r="AA328" s="7">
        <v>25.27654715842241</v>
      </c>
      <c r="AB328" s="7">
        <v>25.27654715842241</v>
      </c>
      <c r="AC328" s="59">
        <f t="shared" si="34"/>
        <v>0.70728513115583747</v>
      </c>
      <c r="AE328">
        <v>62.663789999999999</v>
      </c>
      <c r="AF328">
        <v>69.792019999999994</v>
      </c>
      <c r="AG328">
        <v>77.460089999999994</v>
      </c>
      <c r="AH328" s="15">
        <f t="shared" si="33"/>
        <v>0.11990286614622248</v>
      </c>
    </row>
    <row r="329" spans="1:34" x14ac:dyDescent="0.25">
      <c r="A329" s="27">
        <f t="shared" si="35"/>
        <v>53387</v>
      </c>
      <c r="B329">
        <v>2046</v>
      </c>
      <c r="C329">
        <v>3</v>
      </c>
      <c r="D329">
        <v>1</v>
      </c>
      <c r="E329">
        <v>1</v>
      </c>
      <c r="F329" s="30">
        <v>250.32</v>
      </c>
      <c r="G329" s="30">
        <v>246.48</v>
      </c>
      <c r="H329" s="30">
        <v>273.24</v>
      </c>
      <c r="I329" s="15">
        <f t="shared" si="29"/>
        <v>6.6580072612308056E-2</v>
      </c>
      <c r="K329" s="30">
        <v>8.4037813369999999</v>
      </c>
      <c r="L329" s="30">
        <v>8.6137813370000007</v>
      </c>
      <c r="M329" s="30">
        <v>9.9437813370000008</v>
      </c>
      <c r="N329" s="15">
        <f t="shared" si="30"/>
        <v>9.223073109821886E-2</v>
      </c>
      <c r="P329" s="64">
        <v>4.6676440000000001</v>
      </c>
      <c r="Q329" s="64">
        <v>3.2365249999999999</v>
      </c>
      <c r="R329" s="64">
        <v>3.6417320000000002</v>
      </c>
      <c r="S329" s="59">
        <f t="shared" si="31"/>
        <v>0.15677042378769004</v>
      </c>
      <c r="U329" s="63">
        <v>4.7476149999999997</v>
      </c>
      <c r="V329" s="63">
        <v>4.6034470000000001</v>
      </c>
      <c r="W329" s="63">
        <v>4.8349659999999997</v>
      </c>
      <c r="X329" s="59">
        <f t="shared" si="32"/>
        <v>2.2474877565503006E-2</v>
      </c>
      <c r="Z329" s="40">
        <v>0</v>
      </c>
      <c r="AA329" s="7">
        <v>25.27654715842241</v>
      </c>
      <c r="AB329" s="7">
        <v>25.27654715842241</v>
      </c>
      <c r="AC329" s="59">
        <f t="shared" si="34"/>
        <v>0.70734615300742365</v>
      </c>
      <c r="AE329">
        <v>56.09552</v>
      </c>
      <c r="AF329">
        <v>63.130510000000001</v>
      </c>
      <c r="AG329">
        <v>70.269229999999993</v>
      </c>
      <c r="AH329" s="15">
        <f t="shared" si="33"/>
        <v>0.11902437473274563</v>
      </c>
    </row>
    <row r="330" spans="1:34" x14ac:dyDescent="0.25">
      <c r="A330" s="27">
        <f t="shared" si="35"/>
        <v>53418</v>
      </c>
      <c r="B330">
        <v>2046</v>
      </c>
      <c r="C330">
        <v>4</v>
      </c>
      <c r="D330">
        <v>1</v>
      </c>
      <c r="E330">
        <v>1</v>
      </c>
      <c r="F330" s="30">
        <v>250.32</v>
      </c>
      <c r="G330" s="30">
        <v>246.48</v>
      </c>
      <c r="H330" s="30">
        <v>273.24</v>
      </c>
      <c r="I330" s="15">
        <f t="shared" si="29"/>
        <v>6.8076827443675242E-2</v>
      </c>
      <c r="K330" s="30">
        <v>8.0931812319999992</v>
      </c>
      <c r="L330" s="30">
        <v>8.3131812319999998</v>
      </c>
      <c r="M330" s="30">
        <v>9.6231812320000003</v>
      </c>
      <c r="N330" s="15">
        <f t="shared" si="30"/>
        <v>9.16974923224598E-2</v>
      </c>
      <c r="P330" s="64">
        <v>4.6676440000000001</v>
      </c>
      <c r="Q330" s="64">
        <v>3.2365249999999999</v>
      </c>
      <c r="R330" s="64">
        <v>3.6417320000000002</v>
      </c>
      <c r="S330" s="59">
        <f t="shared" si="31"/>
        <v>0.1568065498855914</v>
      </c>
      <c r="U330" s="63">
        <v>4.7476149999999997</v>
      </c>
      <c r="V330" s="63">
        <v>4.6034470000000001</v>
      </c>
      <c r="W330" s="63">
        <v>4.8349659999999997</v>
      </c>
      <c r="X330" s="59">
        <f t="shared" si="32"/>
        <v>2.2849735095646365E-2</v>
      </c>
      <c r="Z330" s="40">
        <v>0</v>
      </c>
      <c r="AA330" s="7">
        <v>25.27654715842241</v>
      </c>
      <c r="AB330" s="7">
        <v>25.27654715842241</v>
      </c>
      <c r="AC330" s="59">
        <f t="shared" si="34"/>
        <v>0.70738883913678918</v>
      </c>
      <c r="AE330">
        <v>52.672220000000003</v>
      </c>
      <c r="AF330">
        <v>59.415239999999997</v>
      </c>
      <c r="AG330">
        <v>66.985929999999996</v>
      </c>
      <c r="AH330" s="15">
        <f t="shared" si="33"/>
        <v>0.11719404967602982</v>
      </c>
    </row>
    <row r="331" spans="1:34" x14ac:dyDescent="0.25">
      <c r="A331" s="27">
        <f t="shared" si="35"/>
        <v>53448</v>
      </c>
      <c r="B331">
        <v>2046</v>
      </c>
      <c r="C331">
        <v>5</v>
      </c>
      <c r="D331">
        <v>1</v>
      </c>
      <c r="E331">
        <v>1</v>
      </c>
      <c r="F331" s="30">
        <v>250.32</v>
      </c>
      <c r="G331" s="30">
        <v>246.48</v>
      </c>
      <c r="H331" s="30">
        <v>273.24</v>
      </c>
      <c r="I331" s="15">
        <f t="shared" si="29"/>
        <v>6.8619918045212697E-2</v>
      </c>
      <c r="K331" s="30">
        <v>7.9845467890000004</v>
      </c>
      <c r="L331" s="30">
        <v>8.2045467890000001</v>
      </c>
      <c r="M331" s="30">
        <v>9.5145467890000006</v>
      </c>
      <c r="N331" s="15">
        <f t="shared" si="30"/>
        <v>9.0655511017171564E-2</v>
      </c>
      <c r="P331" s="64">
        <v>4.6676440000000001</v>
      </c>
      <c r="Q331" s="64">
        <v>3.2365249999999999</v>
      </c>
      <c r="R331" s="64">
        <v>3.6417320000000002</v>
      </c>
      <c r="S331" s="59">
        <f t="shared" si="31"/>
        <v>0.15682561563416922</v>
      </c>
      <c r="U331" s="63">
        <v>4.7476149999999997</v>
      </c>
      <c r="V331" s="63">
        <v>4.6034470000000001</v>
      </c>
      <c r="W331" s="63">
        <v>4.8349659999999997</v>
      </c>
      <c r="X331" s="59">
        <f t="shared" si="32"/>
        <v>2.3064256620678916E-2</v>
      </c>
      <c r="Z331" s="40">
        <v>0</v>
      </c>
      <c r="AA331" s="7">
        <v>25.27654715842241</v>
      </c>
      <c r="AB331" s="7">
        <v>25.27654715842241</v>
      </c>
      <c r="AC331" s="59">
        <f t="shared" si="34"/>
        <v>0.70741350554865767</v>
      </c>
      <c r="AE331">
        <v>52.63194</v>
      </c>
      <c r="AF331">
        <v>59.581589999999998</v>
      </c>
      <c r="AG331">
        <v>66.729990000000001</v>
      </c>
      <c r="AH331" s="15">
        <f t="shared" si="33"/>
        <v>0.11636098334126203</v>
      </c>
    </row>
    <row r="332" spans="1:34" x14ac:dyDescent="0.25">
      <c r="A332" s="27">
        <f t="shared" si="35"/>
        <v>53479</v>
      </c>
      <c r="B332">
        <v>2046</v>
      </c>
      <c r="C332">
        <v>6</v>
      </c>
      <c r="D332">
        <v>1</v>
      </c>
      <c r="E332">
        <v>1</v>
      </c>
      <c r="F332" s="30">
        <v>250.32</v>
      </c>
      <c r="G332" s="30">
        <v>246.48</v>
      </c>
      <c r="H332" s="30">
        <v>273.24</v>
      </c>
      <c r="I332" s="15">
        <f t="shared" si="29"/>
        <v>6.8274535828407007E-2</v>
      </c>
      <c r="K332" s="30">
        <v>7.9674877710000001</v>
      </c>
      <c r="L332" s="30">
        <v>8.1774877709999991</v>
      </c>
      <c r="M332" s="30">
        <v>9.4874877709999996</v>
      </c>
      <c r="N332" s="15">
        <f t="shared" si="30"/>
        <v>8.9350350404152165E-2</v>
      </c>
      <c r="P332" s="64">
        <v>4.6676440000000001</v>
      </c>
      <c r="Q332" s="64">
        <v>3.2365249999999999</v>
      </c>
      <c r="R332" s="64">
        <v>3.6417320000000002</v>
      </c>
      <c r="S332" s="59">
        <f t="shared" si="31"/>
        <v>0.15682779048175538</v>
      </c>
      <c r="U332" s="63">
        <v>4.7476149999999997</v>
      </c>
      <c r="V332" s="63">
        <v>4.6034470000000001</v>
      </c>
      <c r="W332" s="63">
        <v>4.8349659999999997</v>
      </c>
      <c r="X332" s="59">
        <f t="shared" si="32"/>
        <v>2.3124626952191186E-2</v>
      </c>
      <c r="Z332" s="40">
        <v>0</v>
      </c>
      <c r="AA332" s="7">
        <v>25.27654715842241</v>
      </c>
      <c r="AB332" s="7">
        <v>25.27654715842241</v>
      </c>
      <c r="AC332" s="59">
        <f t="shared" si="34"/>
        <v>0.70742046145762305</v>
      </c>
      <c r="AE332">
        <v>56.047960000000003</v>
      </c>
      <c r="AF332">
        <v>63.138509999999997</v>
      </c>
      <c r="AG332">
        <v>70.869969999999995</v>
      </c>
      <c r="AH332" s="15">
        <f t="shared" si="33"/>
        <v>0.11610829565505187</v>
      </c>
    </row>
    <row r="333" spans="1:34" x14ac:dyDescent="0.25">
      <c r="A333" s="27">
        <f t="shared" si="35"/>
        <v>53509</v>
      </c>
      <c r="B333">
        <v>2046</v>
      </c>
      <c r="C333">
        <v>7</v>
      </c>
      <c r="D333">
        <v>1</v>
      </c>
      <c r="E333">
        <v>1</v>
      </c>
      <c r="F333" s="30">
        <v>250.32</v>
      </c>
      <c r="G333" s="30">
        <v>246.48</v>
      </c>
      <c r="H333" s="30">
        <v>273.24</v>
      </c>
      <c r="I333" s="15">
        <f t="shared" si="29"/>
        <v>6.7068161275414179E-2</v>
      </c>
      <c r="K333" s="30">
        <v>8.0829304050000008</v>
      </c>
      <c r="L333" s="30">
        <v>8.2929304049999999</v>
      </c>
      <c r="M333" s="30">
        <v>9.6129304050000002</v>
      </c>
      <c r="N333" s="15">
        <f t="shared" si="30"/>
        <v>8.8444443133700701E-2</v>
      </c>
      <c r="P333" s="64">
        <v>4.6676440000000001</v>
      </c>
      <c r="Q333" s="64">
        <v>3.2365249999999999</v>
      </c>
      <c r="R333" s="64">
        <v>3.6417320000000002</v>
      </c>
      <c r="S333" s="59">
        <f t="shared" si="31"/>
        <v>0.15681323680889958</v>
      </c>
      <c r="U333" s="63">
        <v>4.7476149999999997</v>
      </c>
      <c r="V333" s="63">
        <v>4.6034470000000001</v>
      </c>
      <c r="W333" s="63">
        <v>4.8349659999999997</v>
      </c>
      <c r="X333" s="59">
        <f t="shared" si="32"/>
        <v>2.3033767627018885E-2</v>
      </c>
      <c r="Z333" s="40">
        <v>0</v>
      </c>
      <c r="AA333" s="7">
        <v>25.27654715842241</v>
      </c>
      <c r="AB333" s="7">
        <v>25.27654715842241</v>
      </c>
      <c r="AC333" s="59">
        <f t="shared" si="34"/>
        <v>0.7074100094691268</v>
      </c>
      <c r="AE333">
        <v>64.348789999999994</v>
      </c>
      <c r="AF333">
        <v>70.964439999999996</v>
      </c>
      <c r="AG333">
        <v>79.3994</v>
      </c>
      <c r="AH333" s="15">
        <f t="shared" si="33"/>
        <v>0.11593491636035498</v>
      </c>
    </row>
    <row r="334" spans="1:34" x14ac:dyDescent="0.25">
      <c r="A334" s="27">
        <f t="shared" si="35"/>
        <v>53540</v>
      </c>
      <c r="B334">
        <v>2046</v>
      </c>
      <c r="C334">
        <v>8</v>
      </c>
      <c r="D334">
        <v>1</v>
      </c>
      <c r="E334">
        <v>1</v>
      </c>
      <c r="F334" s="30">
        <v>250.32</v>
      </c>
      <c r="G334" s="30">
        <v>246.48</v>
      </c>
      <c r="H334" s="30">
        <v>273.24</v>
      </c>
      <c r="I334" s="15">
        <f t="shared" si="29"/>
        <v>6.4993442179767963E-2</v>
      </c>
      <c r="K334" s="30">
        <v>8.0224877689999996</v>
      </c>
      <c r="L334" s="30">
        <v>8.2424877690000002</v>
      </c>
      <c r="M334" s="30">
        <v>9.5524877690000007</v>
      </c>
      <c r="N334" s="15">
        <f t="shared" si="30"/>
        <v>8.7213555357179021E-2</v>
      </c>
      <c r="P334" s="64">
        <v>4.6676440000000001</v>
      </c>
      <c r="Q334" s="64">
        <v>3.2365249999999999</v>
      </c>
      <c r="R334" s="64">
        <v>3.6417320000000002</v>
      </c>
      <c r="S334" s="59">
        <f t="shared" si="31"/>
        <v>0.15678211011962159</v>
      </c>
      <c r="U334" s="63">
        <v>4.7476149999999997</v>
      </c>
      <c r="V334" s="63">
        <v>4.6034470000000001</v>
      </c>
      <c r="W334" s="63">
        <v>4.8349659999999997</v>
      </c>
      <c r="X334" s="59">
        <f t="shared" si="32"/>
        <v>2.2791578186611903E-2</v>
      </c>
      <c r="Z334" s="40">
        <v>0</v>
      </c>
      <c r="AA334" s="7">
        <v>25.27654715842241</v>
      </c>
      <c r="AB334" s="7">
        <v>25.27654715842241</v>
      </c>
      <c r="AC334" s="59">
        <f t="shared" si="34"/>
        <v>0.70738244575443898</v>
      </c>
      <c r="AE334">
        <v>64.479929999999996</v>
      </c>
      <c r="AF334">
        <v>71.045500000000004</v>
      </c>
      <c r="AG334">
        <v>78.402590000000004</v>
      </c>
      <c r="AH334" s="15">
        <f t="shared" si="33"/>
        <v>0.11811202378891003</v>
      </c>
    </row>
    <row r="335" spans="1:34" x14ac:dyDescent="0.25">
      <c r="A335" s="27">
        <f t="shared" si="35"/>
        <v>53571</v>
      </c>
      <c r="B335">
        <v>2046</v>
      </c>
      <c r="C335">
        <v>9</v>
      </c>
      <c r="D335">
        <v>1</v>
      </c>
      <c r="E335">
        <v>1</v>
      </c>
      <c r="F335" s="30">
        <v>250.32</v>
      </c>
      <c r="G335" s="30">
        <v>246.48</v>
      </c>
      <c r="H335" s="30">
        <v>273.24</v>
      </c>
      <c r="I335" s="15">
        <f t="shared" ref="I335:I398" si="36">_xlfn.STDEV.P(F324:H335)/AVERAGE(F324:H335)</f>
        <v>6.2003860076200852E-2</v>
      </c>
      <c r="K335" s="30">
        <v>7.9402074330000003</v>
      </c>
      <c r="L335" s="30">
        <v>8.1502074330000003</v>
      </c>
      <c r="M335" s="30">
        <v>9.4602074330000008</v>
      </c>
      <c r="N335" s="15">
        <f t="shared" ref="N335:N398" si="37">_xlfn.STDEV.P(K324:M335)/AVERAGE(K324:M335)</f>
        <v>8.5502533470460565E-2</v>
      </c>
      <c r="P335" s="64">
        <v>4.6676440000000001</v>
      </c>
      <c r="Q335" s="64">
        <v>3.2365249999999999</v>
      </c>
      <c r="R335" s="64">
        <v>3.6417320000000002</v>
      </c>
      <c r="S335" s="59">
        <f t="shared" ref="S335:S398" si="38">_xlfn.STDEV.P(P324:R335)/AVERAGE(P324:R335)</f>
        <v>0.15673455921988638</v>
      </c>
      <c r="U335" s="63">
        <v>4.7476149999999997</v>
      </c>
      <c r="V335" s="63">
        <v>4.6034470000000001</v>
      </c>
      <c r="W335" s="63">
        <v>4.8349659999999997</v>
      </c>
      <c r="X335" s="59">
        <f t="shared" ref="X335:X398" si="39">_xlfn.STDEV.P(U324:W335)/AVERAGE(U324:W335)</f>
        <v>2.2394868262347704E-2</v>
      </c>
      <c r="Z335" s="40">
        <v>0</v>
      </c>
      <c r="AA335" s="7">
        <v>25.27654715842241</v>
      </c>
      <c r="AB335" s="7">
        <v>25.27654715842241</v>
      </c>
      <c r="AC335" s="59">
        <f t="shared" si="34"/>
        <v>0.70733806021988033</v>
      </c>
      <c r="AE335">
        <v>56.178649999999998</v>
      </c>
      <c r="AF335">
        <v>63.359819999999999</v>
      </c>
      <c r="AG335">
        <v>70.483239999999995</v>
      </c>
      <c r="AH335" s="15">
        <f t="shared" ref="AH335:AH398" si="40">_xlfn.STDEV.P(AE324:AG335)/AVERAGE(AE324:AG335)</f>
        <v>0.11606335065625061</v>
      </c>
    </row>
    <row r="336" spans="1:34" x14ac:dyDescent="0.25">
      <c r="A336" s="27">
        <f t="shared" si="35"/>
        <v>53601</v>
      </c>
      <c r="B336">
        <v>2046</v>
      </c>
      <c r="C336">
        <v>10</v>
      </c>
      <c r="D336">
        <v>1</v>
      </c>
      <c r="E336">
        <v>1</v>
      </c>
      <c r="F336" s="30">
        <v>250.32</v>
      </c>
      <c r="G336" s="30">
        <v>246.48</v>
      </c>
      <c r="H336" s="30">
        <v>273.24</v>
      </c>
      <c r="I336" s="15">
        <f t="shared" si="36"/>
        <v>5.7999520442487663E-2</v>
      </c>
      <c r="K336" s="30">
        <v>8.0481074620000008</v>
      </c>
      <c r="L336" s="30">
        <v>8.2681074619999997</v>
      </c>
      <c r="M336" s="30">
        <v>9.5781074620000002</v>
      </c>
      <c r="N336" s="15">
        <f t="shared" si="37"/>
        <v>8.4147490302999492E-2</v>
      </c>
      <c r="P336" s="64">
        <v>4.6676440000000001</v>
      </c>
      <c r="Q336" s="64">
        <v>3.2365249999999999</v>
      </c>
      <c r="R336" s="64">
        <v>3.6417320000000002</v>
      </c>
      <c r="S336" s="59">
        <f t="shared" si="38"/>
        <v>0.15667072638393034</v>
      </c>
      <c r="U336" s="63">
        <v>4.7476149999999997</v>
      </c>
      <c r="V336" s="63">
        <v>4.6034470000000001</v>
      </c>
      <c r="W336" s="63">
        <v>4.8349659999999997</v>
      </c>
      <c r="X336" s="59">
        <f t="shared" si="39"/>
        <v>2.1836960796223527E-2</v>
      </c>
      <c r="Z336" s="40">
        <v>0</v>
      </c>
      <c r="AA336" s="7">
        <v>25.27654715842241</v>
      </c>
      <c r="AB336" s="7">
        <v>25.27654715842241</v>
      </c>
      <c r="AC336" s="59">
        <f t="shared" si="34"/>
        <v>0.70727713667051495</v>
      </c>
      <c r="AE336">
        <v>53.44706</v>
      </c>
      <c r="AF336">
        <v>60.378520000000002</v>
      </c>
      <c r="AG336">
        <v>67.408940000000001</v>
      </c>
      <c r="AH336" s="15">
        <f t="shared" si="40"/>
        <v>0.11427788523509158</v>
      </c>
    </row>
    <row r="337" spans="1:34" x14ac:dyDescent="0.25">
      <c r="A337" s="27">
        <f t="shared" si="35"/>
        <v>53632</v>
      </c>
      <c r="B337">
        <v>2046</v>
      </c>
      <c r="C337">
        <v>11</v>
      </c>
      <c r="D337">
        <v>1</v>
      </c>
      <c r="E337">
        <v>1</v>
      </c>
      <c r="F337" s="30">
        <v>250.32</v>
      </c>
      <c r="G337" s="30">
        <v>246.48</v>
      </c>
      <c r="H337" s="30">
        <v>273.24</v>
      </c>
      <c r="I337" s="15">
        <f t="shared" si="36"/>
        <v>5.2793395297879103E-2</v>
      </c>
      <c r="K337" s="30">
        <v>8.4201730950000009</v>
      </c>
      <c r="L337" s="30">
        <v>8.6401730949999997</v>
      </c>
      <c r="M337" s="30">
        <v>9.960173095</v>
      </c>
      <c r="N337" s="15">
        <f t="shared" si="37"/>
        <v>8.4217263896046834E-2</v>
      </c>
      <c r="P337" s="64">
        <v>4.6676440000000001</v>
      </c>
      <c r="Q337" s="64">
        <v>3.2365249999999999</v>
      </c>
      <c r="R337" s="64">
        <v>3.6417320000000002</v>
      </c>
      <c r="S337" s="59">
        <f t="shared" si="38"/>
        <v>0.1565907475090112</v>
      </c>
      <c r="U337" s="63">
        <v>4.7476149999999997</v>
      </c>
      <c r="V337" s="63">
        <v>4.6034470000000001</v>
      </c>
      <c r="W337" s="63">
        <v>4.8349659999999997</v>
      </c>
      <c r="X337" s="59">
        <f t="shared" si="39"/>
        <v>2.1106859745766267E-2</v>
      </c>
      <c r="Z337" s="40">
        <v>0</v>
      </c>
      <c r="AA337" s="7">
        <v>25.27654715842241</v>
      </c>
      <c r="AB337" s="7">
        <v>25.27654715842241</v>
      </c>
      <c r="AC337" s="59">
        <f t="shared" si="34"/>
        <v>0.70719995296853599</v>
      </c>
      <c r="AE337">
        <v>55.45872</v>
      </c>
      <c r="AF337">
        <v>62.487830000000002</v>
      </c>
      <c r="AG337">
        <v>69.738690000000005</v>
      </c>
      <c r="AH337" s="15">
        <f t="shared" si="40"/>
        <v>0.11384920925485349</v>
      </c>
    </row>
    <row r="338" spans="1:34" x14ac:dyDescent="0.25">
      <c r="A338" s="27">
        <f t="shared" si="35"/>
        <v>53662</v>
      </c>
      <c r="B338">
        <v>2046</v>
      </c>
      <c r="C338">
        <v>12</v>
      </c>
      <c r="D338">
        <v>1</v>
      </c>
      <c r="E338">
        <v>1</v>
      </c>
      <c r="F338" s="30">
        <v>250.32</v>
      </c>
      <c r="G338" s="30">
        <v>246.48</v>
      </c>
      <c r="H338" s="30">
        <v>273.24</v>
      </c>
      <c r="I338" s="15">
        <f t="shared" si="36"/>
        <v>4.6026807676220194E-2</v>
      </c>
      <c r="K338" s="30">
        <v>8.6139912120000002</v>
      </c>
      <c r="L338" s="30">
        <v>8.8339912120000008</v>
      </c>
      <c r="M338" s="30">
        <v>10.163991210000001</v>
      </c>
      <c r="N338" s="15">
        <f t="shared" si="37"/>
        <v>8.5009370911882584E-2</v>
      </c>
      <c r="P338" s="64">
        <v>4.6676440000000001</v>
      </c>
      <c r="Q338" s="64">
        <v>3.2365249999999999</v>
      </c>
      <c r="R338" s="64">
        <v>3.6417320000000002</v>
      </c>
      <c r="S338" s="59">
        <f t="shared" si="38"/>
        <v>0.1564947522591062</v>
      </c>
      <c r="U338" s="63">
        <v>4.7476149999999997</v>
      </c>
      <c r="V338" s="63">
        <v>4.6034470000000001</v>
      </c>
      <c r="W338" s="63">
        <v>4.8349659999999997</v>
      </c>
      <c r="X338" s="59">
        <f t="shared" si="39"/>
        <v>2.0187733867076202E-2</v>
      </c>
      <c r="Z338" s="40">
        <v>0</v>
      </c>
      <c r="AA338" s="7">
        <v>25.27654715842241</v>
      </c>
      <c r="AB338" s="7">
        <v>25.27654715842241</v>
      </c>
      <c r="AC338" s="59">
        <f t="shared" si="34"/>
        <v>0.70710678118654657</v>
      </c>
      <c r="AE338">
        <v>58.65746</v>
      </c>
      <c r="AF338">
        <v>65.829580000000007</v>
      </c>
      <c r="AG338">
        <v>73.155259999999998</v>
      </c>
      <c r="AH338" s="15">
        <f t="shared" si="40"/>
        <v>0.11379385726861063</v>
      </c>
    </row>
    <row r="339" spans="1:34" x14ac:dyDescent="0.25">
      <c r="A339" s="27">
        <f t="shared" si="35"/>
        <v>53693</v>
      </c>
      <c r="B339">
        <v>2047</v>
      </c>
      <c r="C339">
        <v>1</v>
      </c>
      <c r="D339">
        <v>1</v>
      </c>
      <c r="E339">
        <v>1</v>
      </c>
      <c r="F339" s="30">
        <v>275.11</v>
      </c>
      <c r="G339" s="30">
        <v>272.08</v>
      </c>
      <c r="H339" s="30">
        <v>296.08999999999997</v>
      </c>
      <c r="I339" s="15">
        <f t="shared" si="36"/>
        <v>5.2284077319469095E-2</v>
      </c>
      <c r="K339" s="30">
        <v>9.1256289630000005</v>
      </c>
      <c r="L339" s="30">
        <v>9.3456289629999993</v>
      </c>
      <c r="M339" s="30">
        <v>10.71562896</v>
      </c>
      <c r="N339" s="15">
        <f t="shared" si="37"/>
        <v>8.7273695145547101E-2</v>
      </c>
      <c r="P339" s="64">
        <v>4.7579190000000002</v>
      </c>
      <c r="Q339" s="64">
        <v>3.2996080000000001</v>
      </c>
      <c r="R339" s="64">
        <v>3.7125149999999998</v>
      </c>
      <c r="S339" s="59">
        <f t="shared" si="38"/>
        <v>0.15658318689797485</v>
      </c>
      <c r="U339" s="63">
        <v>4.8552530000000003</v>
      </c>
      <c r="V339" s="63">
        <v>4.7083469999999998</v>
      </c>
      <c r="W339" s="63">
        <v>4.9442649999999997</v>
      </c>
      <c r="X339" s="59">
        <f t="shared" si="39"/>
        <v>2.1129946195930671E-2</v>
      </c>
      <c r="Z339" s="40">
        <v>0</v>
      </c>
      <c r="AA339" s="7">
        <v>26.161226308967191</v>
      </c>
      <c r="AB339" s="7">
        <v>26.161226308967191</v>
      </c>
      <c r="AC339" s="59">
        <f t="shared" si="34"/>
        <v>0.707205450599944</v>
      </c>
      <c r="AE339">
        <v>65.667659999999998</v>
      </c>
      <c r="AF339">
        <v>73.053439999999995</v>
      </c>
      <c r="AG339">
        <v>80.460809999999995</v>
      </c>
      <c r="AH339" s="15">
        <f t="shared" si="40"/>
        <v>0.11532011940060097</v>
      </c>
    </row>
    <row r="340" spans="1:34" x14ac:dyDescent="0.25">
      <c r="A340" s="27">
        <f t="shared" si="35"/>
        <v>53724</v>
      </c>
      <c r="B340">
        <v>2047</v>
      </c>
      <c r="C340">
        <v>2</v>
      </c>
      <c r="D340">
        <v>1</v>
      </c>
      <c r="E340">
        <v>1</v>
      </c>
      <c r="F340" s="30">
        <v>275.11</v>
      </c>
      <c r="G340" s="30">
        <v>272.08</v>
      </c>
      <c r="H340" s="30">
        <v>296.08999999999997</v>
      </c>
      <c r="I340" s="15">
        <f t="shared" si="36"/>
        <v>5.6636107192353222E-2</v>
      </c>
      <c r="K340" s="30">
        <v>9.0094666649999997</v>
      </c>
      <c r="L340" s="30">
        <v>9.2394666650000001</v>
      </c>
      <c r="M340" s="30">
        <v>10.609466660000001</v>
      </c>
      <c r="N340" s="15">
        <f t="shared" si="37"/>
        <v>8.9118589764536002E-2</v>
      </c>
      <c r="P340" s="64">
        <v>4.7579190000000002</v>
      </c>
      <c r="Q340" s="64">
        <v>3.2996080000000001</v>
      </c>
      <c r="R340" s="64">
        <v>3.7125149999999998</v>
      </c>
      <c r="S340" s="59">
        <f t="shared" si="38"/>
        <v>0.1566539977331087</v>
      </c>
      <c r="U340" s="63">
        <v>4.8552530000000003</v>
      </c>
      <c r="V340" s="63">
        <v>4.7083469999999998</v>
      </c>
      <c r="W340" s="63">
        <v>4.9442649999999997</v>
      </c>
      <c r="X340" s="59">
        <f t="shared" si="39"/>
        <v>2.1863530219371055E-2</v>
      </c>
      <c r="Z340" s="40">
        <v>0</v>
      </c>
      <c r="AA340" s="7">
        <v>26.161226308967191</v>
      </c>
      <c r="AB340" s="7">
        <v>26.161226308967191</v>
      </c>
      <c r="AC340" s="59">
        <f t="shared" si="34"/>
        <v>0.70728513115583724</v>
      </c>
      <c r="AE340">
        <v>64.052459999999996</v>
      </c>
      <c r="AF340">
        <v>71.383539999999996</v>
      </c>
      <c r="AG340">
        <v>78.429599999999994</v>
      </c>
      <c r="AH340" s="15">
        <f t="shared" si="40"/>
        <v>0.11611651132744741</v>
      </c>
    </row>
    <row r="341" spans="1:34" x14ac:dyDescent="0.25">
      <c r="A341" s="27">
        <f t="shared" si="35"/>
        <v>53752</v>
      </c>
      <c r="B341">
        <v>2047</v>
      </c>
      <c r="C341">
        <v>3</v>
      </c>
      <c r="D341">
        <v>1</v>
      </c>
      <c r="E341">
        <v>1</v>
      </c>
      <c r="F341" s="30">
        <v>275.11</v>
      </c>
      <c r="G341" s="30">
        <v>272.08</v>
      </c>
      <c r="H341" s="30">
        <v>296.08999999999997</v>
      </c>
      <c r="I341" s="15">
        <f t="shared" si="36"/>
        <v>5.9555419428749479E-2</v>
      </c>
      <c r="K341" s="30">
        <v>8.6437813370000001</v>
      </c>
      <c r="L341" s="30">
        <v>8.8637813370000007</v>
      </c>
      <c r="M341" s="30">
        <v>10.22378134</v>
      </c>
      <c r="N341" s="15">
        <f t="shared" si="37"/>
        <v>8.9670497559990361E-2</v>
      </c>
      <c r="P341" s="64">
        <v>4.7579190000000002</v>
      </c>
      <c r="Q341" s="64">
        <v>3.2996080000000001</v>
      </c>
      <c r="R341" s="64">
        <v>3.7125149999999998</v>
      </c>
      <c r="S341" s="59">
        <f t="shared" si="38"/>
        <v>0.15670737685409994</v>
      </c>
      <c r="U341" s="63">
        <v>4.8552530000000003</v>
      </c>
      <c r="V341" s="63">
        <v>4.7083469999999998</v>
      </c>
      <c r="W341" s="63">
        <v>4.9442649999999997</v>
      </c>
      <c r="X341" s="59">
        <f t="shared" si="39"/>
        <v>2.241082417710195E-2</v>
      </c>
      <c r="Z341" s="40">
        <v>0</v>
      </c>
      <c r="AA341" s="7">
        <v>26.161226308967191</v>
      </c>
      <c r="AB341" s="7">
        <v>26.161226308967191</v>
      </c>
      <c r="AC341" s="59">
        <f t="shared" si="34"/>
        <v>0.70734615300742387</v>
      </c>
      <c r="AE341">
        <v>57.46</v>
      </c>
      <c r="AF341">
        <v>64.494380000000007</v>
      </c>
      <c r="AG341">
        <v>71.684929999999994</v>
      </c>
      <c r="AH341" s="15">
        <f t="shared" si="40"/>
        <v>0.11555299512734388</v>
      </c>
    </row>
    <row r="342" spans="1:34" x14ac:dyDescent="0.25">
      <c r="A342" s="27">
        <f t="shared" si="35"/>
        <v>53783</v>
      </c>
      <c r="B342">
        <v>2047</v>
      </c>
      <c r="C342">
        <v>4</v>
      </c>
      <c r="D342">
        <v>1</v>
      </c>
      <c r="E342">
        <v>1</v>
      </c>
      <c r="F342" s="30">
        <v>275.11</v>
      </c>
      <c r="G342" s="30">
        <v>272.08</v>
      </c>
      <c r="H342" s="30">
        <v>296.08999999999997</v>
      </c>
      <c r="I342" s="15">
        <f t="shared" si="36"/>
        <v>6.1296376134010143E-2</v>
      </c>
      <c r="K342" s="30">
        <v>8.3331812319999994</v>
      </c>
      <c r="L342" s="30">
        <v>8.553181232</v>
      </c>
      <c r="M342" s="30">
        <v>9.9031812319999997</v>
      </c>
      <c r="N342" s="15">
        <f t="shared" si="37"/>
        <v>8.9239175271608281E-2</v>
      </c>
      <c r="P342" s="64">
        <v>4.7579190000000002</v>
      </c>
      <c r="Q342" s="64">
        <v>3.2996080000000001</v>
      </c>
      <c r="R342" s="64">
        <v>3.7125149999999998</v>
      </c>
      <c r="S342" s="59">
        <f t="shared" si="38"/>
        <v>0.15674350861404462</v>
      </c>
      <c r="U342" s="63">
        <v>4.8552530000000003</v>
      </c>
      <c r="V342" s="63">
        <v>4.7083469999999998</v>
      </c>
      <c r="W342" s="63">
        <v>4.9442649999999997</v>
      </c>
      <c r="X342" s="59">
        <f t="shared" si="39"/>
        <v>2.2787045029236935E-2</v>
      </c>
      <c r="Z342" s="40">
        <v>0</v>
      </c>
      <c r="AA342" s="7">
        <v>26.161226308967191</v>
      </c>
      <c r="AB342" s="7">
        <v>26.161226308967191</v>
      </c>
      <c r="AC342" s="59">
        <f t="shared" si="34"/>
        <v>0.70738883913678963</v>
      </c>
      <c r="AE342">
        <v>54.098239999999997</v>
      </c>
      <c r="AF342">
        <v>60.983640000000001</v>
      </c>
      <c r="AG342">
        <v>68.624380000000002</v>
      </c>
      <c r="AH342" s="15">
        <f t="shared" si="40"/>
        <v>0.11407112212933204</v>
      </c>
    </row>
    <row r="343" spans="1:34" x14ac:dyDescent="0.25">
      <c r="A343" s="27">
        <f t="shared" si="35"/>
        <v>53813</v>
      </c>
      <c r="B343">
        <v>2047</v>
      </c>
      <c r="C343">
        <v>5</v>
      </c>
      <c r="D343">
        <v>1</v>
      </c>
      <c r="E343">
        <v>1</v>
      </c>
      <c r="F343" s="30">
        <v>275.11</v>
      </c>
      <c r="G343" s="30">
        <v>272.08</v>
      </c>
      <c r="H343" s="30">
        <v>296.08999999999997</v>
      </c>
      <c r="I343" s="15">
        <f t="shared" si="36"/>
        <v>6.2004781361101872E-2</v>
      </c>
      <c r="K343" s="30">
        <v>8.2245467889999997</v>
      </c>
      <c r="L343" s="30">
        <v>8.4445467890000003</v>
      </c>
      <c r="M343" s="30">
        <v>9.794546789</v>
      </c>
      <c r="N343" s="15">
        <f t="shared" si="37"/>
        <v>8.8424302520525674E-2</v>
      </c>
      <c r="P343" s="64">
        <v>4.7579190000000002</v>
      </c>
      <c r="Q343" s="64">
        <v>3.2996080000000001</v>
      </c>
      <c r="R343" s="64">
        <v>3.7125149999999998</v>
      </c>
      <c r="S343" s="59">
        <f t="shared" si="38"/>
        <v>0.15676256986392545</v>
      </c>
      <c r="U343" s="63">
        <v>4.8552530000000003</v>
      </c>
      <c r="V343" s="63">
        <v>4.7083469999999998</v>
      </c>
      <c r="W343" s="63">
        <v>4.9442649999999997</v>
      </c>
      <c r="X343" s="59">
        <f t="shared" si="39"/>
        <v>2.3002341584520816E-2</v>
      </c>
      <c r="Z343" s="40">
        <v>0</v>
      </c>
      <c r="AA343" s="7">
        <v>26.161226308967191</v>
      </c>
      <c r="AB343" s="7">
        <v>26.161226308967191</v>
      </c>
      <c r="AC343" s="59">
        <f t="shared" si="34"/>
        <v>0.70741350554865845</v>
      </c>
      <c r="AE343">
        <v>54.087530000000001</v>
      </c>
      <c r="AF343">
        <v>60.95147</v>
      </c>
      <c r="AG343">
        <v>68.301259999999999</v>
      </c>
      <c r="AH343" s="15">
        <f t="shared" si="40"/>
        <v>0.11257043291144807</v>
      </c>
    </row>
    <row r="344" spans="1:34" x14ac:dyDescent="0.25">
      <c r="A344" s="27">
        <f t="shared" si="35"/>
        <v>53844</v>
      </c>
      <c r="B344">
        <v>2047</v>
      </c>
      <c r="C344">
        <v>6</v>
      </c>
      <c r="D344">
        <v>1</v>
      </c>
      <c r="E344">
        <v>1</v>
      </c>
      <c r="F344" s="30">
        <v>275.11</v>
      </c>
      <c r="G344" s="30">
        <v>272.08</v>
      </c>
      <c r="H344" s="30">
        <v>296.08999999999997</v>
      </c>
      <c r="I344" s="15">
        <f t="shared" si="36"/>
        <v>6.1760685478660413E-2</v>
      </c>
      <c r="K344" s="30">
        <v>8.2074877710000003</v>
      </c>
      <c r="L344" s="30">
        <v>8.4174877709999993</v>
      </c>
      <c r="M344" s="30">
        <v>9.7674877710000008</v>
      </c>
      <c r="N344" s="15">
        <f t="shared" si="37"/>
        <v>8.7474520907324368E-2</v>
      </c>
      <c r="P344" s="64">
        <v>4.7579190000000002</v>
      </c>
      <c r="Q344" s="64">
        <v>3.2996080000000001</v>
      </c>
      <c r="R344" s="64">
        <v>3.7125149999999998</v>
      </c>
      <c r="S344" s="59">
        <f t="shared" si="38"/>
        <v>0.15676473017191456</v>
      </c>
      <c r="U344" s="63">
        <v>4.8552530000000003</v>
      </c>
      <c r="V344" s="63">
        <v>4.7083469999999998</v>
      </c>
      <c r="W344" s="63">
        <v>4.9442649999999997</v>
      </c>
      <c r="X344" s="59">
        <f t="shared" si="39"/>
        <v>2.3062949778955271E-2</v>
      </c>
      <c r="Z344" s="40">
        <v>0</v>
      </c>
      <c r="AA344" s="7">
        <v>26.161226308967191</v>
      </c>
      <c r="AB344" s="7">
        <v>26.161226308967191</v>
      </c>
      <c r="AC344" s="59">
        <f t="shared" si="34"/>
        <v>0.70742046145762383</v>
      </c>
      <c r="AE344">
        <v>57.421149999999997</v>
      </c>
      <c r="AF344">
        <v>64.556690000000003</v>
      </c>
      <c r="AG344">
        <v>72.042209999999997</v>
      </c>
      <c r="AH344" s="15">
        <f t="shared" si="40"/>
        <v>0.11187902285672678</v>
      </c>
    </row>
    <row r="345" spans="1:34" x14ac:dyDescent="0.25">
      <c r="A345" s="27">
        <f t="shared" si="35"/>
        <v>53874</v>
      </c>
      <c r="B345">
        <v>2047</v>
      </c>
      <c r="C345">
        <v>7</v>
      </c>
      <c r="D345">
        <v>1</v>
      </c>
      <c r="E345">
        <v>1</v>
      </c>
      <c r="F345" s="30">
        <v>275.11</v>
      </c>
      <c r="G345" s="30">
        <v>272.08</v>
      </c>
      <c r="H345" s="30">
        <v>296.08999999999997</v>
      </c>
      <c r="I345" s="15">
        <f t="shared" si="36"/>
        <v>6.0595883266318332E-2</v>
      </c>
      <c r="K345" s="30">
        <v>8.3229304049999993</v>
      </c>
      <c r="L345" s="30">
        <v>8.5429304049999999</v>
      </c>
      <c r="M345" s="30">
        <v>9.8929304049999995</v>
      </c>
      <c r="N345" s="15">
        <f t="shared" si="37"/>
        <v>8.6796488426337887E-2</v>
      </c>
      <c r="P345" s="64">
        <v>4.7579190000000002</v>
      </c>
      <c r="Q345" s="64">
        <v>3.2996080000000001</v>
      </c>
      <c r="R345" s="64">
        <v>3.7125149999999998</v>
      </c>
      <c r="S345" s="59">
        <f t="shared" si="38"/>
        <v>0.15675015202842893</v>
      </c>
      <c r="U345" s="63">
        <v>4.8552530000000003</v>
      </c>
      <c r="V345" s="63">
        <v>4.7083469999999998</v>
      </c>
      <c r="W345" s="63">
        <v>4.9442649999999997</v>
      </c>
      <c r="X345" s="59">
        <f t="shared" si="39"/>
        <v>2.2971809981550281E-2</v>
      </c>
      <c r="Z345" s="40">
        <v>0</v>
      </c>
      <c r="AA345" s="7">
        <v>26.161226308967191</v>
      </c>
      <c r="AB345" s="7">
        <v>26.161226308967191</v>
      </c>
      <c r="AC345" s="59">
        <f t="shared" si="34"/>
        <v>0.7074100094691278</v>
      </c>
      <c r="AE345">
        <v>67.840540000000004</v>
      </c>
      <c r="AF345">
        <v>74.092820000000003</v>
      </c>
      <c r="AG345">
        <v>80.753190000000004</v>
      </c>
      <c r="AH345" s="15">
        <f t="shared" si="40"/>
        <v>0.11373712453734947</v>
      </c>
    </row>
    <row r="346" spans="1:34" x14ac:dyDescent="0.25">
      <c r="A346" s="27">
        <f t="shared" si="35"/>
        <v>53905</v>
      </c>
      <c r="B346">
        <v>2047</v>
      </c>
      <c r="C346">
        <v>8</v>
      </c>
      <c r="D346">
        <v>1</v>
      </c>
      <c r="E346">
        <v>1</v>
      </c>
      <c r="F346" s="30">
        <v>275.11</v>
      </c>
      <c r="G346" s="30">
        <v>272.08</v>
      </c>
      <c r="H346" s="30">
        <v>296.08999999999997</v>
      </c>
      <c r="I346" s="15">
        <f t="shared" si="36"/>
        <v>5.849823266538208E-2</v>
      </c>
      <c r="K346" s="30">
        <v>8.2624877689999998</v>
      </c>
      <c r="L346" s="30">
        <v>8.4824877690000005</v>
      </c>
      <c r="M346" s="30">
        <v>9.8324877690000001</v>
      </c>
      <c r="N346" s="15">
        <f t="shared" si="37"/>
        <v>8.5903004927443002E-2</v>
      </c>
      <c r="P346" s="64">
        <v>4.7579190000000002</v>
      </c>
      <c r="Q346" s="64">
        <v>3.2996080000000001</v>
      </c>
      <c r="R346" s="64">
        <v>3.7125149999999998</v>
      </c>
      <c r="S346" s="59">
        <f t="shared" si="38"/>
        <v>0.15671899103768988</v>
      </c>
      <c r="U346" s="63">
        <v>4.8552530000000003</v>
      </c>
      <c r="V346" s="63">
        <v>4.7083469999999998</v>
      </c>
      <c r="W346" s="63">
        <v>4.9442649999999997</v>
      </c>
      <c r="X346" s="59">
        <f t="shared" si="39"/>
        <v>2.2728811524062986E-2</v>
      </c>
      <c r="Z346" s="40">
        <v>0</v>
      </c>
      <c r="AA346" s="7">
        <v>26.161226308967191</v>
      </c>
      <c r="AB346" s="7">
        <v>26.161226308967191</v>
      </c>
      <c r="AC346" s="59">
        <f t="shared" si="34"/>
        <v>0.70738244575443987</v>
      </c>
      <c r="AE346">
        <v>64.84102</v>
      </c>
      <c r="AF346">
        <v>72.661490000000001</v>
      </c>
      <c r="AG346">
        <v>77.543289999999999</v>
      </c>
      <c r="AH346" s="15">
        <f t="shared" si="40"/>
        <v>0.11360090751969171</v>
      </c>
    </row>
    <row r="347" spans="1:34" x14ac:dyDescent="0.25">
      <c r="A347" s="27">
        <f t="shared" si="35"/>
        <v>53936</v>
      </c>
      <c r="B347">
        <v>2047</v>
      </c>
      <c r="C347">
        <v>9</v>
      </c>
      <c r="D347">
        <v>1</v>
      </c>
      <c r="E347">
        <v>1</v>
      </c>
      <c r="F347" s="30">
        <v>275.11</v>
      </c>
      <c r="G347" s="30">
        <v>272.08</v>
      </c>
      <c r="H347" s="30">
        <v>296.08999999999997</v>
      </c>
      <c r="I347" s="15">
        <f t="shared" si="36"/>
        <v>5.5405060861094479E-2</v>
      </c>
      <c r="K347" s="30">
        <v>8.1802074329999996</v>
      </c>
      <c r="L347" s="30">
        <v>8.4002074330000003</v>
      </c>
      <c r="M347" s="30">
        <v>9.7402074330000001</v>
      </c>
      <c r="N347" s="15">
        <f t="shared" si="37"/>
        <v>8.4644141729501174E-2</v>
      </c>
      <c r="P347" s="64">
        <v>4.7579190000000002</v>
      </c>
      <c r="Q347" s="64">
        <v>3.2996080000000001</v>
      </c>
      <c r="R347" s="64">
        <v>3.7125149999999998</v>
      </c>
      <c r="S347" s="59">
        <f t="shared" si="38"/>
        <v>0.15667139609647018</v>
      </c>
      <c r="U347" s="63">
        <v>4.8552530000000003</v>
      </c>
      <c r="V347" s="63">
        <v>4.7083469999999998</v>
      </c>
      <c r="W347" s="63">
        <v>4.9442649999999997</v>
      </c>
      <c r="X347" s="59">
        <f t="shared" si="39"/>
        <v>2.2330723084022713E-2</v>
      </c>
      <c r="Z347" s="40">
        <v>0</v>
      </c>
      <c r="AA347" s="7">
        <v>26.161226308967191</v>
      </c>
      <c r="AB347" s="7">
        <v>26.161226308967191</v>
      </c>
      <c r="AC347" s="59">
        <f t="shared" si="34"/>
        <v>0.70733806021988099</v>
      </c>
      <c r="AE347">
        <v>57.461069999999999</v>
      </c>
      <c r="AF347">
        <v>64.545599999999993</v>
      </c>
      <c r="AG347">
        <v>71.606679999999997</v>
      </c>
      <c r="AH347" s="15">
        <f t="shared" si="40"/>
        <v>0.11290910325663235</v>
      </c>
    </row>
    <row r="348" spans="1:34" x14ac:dyDescent="0.25">
      <c r="A348" s="27">
        <f t="shared" si="35"/>
        <v>53966</v>
      </c>
      <c r="B348">
        <v>2047</v>
      </c>
      <c r="C348">
        <v>10</v>
      </c>
      <c r="D348">
        <v>1</v>
      </c>
      <c r="E348">
        <v>1</v>
      </c>
      <c r="F348" s="30">
        <v>275.11</v>
      </c>
      <c r="G348" s="30">
        <v>272.08</v>
      </c>
      <c r="H348" s="30">
        <v>296.08999999999997</v>
      </c>
      <c r="I348" s="15">
        <f t="shared" si="36"/>
        <v>5.1180803711084015E-2</v>
      </c>
      <c r="K348" s="30">
        <v>8.2881074619999993</v>
      </c>
      <c r="L348" s="30">
        <v>8.5081074619999999</v>
      </c>
      <c r="M348" s="30">
        <v>9.8581074619999995</v>
      </c>
      <c r="N348" s="15">
        <f t="shared" si="37"/>
        <v>8.3693787504479977E-2</v>
      </c>
      <c r="P348" s="64">
        <v>4.7579190000000002</v>
      </c>
      <c r="Q348" s="64">
        <v>3.2996080000000001</v>
      </c>
      <c r="R348" s="64">
        <v>3.7125149999999998</v>
      </c>
      <c r="S348" s="59">
        <f t="shared" si="38"/>
        <v>0.15660750956066552</v>
      </c>
      <c r="U348" s="63">
        <v>4.8552530000000003</v>
      </c>
      <c r="V348" s="63">
        <v>4.7083469999999998</v>
      </c>
      <c r="W348" s="63">
        <v>4.9442649999999997</v>
      </c>
      <c r="X348" s="59">
        <f t="shared" si="39"/>
        <v>2.1770788666608854E-2</v>
      </c>
      <c r="Z348" s="40">
        <v>0</v>
      </c>
      <c r="AA348" s="7">
        <v>26.161226308967191</v>
      </c>
      <c r="AB348" s="7">
        <v>26.161226308967191</v>
      </c>
      <c r="AC348" s="59">
        <f t="shared" si="34"/>
        <v>0.7072771366705155</v>
      </c>
      <c r="AE348">
        <v>54.639850000000003</v>
      </c>
      <c r="AF348">
        <v>61.752409999999998</v>
      </c>
      <c r="AG348">
        <v>68.726680000000002</v>
      </c>
      <c r="AH348" s="15">
        <f t="shared" si="40"/>
        <v>0.1116257256841298</v>
      </c>
    </row>
    <row r="349" spans="1:34" x14ac:dyDescent="0.25">
      <c r="A349" s="27">
        <f t="shared" si="35"/>
        <v>53997</v>
      </c>
      <c r="B349">
        <v>2047</v>
      </c>
      <c r="C349">
        <v>11</v>
      </c>
      <c r="D349">
        <v>1</v>
      </c>
      <c r="E349">
        <v>1</v>
      </c>
      <c r="F349" s="30">
        <v>275.11</v>
      </c>
      <c r="G349" s="30">
        <v>272.08</v>
      </c>
      <c r="H349" s="30">
        <v>296.08999999999997</v>
      </c>
      <c r="I349" s="15">
        <f t="shared" si="36"/>
        <v>4.5559686851433481E-2</v>
      </c>
      <c r="K349" s="30">
        <v>8.6601730949999993</v>
      </c>
      <c r="L349" s="30">
        <v>8.880173095</v>
      </c>
      <c r="M349" s="30">
        <v>10.2501731</v>
      </c>
      <c r="N349" s="15">
        <f t="shared" si="37"/>
        <v>8.3873614505337826E-2</v>
      </c>
      <c r="P349" s="64">
        <v>4.7579190000000002</v>
      </c>
      <c r="Q349" s="64">
        <v>3.2996080000000001</v>
      </c>
      <c r="R349" s="64">
        <v>3.7125149999999998</v>
      </c>
      <c r="S349" s="59">
        <f t="shared" si="38"/>
        <v>0.15652746740027323</v>
      </c>
      <c r="U349" s="63">
        <v>4.8552530000000003</v>
      </c>
      <c r="V349" s="63">
        <v>4.7083469999999998</v>
      </c>
      <c r="W349" s="63">
        <v>4.9442649999999997</v>
      </c>
      <c r="X349" s="59">
        <f t="shared" si="39"/>
        <v>2.1037879840607902E-2</v>
      </c>
      <c r="Z349" s="40">
        <v>0</v>
      </c>
      <c r="AA349" s="7">
        <v>26.161226308967191</v>
      </c>
      <c r="AB349" s="7">
        <v>26.161226308967191</v>
      </c>
      <c r="AC349" s="59">
        <f t="shared" si="34"/>
        <v>0.70719995296853644</v>
      </c>
      <c r="AE349">
        <v>56.971060000000001</v>
      </c>
      <c r="AF349">
        <v>64.09</v>
      </c>
      <c r="AG349">
        <v>71.187970000000007</v>
      </c>
      <c r="AH349" s="15">
        <f t="shared" si="40"/>
        <v>0.11058227712521145</v>
      </c>
    </row>
    <row r="350" spans="1:34" x14ac:dyDescent="0.25">
      <c r="A350" s="27">
        <f t="shared" si="35"/>
        <v>54027</v>
      </c>
      <c r="B350">
        <v>2047</v>
      </c>
      <c r="C350">
        <v>12</v>
      </c>
      <c r="D350">
        <v>1</v>
      </c>
      <c r="E350">
        <v>1</v>
      </c>
      <c r="F350" s="30">
        <v>275.11</v>
      </c>
      <c r="G350" s="30">
        <v>272.08</v>
      </c>
      <c r="H350" s="30">
        <v>296.08999999999997</v>
      </c>
      <c r="I350" s="15">
        <f t="shared" si="36"/>
        <v>3.7980797280846343E-2</v>
      </c>
      <c r="K350" s="30">
        <v>8.8639912120000002</v>
      </c>
      <c r="L350" s="30">
        <v>9.0839912120000008</v>
      </c>
      <c r="M350" s="30">
        <v>10.45399121</v>
      </c>
      <c r="N350" s="15">
        <f t="shared" si="37"/>
        <v>8.457340344706385E-2</v>
      </c>
      <c r="P350" s="64">
        <v>4.7579190000000002</v>
      </c>
      <c r="Q350" s="64">
        <v>3.2996080000000001</v>
      </c>
      <c r="R350" s="64">
        <v>3.7125149999999998</v>
      </c>
      <c r="S350" s="59">
        <f t="shared" si="38"/>
        <v>0.15643139934327494</v>
      </c>
      <c r="U350" s="63">
        <v>4.8552530000000003</v>
      </c>
      <c r="V350" s="63">
        <v>4.7083469999999998</v>
      </c>
      <c r="W350" s="63">
        <v>4.9442649999999997</v>
      </c>
      <c r="X350" s="59">
        <f t="shared" si="39"/>
        <v>2.0114949207315932E-2</v>
      </c>
      <c r="Z350" s="40">
        <v>0</v>
      </c>
      <c r="AA350" s="7">
        <v>26.161226308967191</v>
      </c>
      <c r="AB350" s="7">
        <v>26.161226308967191</v>
      </c>
      <c r="AC350" s="59">
        <f t="shared" si="34"/>
        <v>0.70710678118654691</v>
      </c>
      <c r="AE350">
        <v>60.28022</v>
      </c>
      <c r="AF350">
        <v>67.569730000000007</v>
      </c>
      <c r="AG350">
        <v>74.590519999999998</v>
      </c>
      <c r="AH350" s="15">
        <f t="shared" si="40"/>
        <v>0.11031490204067611</v>
      </c>
    </row>
    <row r="351" spans="1:34" x14ac:dyDescent="0.25">
      <c r="A351" s="27">
        <f t="shared" si="35"/>
        <v>54058</v>
      </c>
      <c r="B351">
        <v>2048</v>
      </c>
      <c r="C351">
        <v>1</v>
      </c>
      <c r="D351">
        <v>1</v>
      </c>
      <c r="E351">
        <v>1</v>
      </c>
      <c r="F351" s="30">
        <v>301.60000000000002</v>
      </c>
      <c r="G351" s="30">
        <v>299.73</v>
      </c>
      <c r="H351" s="30">
        <v>320.54000000000002</v>
      </c>
      <c r="I351" s="15">
        <f t="shared" si="36"/>
        <v>4.5244605519124945E-2</v>
      </c>
      <c r="K351" s="30">
        <v>9.3856289630000003</v>
      </c>
      <c r="L351" s="30">
        <v>9.6156289630000007</v>
      </c>
      <c r="M351" s="30">
        <v>11.03562896</v>
      </c>
      <c r="N351" s="15">
        <f t="shared" si="37"/>
        <v>8.705051664763061E-2</v>
      </c>
      <c r="P351" s="64">
        <v>4.8499499999999998</v>
      </c>
      <c r="Q351" s="64">
        <v>3.363931</v>
      </c>
      <c r="R351" s="64">
        <v>3.7846829999999998</v>
      </c>
      <c r="S351" s="59">
        <f t="shared" si="38"/>
        <v>0.15651986013325439</v>
      </c>
      <c r="U351" s="63">
        <v>4.9653729999999996</v>
      </c>
      <c r="V351" s="63">
        <v>4.8156749999999997</v>
      </c>
      <c r="W351" s="63">
        <v>5.0560749999999999</v>
      </c>
      <c r="X351" s="59">
        <f t="shared" si="39"/>
        <v>2.1061118472447574E-2</v>
      </c>
      <c r="Z351" s="40">
        <v>0</v>
      </c>
      <c r="AA351" s="7">
        <v>27.076869229781042</v>
      </c>
      <c r="AB351" s="7">
        <v>27.076869229781042</v>
      </c>
      <c r="AC351" s="59">
        <f t="shared" si="34"/>
        <v>0.70720545059994444</v>
      </c>
      <c r="AE351">
        <v>66.971329999999995</v>
      </c>
      <c r="AF351">
        <v>74.574010000000001</v>
      </c>
      <c r="AG351">
        <v>82.229140000000001</v>
      </c>
      <c r="AH351" s="15">
        <f t="shared" si="40"/>
        <v>0.11213526395617922</v>
      </c>
    </row>
    <row r="352" spans="1:34" x14ac:dyDescent="0.25">
      <c r="A352" s="27">
        <f t="shared" si="35"/>
        <v>54089</v>
      </c>
      <c r="B352">
        <v>2048</v>
      </c>
      <c r="C352">
        <v>2</v>
      </c>
      <c r="D352">
        <v>1</v>
      </c>
      <c r="E352">
        <v>1</v>
      </c>
      <c r="F352" s="30">
        <v>301.60000000000002</v>
      </c>
      <c r="G352" s="30">
        <v>299.73</v>
      </c>
      <c r="H352" s="30">
        <v>320.54000000000002</v>
      </c>
      <c r="I352" s="15">
        <f t="shared" si="36"/>
        <v>5.0160222995396249E-2</v>
      </c>
      <c r="K352" s="30">
        <v>9.2794666649999993</v>
      </c>
      <c r="L352" s="30">
        <v>9.5094666649999997</v>
      </c>
      <c r="M352" s="30">
        <v>10.919466659999999</v>
      </c>
      <c r="N352" s="15">
        <f t="shared" si="37"/>
        <v>8.8953340860554744E-2</v>
      </c>
      <c r="P352" s="64">
        <v>4.8499499999999998</v>
      </c>
      <c r="Q352" s="64">
        <v>3.363931</v>
      </c>
      <c r="R352" s="64">
        <v>3.7846829999999998</v>
      </c>
      <c r="S352" s="59">
        <f t="shared" si="38"/>
        <v>0.15659068586830488</v>
      </c>
      <c r="U352" s="63">
        <v>4.9653729999999996</v>
      </c>
      <c r="V352" s="63">
        <v>4.8156749999999997</v>
      </c>
      <c r="W352" s="63">
        <v>5.0560749999999999</v>
      </c>
      <c r="X352" s="59">
        <f t="shared" si="39"/>
        <v>2.1797570909562237E-2</v>
      </c>
      <c r="Z352" s="40">
        <v>0</v>
      </c>
      <c r="AA352" s="7">
        <v>27.076869229781042</v>
      </c>
      <c r="AB352" s="7">
        <v>27.076869229781042</v>
      </c>
      <c r="AC352" s="59">
        <f t="shared" si="34"/>
        <v>0.70728513115583791</v>
      </c>
      <c r="AE352">
        <v>65.252399999999994</v>
      </c>
      <c r="AF352">
        <v>72.737409999999997</v>
      </c>
      <c r="AG352">
        <v>80.093860000000006</v>
      </c>
      <c r="AH352" s="15">
        <f t="shared" si="40"/>
        <v>0.11332764552582057</v>
      </c>
    </row>
    <row r="353" spans="1:34" x14ac:dyDescent="0.25">
      <c r="A353" s="27">
        <f t="shared" si="35"/>
        <v>54118</v>
      </c>
      <c r="B353">
        <v>2048</v>
      </c>
      <c r="C353">
        <v>3</v>
      </c>
      <c r="D353">
        <v>1</v>
      </c>
      <c r="E353">
        <v>1</v>
      </c>
      <c r="F353" s="30">
        <v>301.60000000000002</v>
      </c>
      <c r="G353" s="30">
        <v>299.73</v>
      </c>
      <c r="H353" s="30">
        <v>320.54000000000002</v>
      </c>
      <c r="I353" s="15">
        <f t="shared" si="36"/>
        <v>5.3435966352394837E-2</v>
      </c>
      <c r="K353" s="30">
        <v>8.9037813369999999</v>
      </c>
      <c r="L353" s="30">
        <v>9.1337813370000003</v>
      </c>
      <c r="M353" s="30">
        <v>10.533781340000001</v>
      </c>
      <c r="N353" s="15">
        <f t="shared" si="37"/>
        <v>8.9567382113180133E-2</v>
      </c>
      <c r="P353" s="64">
        <v>4.8499499999999998</v>
      </c>
      <c r="Q353" s="64">
        <v>3.363931</v>
      </c>
      <c r="R353" s="64">
        <v>3.7846829999999998</v>
      </c>
      <c r="S353" s="59">
        <f t="shared" si="38"/>
        <v>0.1566440687972312</v>
      </c>
      <c r="U353" s="63">
        <v>4.9653729999999996</v>
      </c>
      <c r="V353" s="63">
        <v>4.8156749999999997</v>
      </c>
      <c r="W353" s="63">
        <v>5.0560749999999999</v>
      </c>
      <c r="X353" s="59">
        <f t="shared" si="39"/>
        <v>2.2346898888091531E-2</v>
      </c>
      <c r="Z353" s="40">
        <v>0</v>
      </c>
      <c r="AA353" s="7">
        <v>27.076869229781042</v>
      </c>
      <c r="AB353" s="7">
        <v>27.076869229781042</v>
      </c>
      <c r="AC353" s="59">
        <f t="shared" si="34"/>
        <v>0.70734615300742409</v>
      </c>
      <c r="AE353">
        <v>58.565199999999997</v>
      </c>
      <c r="AF353">
        <v>65.911789999999996</v>
      </c>
      <c r="AG353">
        <v>73.661330000000007</v>
      </c>
      <c r="AH353" s="15">
        <f t="shared" si="40"/>
        <v>0.11306083336061093</v>
      </c>
    </row>
    <row r="354" spans="1:34" x14ac:dyDescent="0.25">
      <c r="A354" s="27">
        <f t="shared" si="35"/>
        <v>54149</v>
      </c>
      <c r="B354">
        <v>2048</v>
      </c>
      <c r="C354">
        <v>4</v>
      </c>
      <c r="D354">
        <v>1</v>
      </c>
      <c r="E354">
        <v>1</v>
      </c>
      <c r="F354" s="30">
        <v>301.60000000000002</v>
      </c>
      <c r="G354" s="30">
        <v>299.73</v>
      </c>
      <c r="H354" s="30">
        <v>320.54000000000002</v>
      </c>
      <c r="I354" s="15">
        <f t="shared" si="36"/>
        <v>5.5414927551478581E-2</v>
      </c>
      <c r="K354" s="30">
        <v>8.6031812320000007</v>
      </c>
      <c r="L354" s="30">
        <v>8.8231812319999996</v>
      </c>
      <c r="M354" s="30">
        <v>10.21318123</v>
      </c>
      <c r="N354" s="15">
        <f t="shared" si="37"/>
        <v>8.9108048328303838E-2</v>
      </c>
      <c r="P354" s="64">
        <v>4.8499499999999998</v>
      </c>
      <c r="Q354" s="64">
        <v>3.363931</v>
      </c>
      <c r="R354" s="64">
        <v>3.7846829999999998</v>
      </c>
      <c r="S354" s="59">
        <f t="shared" si="38"/>
        <v>0.15668019342071463</v>
      </c>
      <c r="U354" s="63">
        <v>4.9653729999999996</v>
      </c>
      <c r="V354" s="63">
        <v>4.8156749999999997</v>
      </c>
      <c r="W354" s="63">
        <v>5.0560749999999999</v>
      </c>
      <c r="X354" s="59">
        <f t="shared" si="39"/>
        <v>2.2724473859979145E-2</v>
      </c>
      <c r="Z354" s="40">
        <v>0</v>
      </c>
      <c r="AA354" s="7">
        <v>27.076869229781042</v>
      </c>
      <c r="AB354" s="7">
        <v>27.076869229781042</v>
      </c>
      <c r="AC354" s="59">
        <f t="shared" si="34"/>
        <v>0.70738883913678963</v>
      </c>
      <c r="AE354">
        <v>55.27478</v>
      </c>
      <c r="AF354">
        <v>62.455399999999997</v>
      </c>
      <c r="AG354">
        <v>70.611149999999995</v>
      </c>
      <c r="AH354" s="15">
        <f t="shared" si="40"/>
        <v>0.11189050237341908</v>
      </c>
    </row>
    <row r="355" spans="1:34" x14ac:dyDescent="0.25">
      <c r="A355" s="27">
        <f t="shared" si="35"/>
        <v>54179</v>
      </c>
      <c r="B355">
        <v>2048</v>
      </c>
      <c r="C355">
        <v>5</v>
      </c>
      <c r="D355">
        <v>1</v>
      </c>
      <c r="E355">
        <v>1</v>
      </c>
      <c r="F355" s="30">
        <v>301.60000000000002</v>
      </c>
      <c r="G355" s="30">
        <v>299.73</v>
      </c>
      <c r="H355" s="30">
        <v>320.54000000000002</v>
      </c>
      <c r="I355" s="15">
        <f t="shared" si="36"/>
        <v>5.6282395588975E-2</v>
      </c>
      <c r="K355" s="30">
        <v>8.4845467889999995</v>
      </c>
      <c r="L355" s="30">
        <v>8.7045467890000001</v>
      </c>
      <c r="M355" s="30">
        <v>10.094546790000001</v>
      </c>
      <c r="N355" s="15">
        <f t="shared" si="37"/>
        <v>8.825782390329083E-2</v>
      </c>
      <c r="P355" s="64">
        <v>4.8499499999999998</v>
      </c>
      <c r="Q355" s="64">
        <v>3.363931</v>
      </c>
      <c r="R355" s="64">
        <v>3.7846829999999998</v>
      </c>
      <c r="S355" s="59">
        <f t="shared" si="38"/>
        <v>0.15669923672610861</v>
      </c>
      <c r="U355" s="63">
        <v>4.9653729999999996</v>
      </c>
      <c r="V355" s="63">
        <v>4.8156749999999997</v>
      </c>
      <c r="W355" s="63">
        <v>5.0560749999999999</v>
      </c>
      <c r="X355" s="59">
        <f t="shared" si="39"/>
        <v>2.2940537789804486E-2</v>
      </c>
      <c r="Z355" s="40">
        <v>0</v>
      </c>
      <c r="AA355" s="7">
        <v>27.076869229781042</v>
      </c>
      <c r="AB355" s="7">
        <v>27.076869229781042</v>
      </c>
      <c r="AC355" s="59">
        <f t="shared" si="34"/>
        <v>0.70741350554865834</v>
      </c>
      <c r="AE355">
        <v>55.491770000000002</v>
      </c>
      <c r="AF355">
        <v>62.80348</v>
      </c>
      <c r="AG355">
        <v>70.425169999999994</v>
      </c>
      <c r="AH355" s="15">
        <f t="shared" si="40"/>
        <v>0.11038505558512619</v>
      </c>
    </row>
    <row r="356" spans="1:34" x14ac:dyDescent="0.25">
      <c r="A356" s="27">
        <f t="shared" si="35"/>
        <v>54210</v>
      </c>
      <c r="B356">
        <v>2048</v>
      </c>
      <c r="C356">
        <v>6</v>
      </c>
      <c r="D356">
        <v>1</v>
      </c>
      <c r="E356">
        <v>1</v>
      </c>
      <c r="F356" s="30">
        <v>301.60000000000002</v>
      </c>
      <c r="G356" s="30">
        <v>299.73</v>
      </c>
      <c r="H356" s="30">
        <v>320.54000000000002</v>
      </c>
      <c r="I356" s="15">
        <f t="shared" si="36"/>
        <v>5.6136174709455276E-2</v>
      </c>
      <c r="K356" s="30">
        <v>8.4674877710000001</v>
      </c>
      <c r="L356" s="30">
        <v>8.6874877710000007</v>
      </c>
      <c r="M356" s="30">
        <v>10.077487769999999</v>
      </c>
      <c r="N356" s="15">
        <f t="shared" si="37"/>
        <v>8.7269299686515853E-2</v>
      </c>
      <c r="P356" s="64">
        <v>4.8499499999999998</v>
      </c>
      <c r="Q356" s="64">
        <v>3.363931</v>
      </c>
      <c r="R356" s="64">
        <v>3.7846829999999998</v>
      </c>
      <c r="S356" s="59">
        <f t="shared" si="38"/>
        <v>0.15670136840713247</v>
      </c>
      <c r="U356" s="63">
        <v>4.9653729999999996</v>
      </c>
      <c r="V356" s="63">
        <v>4.8156749999999997</v>
      </c>
      <c r="W356" s="63">
        <v>5.0560749999999999</v>
      </c>
      <c r="X356" s="59">
        <f t="shared" si="39"/>
        <v>2.3001377835661953E-2</v>
      </c>
      <c r="Z356" s="40">
        <v>0</v>
      </c>
      <c r="AA356" s="7">
        <v>27.076869229781042</v>
      </c>
      <c r="AB356" s="7">
        <v>27.076869229781042</v>
      </c>
      <c r="AC356" s="59">
        <f t="shared" si="34"/>
        <v>0.70742046145762383</v>
      </c>
      <c r="AE356">
        <v>59.01014</v>
      </c>
      <c r="AF356">
        <v>66.420240000000007</v>
      </c>
      <c r="AG356">
        <v>74.086709999999997</v>
      </c>
      <c r="AH356" s="15">
        <f t="shared" si="40"/>
        <v>0.10978191276680582</v>
      </c>
    </row>
    <row r="357" spans="1:34" x14ac:dyDescent="0.25">
      <c r="A357" s="27">
        <f t="shared" si="35"/>
        <v>54240</v>
      </c>
      <c r="B357">
        <v>2048</v>
      </c>
      <c r="C357">
        <v>7</v>
      </c>
      <c r="D357">
        <v>1</v>
      </c>
      <c r="E357">
        <v>1</v>
      </c>
      <c r="F357" s="30">
        <v>301.60000000000002</v>
      </c>
      <c r="G357" s="30">
        <v>299.73</v>
      </c>
      <c r="H357" s="30">
        <v>320.54000000000002</v>
      </c>
      <c r="I357" s="15">
        <f t="shared" si="36"/>
        <v>5.5013262934159687E-2</v>
      </c>
      <c r="K357" s="30">
        <v>8.5829304050000008</v>
      </c>
      <c r="L357" s="30">
        <v>8.8029304049999997</v>
      </c>
      <c r="M357" s="30">
        <v>10.2029304</v>
      </c>
      <c r="N357" s="15">
        <f t="shared" si="37"/>
        <v>8.6609782332105256E-2</v>
      </c>
      <c r="P357" s="64">
        <v>4.8499499999999998</v>
      </c>
      <c r="Q357" s="64">
        <v>3.363931</v>
      </c>
      <c r="R357" s="64">
        <v>3.7846829999999998</v>
      </c>
      <c r="S357" s="59">
        <f t="shared" si="38"/>
        <v>0.1566867510692648</v>
      </c>
      <c r="U357" s="63">
        <v>4.9653729999999996</v>
      </c>
      <c r="V357" s="63">
        <v>4.8156749999999997</v>
      </c>
      <c r="W357" s="63">
        <v>5.0560749999999999</v>
      </c>
      <c r="X357" s="59">
        <f t="shared" si="39"/>
        <v>2.2909953124466784E-2</v>
      </c>
      <c r="Z357" s="40">
        <v>0</v>
      </c>
      <c r="AA357" s="7">
        <v>27.076869229781042</v>
      </c>
      <c r="AB357" s="7">
        <v>27.076869229781042</v>
      </c>
      <c r="AC357" s="59">
        <f t="shared" si="34"/>
        <v>0.70741000946912769</v>
      </c>
      <c r="AE357">
        <v>69.453010000000006</v>
      </c>
      <c r="AF357">
        <v>77.094579999999993</v>
      </c>
      <c r="AG357">
        <v>83.382999999999996</v>
      </c>
      <c r="AH357" s="15">
        <f t="shared" si="40"/>
        <v>0.11295964878633601</v>
      </c>
    </row>
    <row r="358" spans="1:34" x14ac:dyDescent="0.25">
      <c r="A358" s="27">
        <f t="shared" si="35"/>
        <v>54271</v>
      </c>
      <c r="B358">
        <v>2048</v>
      </c>
      <c r="C358">
        <v>8</v>
      </c>
      <c r="D358">
        <v>1</v>
      </c>
      <c r="E358">
        <v>1</v>
      </c>
      <c r="F358" s="30">
        <v>301.60000000000002</v>
      </c>
      <c r="G358" s="30">
        <v>299.73</v>
      </c>
      <c r="H358" s="30">
        <v>320.54000000000002</v>
      </c>
      <c r="I358" s="15">
        <f t="shared" si="36"/>
        <v>5.2896289590335724E-2</v>
      </c>
      <c r="K358" s="30">
        <v>8.5324877689999994</v>
      </c>
      <c r="L358" s="30">
        <v>8.752487769</v>
      </c>
      <c r="M358" s="30">
        <v>10.142487770000001</v>
      </c>
      <c r="N358" s="15">
        <f t="shared" si="37"/>
        <v>8.5637141212742157E-2</v>
      </c>
      <c r="P358" s="64">
        <v>4.8499499999999998</v>
      </c>
      <c r="Q358" s="64">
        <v>3.363931</v>
      </c>
      <c r="R358" s="64">
        <v>3.7846829999999998</v>
      </c>
      <c r="S358" s="59">
        <f t="shared" si="38"/>
        <v>0.15665554042162813</v>
      </c>
      <c r="U358" s="63">
        <v>4.9653729999999996</v>
      </c>
      <c r="V358" s="63">
        <v>4.8156749999999997</v>
      </c>
      <c r="W358" s="63">
        <v>5.0560749999999999</v>
      </c>
      <c r="X358" s="59">
        <f t="shared" si="39"/>
        <v>2.2666142552227684E-2</v>
      </c>
      <c r="Z358" s="40">
        <v>0</v>
      </c>
      <c r="AA358" s="7">
        <v>27.076869229781042</v>
      </c>
      <c r="AB358" s="7">
        <v>27.076869229781042</v>
      </c>
      <c r="AC358" s="59">
        <f t="shared" si="34"/>
        <v>0.70738244575443987</v>
      </c>
      <c r="AE358">
        <v>65.892390000000006</v>
      </c>
      <c r="AF358">
        <v>72.94538</v>
      </c>
      <c r="AG358">
        <v>79.295770000000005</v>
      </c>
      <c r="AH358" s="15">
        <f t="shared" si="40"/>
        <v>0.1137702684102974</v>
      </c>
    </row>
    <row r="359" spans="1:34" x14ac:dyDescent="0.25">
      <c r="A359" s="27">
        <f t="shared" si="35"/>
        <v>54302</v>
      </c>
      <c r="B359">
        <v>2048</v>
      </c>
      <c r="C359">
        <v>9</v>
      </c>
      <c r="D359">
        <v>1</v>
      </c>
      <c r="E359">
        <v>1</v>
      </c>
      <c r="F359" s="30">
        <v>301.60000000000002</v>
      </c>
      <c r="G359" s="30">
        <v>299.73</v>
      </c>
      <c r="H359" s="30">
        <v>320.54000000000002</v>
      </c>
      <c r="I359" s="15">
        <f t="shared" si="36"/>
        <v>4.9703940818222797E-2</v>
      </c>
      <c r="K359" s="30">
        <v>8.4402074329999994</v>
      </c>
      <c r="L359" s="30">
        <v>8.6602074330000001</v>
      </c>
      <c r="M359" s="30">
        <v>10.05020743</v>
      </c>
      <c r="N359" s="15">
        <f t="shared" si="37"/>
        <v>8.4373300542382346E-2</v>
      </c>
      <c r="P359" s="64">
        <v>4.8499499999999998</v>
      </c>
      <c r="Q359" s="64">
        <v>3.363931</v>
      </c>
      <c r="R359" s="64">
        <v>3.7846829999999998</v>
      </c>
      <c r="S359" s="59">
        <f t="shared" si="38"/>
        <v>0.15660788545601589</v>
      </c>
      <c r="U359" s="63">
        <v>4.9653729999999996</v>
      </c>
      <c r="V359" s="63">
        <v>4.8156749999999997</v>
      </c>
      <c r="W359" s="63">
        <v>5.0560749999999999</v>
      </c>
      <c r="X359" s="59">
        <f t="shared" si="39"/>
        <v>2.2266673424942519E-2</v>
      </c>
      <c r="Z359" s="40">
        <v>0</v>
      </c>
      <c r="AA359" s="7">
        <v>27.076869229781042</v>
      </c>
      <c r="AB359" s="7">
        <v>27.076869229781042</v>
      </c>
      <c r="AC359" s="59">
        <f t="shared" si="34"/>
        <v>0.70733806021988155</v>
      </c>
      <c r="AE359">
        <v>58.234610000000004</v>
      </c>
      <c r="AF359">
        <v>65.860029999999995</v>
      </c>
      <c r="AG359">
        <v>72.632689999999997</v>
      </c>
      <c r="AH359" s="15">
        <f t="shared" si="40"/>
        <v>0.11327488229173306</v>
      </c>
    </row>
    <row r="360" spans="1:34" x14ac:dyDescent="0.25">
      <c r="A360" s="27">
        <f t="shared" si="35"/>
        <v>54332</v>
      </c>
      <c r="B360">
        <v>2048</v>
      </c>
      <c r="C360">
        <v>10</v>
      </c>
      <c r="D360">
        <v>1</v>
      </c>
      <c r="E360">
        <v>1</v>
      </c>
      <c r="F360" s="30">
        <v>301.60000000000002</v>
      </c>
      <c r="G360" s="30">
        <v>299.73</v>
      </c>
      <c r="H360" s="30">
        <v>320.54000000000002</v>
      </c>
      <c r="I360" s="15">
        <f t="shared" si="36"/>
        <v>4.5256960592595541E-2</v>
      </c>
      <c r="K360" s="30">
        <v>8.5581074620000006</v>
      </c>
      <c r="L360" s="30">
        <v>8.7781074619999995</v>
      </c>
      <c r="M360" s="30">
        <v>10.16810746</v>
      </c>
      <c r="N360" s="15">
        <f t="shared" si="37"/>
        <v>8.3326726133018197E-2</v>
      </c>
      <c r="P360" s="64">
        <v>4.8499499999999998</v>
      </c>
      <c r="Q360" s="64">
        <v>3.363931</v>
      </c>
      <c r="R360" s="64">
        <v>3.7846829999999998</v>
      </c>
      <c r="S360" s="59">
        <f t="shared" si="38"/>
        <v>0.15654392861372607</v>
      </c>
      <c r="U360" s="63">
        <v>4.9653729999999996</v>
      </c>
      <c r="V360" s="63">
        <v>4.8156749999999997</v>
      </c>
      <c r="W360" s="63">
        <v>5.0560749999999999</v>
      </c>
      <c r="X360" s="59">
        <f t="shared" si="39"/>
        <v>2.170471008513996E-2</v>
      </c>
      <c r="Z360" s="40">
        <v>0</v>
      </c>
      <c r="AA360" s="7">
        <v>27.076869229781042</v>
      </c>
      <c r="AB360" s="7">
        <v>27.076869229781042</v>
      </c>
      <c r="AC360" s="59">
        <f t="shared" si="34"/>
        <v>0.70727713667051584</v>
      </c>
      <c r="AE360">
        <v>55.812649999999998</v>
      </c>
      <c r="AF360">
        <v>63.131019999999999</v>
      </c>
      <c r="AG360">
        <v>70.610069999999993</v>
      </c>
      <c r="AH360" s="15">
        <f t="shared" si="40"/>
        <v>0.11205702320809866</v>
      </c>
    </row>
    <row r="361" spans="1:34" x14ac:dyDescent="0.25">
      <c r="A361" s="27">
        <f t="shared" si="35"/>
        <v>54363</v>
      </c>
      <c r="B361">
        <v>2048</v>
      </c>
      <c r="C361">
        <v>11</v>
      </c>
      <c r="D361">
        <v>1</v>
      </c>
      <c r="E361">
        <v>1</v>
      </c>
      <c r="F361" s="30">
        <v>301.60000000000002</v>
      </c>
      <c r="G361" s="30">
        <v>299.73</v>
      </c>
      <c r="H361" s="30">
        <v>320.54000000000002</v>
      </c>
      <c r="I361" s="15">
        <f t="shared" si="36"/>
        <v>3.9182949784435123E-2</v>
      </c>
      <c r="K361" s="30">
        <v>8.9301730950000007</v>
      </c>
      <c r="L361" s="30">
        <v>9.1501730949999995</v>
      </c>
      <c r="M361" s="30">
        <v>10.5501731</v>
      </c>
      <c r="N361" s="15">
        <f t="shared" si="37"/>
        <v>8.3389966904745011E-2</v>
      </c>
      <c r="P361" s="64">
        <v>4.8499499999999998</v>
      </c>
      <c r="Q361" s="64">
        <v>3.363931</v>
      </c>
      <c r="R361" s="64">
        <v>3.7846829999999998</v>
      </c>
      <c r="S361" s="59">
        <f t="shared" si="38"/>
        <v>0.15646380594075948</v>
      </c>
      <c r="U361" s="63">
        <v>4.9653729999999996</v>
      </c>
      <c r="V361" s="63">
        <v>4.8156749999999997</v>
      </c>
      <c r="W361" s="63">
        <v>5.0560749999999999</v>
      </c>
      <c r="X361" s="59">
        <f t="shared" si="39"/>
        <v>2.096899042305065E-2</v>
      </c>
      <c r="Z361" s="40">
        <v>0</v>
      </c>
      <c r="AA361" s="7">
        <v>27.076869229781042</v>
      </c>
      <c r="AB361" s="7">
        <v>27.076869229781042</v>
      </c>
      <c r="AC361" s="59">
        <f t="shared" si="34"/>
        <v>0.70719995296853677</v>
      </c>
      <c r="AE361">
        <v>58.515810000000002</v>
      </c>
      <c r="AF361">
        <v>65.971209999999999</v>
      </c>
      <c r="AG361">
        <v>73.258809999999997</v>
      </c>
      <c r="AH361" s="15">
        <f t="shared" si="40"/>
        <v>0.11112091781484242</v>
      </c>
    </row>
    <row r="362" spans="1:34" x14ac:dyDescent="0.25">
      <c r="A362" s="27">
        <f t="shared" si="35"/>
        <v>54393</v>
      </c>
      <c r="B362">
        <v>2048</v>
      </c>
      <c r="C362">
        <v>12</v>
      </c>
      <c r="D362">
        <v>1</v>
      </c>
      <c r="E362">
        <v>1</v>
      </c>
      <c r="F362" s="30">
        <v>301.60000000000002</v>
      </c>
      <c r="G362" s="30">
        <v>299.73</v>
      </c>
      <c r="H362" s="30">
        <v>320.54000000000002</v>
      </c>
      <c r="I362" s="15">
        <f t="shared" si="36"/>
        <v>3.0590700346799154E-2</v>
      </c>
      <c r="K362" s="30">
        <v>9.123991212</v>
      </c>
      <c r="L362" s="30">
        <v>9.3539912120000004</v>
      </c>
      <c r="M362" s="30">
        <v>10.76399121</v>
      </c>
      <c r="N362" s="15">
        <f t="shared" si="37"/>
        <v>8.4083587046052843E-2</v>
      </c>
      <c r="P362" s="64">
        <v>4.8499499999999998</v>
      </c>
      <c r="Q362" s="64">
        <v>3.363931</v>
      </c>
      <c r="R362" s="64">
        <v>3.7846829999999998</v>
      </c>
      <c r="S362" s="59">
        <f t="shared" si="38"/>
        <v>0.15636764723191857</v>
      </c>
      <c r="U362" s="63">
        <v>4.9653729999999996</v>
      </c>
      <c r="V362" s="63">
        <v>4.8156749999999997</v>
      </c>
      <c r="W362" s="63">
        <v>5.0560749999999999</v>
      </c>
      <c r="X362" s="59">
        <f t="shared" si="39"/>
        <v>2.0042248470925953E-2</v>
      </c>
      <c r="Z362" s="40">
        <v>0</v>
      </c>
      <c r="AA362" s="7">
        <v>27.076869229781042</v>
      </c>
      <c r="AB362" s="7">
        <v>27.076869229781042</v>
      </c>
      <c r="AC362" s="59">
        <f t="shared" si="34"/>
        <v>0.70710678118654713</v>
      </c>
      <c r="AE362">
        <v>61.616140000000001</v>
      </c>
      <c r="AF362">
        <v>69.230009999999993</v>
      </c>
      <c r="AG362">
        <v>76.57987</v>
      </c>
      <c r="AH362" s="15">
        <f t="shared" si="40"/>
        <v>0.11119402159664876</v>
      </c>
    </row>
    <row r="363" spans="1:34" x14ac:dyDescent="0.25">
      <c r="A363" s="27">
        <f t="shared" si="35"/>
        <v>54424</v>
      </c>
      <c r="B363">
        <v>2049</v>
      </c>
      <c r="C363">
        <v>1</v>
      </c>
      <c r="D363">
        <v>1</v>
      </c>
      <c r="E363">
        <v>1</v>
      </c>
      <c r="F363" s="30">
        <v>329.89</v>
      </c>
      <c r="G363" s="30">
        <v>329.55</v>
      </c>
      <c r="H363" s="30">
        <v>342.25819533532103</v>
      </c>
      <c r="I363" s="15">
        <f t="shared" si="36"/>
        <v>3.7955109486828321E-2</v>
      </c>
      <c r="K363" s="30">
        <v>9.6056289629999991</v>
      </c>
      <c r="L363" s="30">
        <v>9.8356289629999996</v>
      </c>
      <c r="M363" s="30">
        <v>11.28562896</v>
      </c>
      <c r="N363" s="15">
        <f t="shared" si="37"/>
        <v>8.5884528897553297E-2</v>
      </c>
      <c r="P363" s="64">
        <v>4.9437689999999996</v>
      </c>
      <c r="Q363" s="64">
        <v>3.429516</v>
      </c>
      <c r="R363" s="64">
        <v>3.8582619999999999</v>
      </c>
      <c r="S363" s="59">
        <f t="shared" si="38"/>
        <v>0.15645613532321934</v>
      </c>
      <c r="U363" s="63">
        <v>5.0780310000000002</v>
      </c>
      <c r="V363" s="63">
        <v>4.9254889999999998</v>
      </c>
      <c r="W363" s="63">
        <v>5.1704569999999999</v>
      </c>
      <c r="X363" s="59">
        <f t="shared" si="39"/>
        <v>2.0992409837044493E-2</v>
      </c>
      <c r="Z363" s="40">
        <v>0</v>
      </c>
      <c r="AA363" s="7">
        <v>28.024559652823374</v>
      </c>
      <c r="AB363" s="7">
        <v>28.024559652823374</v>
      </c>
      <c r="AC363" s="59">
        <f t="shared" si="34"/>
        <v>0.70720545059994477</v>
      </c>
      <c r="AE363">
        <v>67.136380000000003</v>
      </c>
      <c r="AF363">
        <v>75.002570000000006</v>
      </c>
      <c r="AG363">
        <v>82.531059999999997</v>
      </c>
      <c r="AH363" s="15">
        <f t="shared" si="40"/>
        <v>0.11152211651542193</v>
      </c>
    </row>
    <row r="364" spans="1:34" x14ac:dyDescent="0.25">
      <c r="A364" s="27">
        <f t="shared" si="35"/>
        <v>54455</v>
      </c>
      <c r="B364">
        <v>2049</v>
      </c>
      <c r="C364">
        <v>2</v>
      </c>
      <c r="D364">
        <v>1</v>
      </c>
      <c r="E364">
        <v>1</v>
      </c>
      <c r="F364" s="30">
        <v>329.89</v>
      </c>
      <c r="G364" s="30">
        <v>329.55</v>
      </c>
      <c r="H364" s="30">
        <v>342.25819533532103</v>
      </c>
      <c r="I364" s="15">
        <f t="shared" si="36"/>
        <v>4.2775919502189341E-2</v>
      </c>
      <c r="K364" s="30">
        <v>9.4894666650000001</v>
      </c>
      <c r="L364" s="30">
        <v>9.7194666650000006</v>
      </c>
      <c r="M364" s="30">
        <v>11.169466659999999</v>
      </c>
      <c r="N364" s="15">
        <f t="shared" si="37"/>
        <v>8.7308169005832562E-2</v>
      </c>
      <c r="P364" s="64">
        <v>4.9437689999999996</v>
      </c>
      <c r="Q364" s="64">
        <v>3.429516</v>
      </c>
      <c r="R364" s="64">
        <v>3.8582619999999999</v>
      </c>
      <c r="S364" s="59">
        <f t="shared" si="38"/>
        <v>0.15652697796787854</v>
      </c>
      <c r="U364" s="63">
        <v>5.0780310000000002</v>
      </c>
      <c r="V364" s="63">
        <v>4.9254889999999998</v>
      </c>
      <c r="W364" s="63">
        <v>5.1704569999999999</v>
      </c>
      <c r="X364" s="59">
        <f t="shared" si="39"/>
        <v>2.1731754942682063E-2</v>
      </c>
      <c r="Z364" s="40">
        <v>0</v>
      </c>
      <c r="AA364" s="7">
        <v>28.024559652823374</v>
      </c>
      <c r="AB364" s="7">
        <v>28.024559652823374</v>
      </c>
      <c r="AC364" s="59">
        <f t="shared" si="34"/>
        <v>0.70728513115583802</v>
      </c>
      <c r="AE364">
        <v>65.506240000000005</v>
      </c>
      <c r="AF364">
        <v>73.357439999999997</v>
      </c>
      <c r="AG364">
        <v>80.482830000000007</v>
      </c>
      <c r="AH364" s="15">
        <f t="shared" si="40"/>
        <v>0.11183334892713094</v>
      </c>
    </row>
    <row r="365" spans="1:34" x14ac:dyDescent="0.25">
      <c r="A365" s="27">
        <f t="shared" si="35"/>
        <v>54483</v>
      </c>
      <c r="B365">
        <v>2049</v>
      </c>
      <c r="C365">
        <v>3</v>
      </c>
      <c r="D365">
        <v>1</v>
      </c>
      <c r="E365">
        <v>1</v>
      </c>
      <c r="F365" s="30">
        <v>329.89</v>
      </c>
      <c r="G365" s="30">
        <v>329.55</v>
      </c>
      <c r="H365" s="30">
        <v>342.25819533532103</v>
      </c>
      <c r="I365" s="15">
        <f t="shared" si="36"/>
        <v>4.5913929302761579E-2</v>
      </c>
      <c r="K365" s="30">
        <v>9.1237813370000005</v>
      </c>
      <c r="L365" s="30">
        <v>9.3437813369999994</v>
      </c>
      <c r="M365" s="30">
        <v>10.773781339999999</v>
      </c>
      <c r="N365" s="15">
        <f t="shared" si="37"/>
        <v>8.7697736817310162E-2</v>
      </c>
      <c r="P365" s="64">
        <v>4.9437689999999996</v>
      </c>
      <c r="Q365" s="64">
        <v>3.429516</v>
      </c>
      <c r="R365" s="64">
        <v>3.8582619999999999</v>
      </c>
      <c r="S365" s="59">
        <f t="shared" si="38"/>
        <v>0.15658036756079344</v>
      </c>
      <c r="U365" s="63">
        <v>5.0780310000000002</v>
      </c>
      <c r="V365" s="63">
        <v>4.9254889999999998</v>
      </c>
      <c r="W365" s="63">
        <v>5.1704569999999999</v>
      </c>
      <c r="X365" s="59">
        <f t="shared" si="39"/>
        <v>2.2283134224389274E-2</v>
      </c>
      <c r="Z365" s="40">
        <v>0</v>
      </c>
      <c r="AA365" s="7">
        <v>28.024559652823374</v>
      </c>
      <c r="AB365" s="7">
        <v>28.024559652823374</v>
      </c>
      <c r="AC365" s="59">
        <f t="shared" si="34"/>
        <v>0.70734615300742432</v>
      </c>
      <c r="AE365">
        <v>59.198149999999998</v>
      </c>
      <c r="AF365">
        <v>66.808840000000004</v>
      </c>
      <c r="AG365">
        <v>74.943079999999995</v>
      </c>
      <c r="AH365" s="15">
        <f t="shared" si="40"/>
        <v>0.11170159448239356</v>
      </c>
    </row>
    <row r="366" spans="1:34" x14ac:dyDescent="0.25">
      <c r="A366" s="27">
        <f t="shared" si="35"/>
        <v>54514</v>
      </c>
      <c r="B366">
        <v>2049</v>
      </c>
      <c r="C366">
        <v>4</v>
      </c>
      <c r="D366">
        <v>1</v>
      </c>
      <c r="E366">
        <v>1</v>
      </c>
      <c r="F366" s="30">
        <v>329.89</v>
      </c>
      <c r="G366" s="30">
        <v>329.55</v>
      </c>
      <c r="H366" s="30">
        <v>342.25819533532103</v>
      </c>
      <c r="I366" s="15">
        <f t="shared" si="36"/>
        <v>4.7749910928812804E-2</v>
      </c>
      <c r="K366" s="30">
        <v>8.8131812319999998</v>
      </c>
      <c r="L366" s="30">
        <v>9.0331812320000004</v>
      </c>
      <c r="M366" s="30">
        <v>10.45318123</v>
      </c>
      <c r="N366" s="15">
        <f t="shared" si="37"/>
        <v>8.7326982738559142E-2</v>
      </c>
      <c r="P366" s="64">
        <v>4.9437689999999996</v>
      </c>
      <c r="Q366" s="64">
        <v>3.429516</v>
      </c>
      <c r="R366" s="64">
        <v>3.8582619999999999</v>
      </c>
      <c r="S366" s="59">
        <f t="shared" si="38"/>
        <v>0.15661648873781681</v>
      </c>
      <c r="U366" s="63">
        <v>5.0780310000000002</v>
      </c>
      <c r="V366" s="63">
        <v>4.9254889999999998</v>
      </c>
      <c r="W366" s="63">
        <v>5.1704569999999999</v>
      </c>
      <c r="X366" s="59">
        <f t="shared" si="39"/>
        <v>2.2662075772603745E-2</v>
      </c>
      <c r="Z366" s="40">
        <v>0</v>
      </c>
      <c r="AA366" s="7">
        <v>28.024559652823374</v>
      </c>
      <c r="AB366" s="7">
        <v>28.024559652823374</v>
      </c>
      <c r="AC366" s="59">
        <f t="shared" si="34"/>
        <v>0.70738883913678996</v>
      </c>
      <c r="AE366">
        <v>56.288139999999999</v>
      </c>
      <c r="AF366">
        <v>63.651009999999999</v>
      </c>
      <c r="AG366">
        <v>72.076890000000006</v>
      </c>
      <c r="AH366" s="15">
        <f t="shared" si="40"/>
        <v>0.11073973419426922</v>
      </c>
    </row>
    <row r="367" spans="1:34" x14ac:dyDescent="0.25">
      <c r="A367" s="27">
        <f t="shared" si="35"/>
        <v>54544</v>
      </c>
      <c r="B367">
        <v>2049</v>
      </c>
      <c r="C367">
        <v>5</v>
      </c>
      <c r="D367">
        <v>1</v>
      </c>
      <c r="E367">
        <v>1</v>
      </c>
      <c r="F367" s="30">
        <v>329.89</v>
      </c>
      <c r="G367" s="30">
        <v>329.55</v>
      </c>
      <c r="H367" s="30">
        <v>342.25819533532103</v>
      </c>
      <c r="I367" s="15">
        <f t="shared" si="36"/>
        <v>4.8477026735245926E-2</v>
      </c>
      <c r="K367" s="30">
        <v>8.6945467890000003</v>
      </c>
      <c r="L367" s="30">
        <v>8.9245467890000008</v>
      </c>
      <c r="M367" s="30">
        <v>10.344546790000001</v>
      </c>
      <c r="N367" s="15">
        <f t="shared" si="37"/>
        <v>8.6640845179117187E-2</v>
      </c>
      <c r="P367" s="64">
        <v>4.9437689999999996</v>
      </c>
      <c r="Q367" s="64">
        <v>3.429516</v>
      </c>
      <c r="R367" s="64">
        <v>3.8582619999999999</v>
      </c>
      <c r="S367" s="59">
        <f t="shared" si="38"/>
        <v>0.15663551861095179</v>
      </c>
      <c r="U367" s="63">
        <v>5.0780310000000002</v>
      </c>
      <c r="V367" s="63">
        <v>4.9254889999999998</v>
      </c>
      <c r="W367" s="63">
        <v>5.1704569999999999</v>
      </c>
      <c r="X367" s="59">
        <f t="shared" si="39"/>
        <v>2.2878915913439369E-2</v>
      </c>
      <c r="Z367" s="40">
        <v>0</v>
      </c>
      <c r="AA367" s="7">
        <v>28.024559652823374</v>
      </c>
      <c r="AB367" s="7">
        <v>28.024559652823374</v>
      </c>
      <c r="AC367" s="59">
        <f t="shared" si="34"/>
        <v>0.70741350554865856</v>
      </c>
      <c r="AE367">
        <v>56.347239999999999</v>
      </c>
      <c r="AF367">
        <v>63.831060000000001</v>
      </c>
      <c r="AG367">
        <v>71.728949999999998</v>
      </c>
      <c r="AH367" s="15">
        <f t="shared" si="40"/>
        <v>0.10991282645930116</v>
      </c>
    </row>
    <row r="368" spans="1:34" x14ac:dyDescent="0.25">
      <c r="A368" s="27">
        <f t="shared" si="35"/>
        <v>54575</v>
      </c>
      <c r="B368">
        <v>2049</v>
      </c>
      <c r="C368">
        <v>6</v>
      </c>
      <c r="D368">
        <v>1</v>
      </c>
      <c r="E368">
        <v>1</v>
      </c>
      <c r="F368" s="30">
        <v>329.89</v>
      </c>
      <c r="G368" s="30">
        <v>329.55</v>
      </c>
      <c r="H368" s="30">
        <v>342.25819533532103</v>
      </c>
      <c r="I368" s="15">
        <f t="shared" si="36"/>
        <v>4.8188817854204473E-2</v>
      </c>
      <c r="K368" s="30">
        <v>8.6774877709999991</v>
      </c>
      <c r="L368" s="30">
        <v>8.8974877709999998</v>
      </c>
      <c r="M368" s="30">
        <v>10.31748777</v>
      </c>
      <c r="N368" s="15">
        <f t="shared" si="37"/>
        <v>8.5863923572409975E-2</v>
      </c>
      <c r="P368" s="64">
        <v>4.9437689999999996</v>
      </c>
      <c r="Q368" s="64">
        <v>3.429516</v>
      </c>
      <c r="R368" s="64">
        <v>3.8582619999999999</v>
      </c>
      <c r="S368" s="59">
        <f t="shared" si="38"/>
        <v>0.15663762698839584</v>
      </c>
      <c r="U368" s="63">
        <v>5.0780310000000002</v>
      </c>
      <c r="V368" s="63">
        <v>4.9254889999999998</v>
      </c>
      <c r="W368" s="63">
        <v>5.1704569999999999</v>
      </c>
      <c r="X368" s="59">
        <f t="shared" si="39"/>
        <v>2.293999367860805E-2</v>
      </c>
      <c r="Z368" s="40">
        <v>0</v>
      </c>
      <c r="AA368" s="7">
        <v>28.024559652823374</v>
      </c>
      <c r="AB368" s="7">
        <v>28.024559652823374</v>
      </c>
      <c r="AC368" s="59">
        <f t="shared" si="34"/>
        <v>0.70742046145762372</v>
      </c>
      <c r="AE368">
        <v>59.630879999999998</v>
      </c>
      <c r="AF368">
        <v>67.259780000000006</v>
      </c>
      <c r="AG368">
        <v>74.870530000000002</v>
      </c>
      <c r="AH368" s="15">
        <f t="shared" si="40"/>
        <v>0.10967343880817575</v>
      </c>
    </row>
    <row r="369" spans="1:34" x14ac:dyDescent="0.25">
      <c r="A369" s="27">
        <f t="shared" si="35"/>
        <v>54605</v>
      </c>
      <c r="B369">
        <v>2049</v>
      </c>
      <c r="C369">
        <v>7</v>
      </c>
      <c r="D369">
        <v>1</v>
      </c>
      <c r="E369">
        <v>1</v>
      </c>
      <c r="F369" s="30">
        <v>329.89</v>
      </c>
      <c r="G369" s="30">
        <v>329.55</v>
      </c>
      <c r="H369" s="30">
        <v>342.25819533532103</v>
      </c>
      <c r="I369" s="15">
        <f t="shared" si="36"/>
        <v>4.6909193718426681E-2</v>
      </c>
      <c r="K369" s="30">
        <v>8.7929304049999999</v>
      </c>
      <c r="L369" s="30">
        <v>9.0229304050000003</v>
      </c>
      <c r="M369" s="30">
        <v>10.4429304</v>
      </c>
      <c r="N369" s="15">
        <f t="shared" si="37"/>
        <v>8.5304324550815019E-2</v>
      </c>
      <c r="P369" s="64">
        <v>4.9437689999999996</v>
      </c>
      <c r="Q369" s="64">
        <v>3.429516</v>
      </c>
      <c r="R369" s="64">
        <v>3.8582619999999999</v>
      </c>
      <c r="S369" s="59">
        <f t="shared" si="38"/>
        <v>0.1566229765802733</v>
      </c>
      <c r="U369" s="63">
        <v>5.0780310000000002</v>
      </c>
      <c r="V369" s="63">
        <v>4.9254889999999998</v>
      </c>
      <c r="W369" s="63">
        <v>5.1704569999999999</v>
      </c>
      <c r="X369" s="59">
        <f t="shared" si="39"/>
        <v>2.2848287226256137E-2</v>
      </c>
      <c r="Z369" s="40">
        <v>0</v>
      </c>
      <c r="AA369" s="7">
        <v>28.024559652823374</v>
      </c>
      <c r="AB369" s="7">
        <v>28.024559652823374</v>
      </c>
      <c r="AC369" s="59">
        <f t="shared" si="34"/>
        <v>0.70741000946912747</v>
      </c>
      <c r="AE369">
        <v>68.388009999999994</v>
      </c>
      <c r="AF369">
        <v>76.651060000000001</v>
      </c>
      <c r="AG369">
        <v>82.43638</v>
      </c>
      <c r="AH369" s="15">
        <f t="shared" si="40"/>
        <v>0.10883060803692304</v>
      </c>
    </row>
    <row r="370" spans="1:34" x14ac:dyDescent="0.25">
      <c r="A370" s="27">
        <f t="shared" si="35"/>
        <v>54636</v>
      </c>
      <c r="B370">
        <v>2049</v>
      </c>
      <c r="C370">
        <v>8</v>
      </c>
      <c r="D370">
        <v>1</v>
      </c>
      <c r="E370">
        <v>1</v>
      </c>
      <c r="F370" s="30">
        <v>329.89</v>
      </c>
      <c r="G370" s="30">
        <v>329.55</v>
      </c>
      <c r="H370" s="30">
        <v>342.25819533532103</v>
      </c>
      <c r="I370" s="15">
        <f t="shared" si="36"/>
        <v>4.4595834742306877E-2</v>
      </c>
      <c r="K370" s="30">
        <v>8.7424877690000002</v>
      </c>
      <c r="L370" s="30">
        <v>8.9624877690000009</v>
      </c>
      <c r="M370" s="30">
        <v>10.382487769999999</v>
      </c>
      <c r="N370" s="15">
        <f t="shared" si="37"/>
        <v>8.4592667123283546E-2</v>
      </c>
      <c r="P370" s="64">
        <v>4.9437689999999996</v>
      </c>
      <c r="Q370" s="64">
        <v>3.429516</v>
      </c>
      <c r="R370" s="64">
        <v>3.8582619999999999</v>
      </c>
      <c r="S370" s="59">
        <f t="shared" si="38"/>
        <v>0.15659172319080664</v>
      </c>
      <c r="U370" s="63">
        <v>5.0780310000000002</v>
      </c>
      <c r="V370" s="63">
        <v>4.9254889999999998</v>
      </c>
      <c r="W370" s="63">
        <v>5.1704569999999999</v>
      </c>
      <c r="X370" s="59">
        <f t="shared" si="39"/>
        <v>2.2603664972427662E-2</v>
      </c>
      <c r="Z370" s="40">
        <v>0</v>
      </c>
      <c r="AA370" s="7">
        <v>28.024559652823374</v>
      </c>
      <c r="AB370" s="7">
        <v>28.024559652823374</v>
      </c>
      <c r="AC370" s="59">
        <f t="shared" si="34"/>
        <v>0.70738244575444009</v>
      </c>
      <c r="AE370">
        <v>65.401560000000003</v>
      </c>
      <c r="AF370">
        <v>73.287660000000002</v>
      </c>
      <c r="AG370">
        <v>79.115459999999999</v>
      </c>
      <c r="AH370" s="15">
        <f t="shared" si="40"/>
        <v>0.10890291924590488</v>
      </c>
    </row>
    <row r="371" spans="1:34" x14ac:dyDescent="0.25">
      <c r="A371" s="27">
        <f t="shared" si="35"/>
        <v>54667</v>
      </c>
      <c r="B371">
        <v>2049</v>
      </c>
      <c r="C371">
        <v>9</v>
      </c>
      <c r="D371">
        <v>1</v>
      </c>
      <c r="E371">
        <v>1</v>
      </c>
      <c r="F371" s="30">
        <v>329.89</v>
      </c>
      <c r="G371" s="30">
        <v>329.55</v>
      </c>
      <c r="H371" s="30">
        <v>342.25819533532103</v>
      </c>
      <c r="I371" s="15">
        <f t="shared" si="36"/>
        <v>4.1119219396713716E-2</v>
      </c>
      <c r="K371" s="30">
        <v>8.6502074330000003</v>
      </c>
      <c r="L371" s="30">
        <v>8.8702074329999991</v>
      </c>
      <c r="M371" s="30">
        <v>10.290207430000001</v>
      </c>
      <c r="N371" s="15">
        <f t="shared" si="37"/>
        <v>8.3615037882402168E-2</v>
      </c>
      <c r="P371" s="64">
        <v>4.9437689999999996</v>
      </c>
      <c r="Q371" s="64">
        <v>3.429516</v>
      </c>
      <c r="R371" s="64">
        <v>3.8582619999999999</v>
      </c>
      <c r="S371" s="59">
        <f t="shared" si="38"/>
        <v>0.15654401589761544</v>
      </c>
      <c r="U371" s="63">
        <v>5.0780310000000002</v>
      </c>
      <c r="V371" s="63">
        <v>4.9254889999999998</v>
      </c>
      <c r="W371" s="63">
        <v>5.1704569999999999</v>
      </c>
      <c r="X371" s="59">
        <f t="shared" si="39"/>
        <v>2.2202812464034223E-2</v>
      </c>
      <c r="Z371" s="40">
        <v>0</v>
      </c>
      <c r="AA371" s="7">
        <v>28.024559652823374</v>
      </c>
      <c r="AB371" s="7">
        <v>28.024559652823374</v>
      </c>
      <c r="AC371" s="59">
        <f t="shared" si="34"/>
        <v>0.70733806021988122</v>
      </c>
      <c r="AE371">
        <v>58.29786</v>
      </c>
      <c r="AF371">
        <v>66.013189999999994</v>
      </c>
      <c r="AG371">
        <v>73.160790000000006</v>
      </c>
      <c r="AH371" s="15">
        <f t="shared" si="40"/>
        <v>0.10893766726291186</v>
      </c>
    </row>
    <row r="372" spans="1:34" x14ac:dyDescent="0.25">
      <c r="A372" s="27">
        <f t="shared" si="35"/>
        <v>54697</v>
      </c>
      <c r="B372">
        <v>2049</v>
      </c>
      <c r="C372">
        <v>10</v>
      </c>
      <c r="D372">
        <v>1</v>
      </c>
      <c r="E372">
        <v>1</v>
      </c>
      <c r="F372" s="30">
        <v>329.89</v>
      </c>
      <c r="G372" s="30">
        <v>329.55</v>
      </c>
      <c r="H372" s="30">
        <v>342.25819533532103</v>
      </c>
      <c r="I372" s="15">
        <f t="shared" si="36"/>
        <v>3.6194047235718882E-2</v>
      </c>
      <c r="K372" s="30">
        <v>8.7681074619999997</v>
      </c>
      <c r="L372" s="30">
        <v>8.9881074620000003</v>
      </c>
      <c r="M372" s="30">
        <v>10.40810746</v>
      </c>
      <c r="N372" s="15">
        <f t="shared" si="37"/>
        <v>8.2873742096722505E-2</v>
      </c>
      <c r="P372" s="64">
        <v>4.9437689999999996</v>
      </c>
      <c r="Q372" s="64">
        <v>3.429516</v>
      </c>
      <c r="R372" s="64">
        <v>3.8582619999999999</v>
      </c>
      <c r="S372" s="59">
        <f t="shared" si="38"/>
        <v>0.15647999721878589</v>
      </c>
      <c r="U372" s="63">
        <v>5.0780310000000002</v>
      </c>
      <c r="V372" s="63">
        <v>4.9254889999999998</v>
      </c>
      <c r="W372" s="63">
        <v>5.1704569999999999</v>
      </c>
      <c r="X372" s="59">
        <f t="shared" si="39"/>
        <v>2.163881352370552E-2</v>
      </c>
      <c r="Z372" s="40">
        <v>0</v>
      </c>
      <c r="AA372" s="7">
        <v>28.024559652823374</v>
      </c>
      <c r="AB372" s="7">
        <v>28.024559652823374</v>
      </c>
      <c r="AC372" s="59">
        <f t="shared" si="34"/>
        <v>0.70727713667051573</v>
      </c>
      <c r="AE372">
        <v>56.40849</v>
      </c>
      <c r="AF372">
        <v>63.955889999999997</v>
      </c>
      <c r="AG372">
        <v>71.796210000000002</v>
      </c>
      <c r="AH372" s="15">
        <f t="shared" si="40"/>
        <v>0.10836042317676135</v>
      </c>
    </row>
    <row r="373" spans="1:34" x14ac:dyDescent="0.25">
      <c r="A373" s="27">
        <f t="shared" si="35"/>
        <v>54728</v>
      </c>
      <c r="B373">
        <v>2049</v>
      </c>
      <c r="C373">
        <v>11</v>
      </c>
      <c r="D373">
        <v>1</v>
      </c>
      <c r="E373">
        <v>1</v>
      </c>
      <c r="F373" s="30">
        <v>329.89</v>
      </c>
      <c r="G373" s="30">
        <v>329.55</v>
      </c>
      <c r="H373" s="30">
        <v>342.25819533532103</v>
      </c>
      <c r="I373" s="15">
        <f t="shared" si="36"/>
        <v>2.9151921047535445E-2</v>
      </c>
      <c r="K373" s="30">
        <v>9.1401730949999997</v>
      </c>
      <c r="L373" s="30">
        <v>9.3701730950000002</v>
      </c>
      <c r="M373" s="30">
        <v>10.8001731</v>
      </c>
      <c r="N373" s="15">
        <f t="shared" si="37"/>
        <v>8.3024043780105486E-2</v>
      </c>
      <c r="P373" s="64">
        <v>4.9437689999999996</v>
      </c>
      <c r="Q373" s="64">
        <v>3.429516</v>
      </c>
      <c r="R373" s="64">
        <v>3.8582619999999999</v>
      </c>
      <c r="S373" s="59">
        <f t="shared" si="38"/>
        <v>0.15639980326829062</v>
      </c>
      <c r="U373" s="63">
        <v>5.0780310000000002</v>
      </c>
      <c r="V373" s="63">
        <v>4.9254889999999998</v>
      </c>
      <c r="W373" s="63">
        <v>5.1704569999999999</v>
      </c>
      <c r="X373" s="59">
        <f t="shared" si="39"/>
        <v>2.0900270740408164E-2</v>
      </c>
      <c r="Z373" s="40">
        <v>0</v>
      </c>
      <c r="AA373" s="7">
        <v>28.024559652823374</v>
      </c>
      <c r="AB373" s="7">
        <v>28.024559652823374</v>
      </c>
      <c r="AC373" s="59">
        <f t="shared" si="34"/>
        <v>0.70719995296853644</v>
      </c>
      <c r="AE373">
        <v>59.079900000000002</v>
      </c>
      <c r="AF373">
        <v>66.806110000000004</v>
      </c>
      <c r="AG373">
        <v>74.376750000000001</v>
      </c>
      <c r="AH373" s="15">
        <f t="shared" si="40"/>
        <v>0.10815715499028114</v>
      </c>
    </row>
    <row r="374" spans="1:34" x14ac:dyDescent="0.25">
      <c r="A374" s="27">
        <f t="shared" si="35"/>
        <v>54758</v>
      </c>
      <c r="B374">
        <v>2049</v>
      </c>
      <c r="C374">
        <v>12</v>
      </c>
      <c r="D374">
        <v>1</v>
      </c>
      <c r="E374">
        <v>1</v>
      </c>
      <c r="F374" s="30">
        <v>329.89</v>
      </c>
      <c r="G374" s="30">
        <v>329.55</v>
      </c>
      <c r="H374" s="30">
        <v>342.25819533532103</v>
      </c>
      <c r="I374" s="15">
        <f t="shared" si="36"/>
        <v>1.770650566359282E-2</v>
      </c>
      <c r="K374" s="30">
        <v>9.3439912120000006</v>
      </c>
      <c r="L374" s="30">
        <v>9.5639912119999995</v>
      </c>
      <c r="M374" s="30">
        <v>11.003991210000001</v>
      </c>
      <c r="N374" s="15">
        <f t="shared" si="37"/>
        <v>8.3571219558941659E-2</v>
      </c>
      <c r="P374" s="64">
        <v>4.9437689999999996</v>
      </c>
      <c r="Q374" s="64">
        <v>3.429516</v>
      </c>
      <c r="R374" s="64">
        <v>3.8582619999999999</v>
      </c>
      <c r="S374" s="59">
        <f t="shared" si="38"/>
        <v>0.1563035639002692</v>
      </c>
      <c r="U374" s="63">
        <v>5.0780310000000002</v>
      </c>
      <c r="V374" s="63">
        <v>4.9254889999999998</v>
      </c>
      <c r="W374" s="63">
        <v>5.1704569999999999</v>
      </c>
      <c r="X374" s="59">
        <f t="shared" si="39"/>
        <v>1.9969696538080284E-2</v>
      </c>
      <c r="Z374" s="40">
        <v>0</v>
      </c>
      <c r="AA374" s="7">
        <v>28.024559652823374</v>
      </c>
      <c r="AB374" s="7">
        <v>28.024559652823374</v>
      </c>
      <c r="AC374" s="59">
        <f t="shared" si="34"/>
        <v>0.70710678118654713</v>
      </c>
      <c r="AE374">
        <v>62.144419999999997</v>
      </c>
      <c r="AF374">
        <v>70.021649999999994</v>
      </c>
      <c r="AG374">
        <v>77.037099999999995</v>
      </c>
      <c r="AH374" s="15">
        <f t="shared" si="40"/>
        <v>0.10812250718581561</v>
      </c>
    </row>
    <row r="375" spans="1:34" x14ac:dyDescent="0.25">
      <c r="A375" s="27">
        <f t="shared" si="35"/>
        <v>54789</v>
      </c>
      <c r="B375">
        <v>2050</v>
      </c>
      <c r="C375">
        <v>1</v>
      </c>
      <c r="D375">
        <v>1</v>
      </c>
      <c r="E375">
        <v>1</v>
      </c>
      <c r="F375" s="30">
        <v>347.20328613376176</v>
      </c>
      <c r="G375" s="30">
        <v>347.20328613376176</v>
      </c>
      <c r="H375" s="30">
        <v>347.20328613376176</v>
      </c>
      <c r="I375" s="15">
        <f t="shared" si="36"/>
        <v>2.0148549550086457E-2</v>
      </c>
      <c r="K375" s="30">
        <v>9.8756289630000005</v>
      </c>
      <c r="L375" s="30">
        <v>10.105628960000001</v>
      </c>
      <c r="M375" s="30">
        <v>11.595628960000001</v>
      </c>
      <c r="N375" s="15">
        <f t="shared" si="37"/>
        <v>8.5800061926328899E-2</v>
      </c>
      <c r="P375" s="64">
        <v>5.0394129999999997</v>
      </c>
      <c r="Q375" s="64">
        <v>3.4963890000000002</v>
      </c>
      <c r="R375" s="64">
        <v>3.933281</v>
      </c>
      <c r="S375" s="59">
        <f t="shared" si="38"/>
        <v>0.15639208748956107</v>
      </c>
      <c r="U375" s="63">
        <v>5.1932879999999999</v>
      </c>
      <c r="V375" s="63">
        <v>5.0378480000000003</v>
      </c>
      <c r="W375" s="63">
        <v>5.2874699999999999</v>
      </c>
      <c r="X375" s="59">
        <f t="shared" si="39"/>
        <v>2.0923866933238177E-2</v>
      </c>
      <c r="Z375" s="40">
        <v>0</v>
      </c>
      <c r="AA375" s="7">
        <v>29.00541924067219</v>
      </c>
      <c r="AB375" s="7">
        <v>29.00541924067219</v>
      </c>
      <c r="AC375" s="59">
        <f t="shared" si="34"/>
        <v>0.70720545059994511</v>
      </c>
      <c r="AE375">
        <v>68.050979999999996</v>
      </c>
      <c r="AF375">
        <v>76.435580000000002</v>
      </c>
      <c r="AG375">
        <v>83.931340000000006</v>
      </c>
      <c r="AH375" s="15">
        <f t="shared" si="40"/>
        <v>0.10952204836192757</v>
      </c>
    </row>
    <row r="376" spans="1:34" x14ac:dyDescent="0.25">
      <c r="A376" s="27">
        <f t="shared" si="35"/>
        <v>54820</v>
      </c>
      <c r="B376">
        <v>2050</v>
      </c>
      <c r="C376">
        <v>2</v>
      </c>
      <c r="D376">
        <v>1</v>
      </c>
      <c r="E376">
        <v>1</v>
      </c>
      <c r="F376" s="30">
        <v>347.20328613376176</v>
      </c>
      <c r="G376" s="30">
        <v>347.20328613376176</v>
      </c>
      <c r="H376" s="30">
        <v>347.20328613376176</v>
      </c>
      <c r="I376" s="15">
        <f t="shared" si="36"/>
        <v>2.180421961701217E-2</v>
      </c>
      <c r="K376" s="30">
        <v>9.7594666649999997</v>
      </c>
      <c r="L376" s="30">
        <v>9.9994666649999999</v>
      </c>
      <c r="M376" s="30">
        <v>11.47946666</v>
      </c>
      <c r="N376" s="15">
        <f t="shared" si="37"/>
        <v>8.7556820376122765E-2</v>
      </c>
      <c r="P376" s="64">
        <v>5.0394129999999997</v>
      </c>
      <c r="Q376" s="64">
        <v>3.4963890000000002</v>
      </c>
      <c r="R376" s="64">
        <v>3.933281</v>
      </c>
      <c r="S376" s="59">
        <f t="shared" si="38"/>
        <v>0.15646295449012065</v>
      </c>
      <c r="U376" s="63">
        <v>5.1932879999999999</v>
      </c>
      <c r="V376" s="63">
        <v>5.0378480000000003</v>
      </c>
      <c r="W376" s="63">
        <v>5.2874699999999999</v>
      </c>
      <c r="X376" s="59">
        <f t="shared" si="39"/>
        <v>2.1666112839608356E-2</v>
      </c>
      <c r="Z376" s="40">
        <v>0</v>
      </c>
      <c r="AA376" s="7">
        <v>29.00541924067219</v>
      </c>
      <c r="AB376" s="7">
        <v>29.00541924067219</v>
      </c>
      <c r="AC376" s="59">
        <f t="shared" si="34"/>
        <v>0.70728513115583869</v>
      </c>
      <c r="AE376">
        <v>66.120310000000003</v>
      </c>
      <c r="AF376">
        <v>74.762799999999999</v>
      </c>
      <c r="AG376">
        <v>81.97054</v>
      </c>
      <c r="AH376" s="15">
        <f t="shared" si="40"/>
        <v>0.11062519690011842</v>
      </c>
    </row>
    <row r="377" spans="1:34" x14ac:dyDescent="0.25">
      <c r="A377" s="27">
        <f t="shared" si="35"/>
        <v>54848</v>
      </c>
      <c r="B377">
        <v>2050</v>
      </c>
      <c r="C377">
        <v>3</v>
      </c>
      <c r="D377">
        <v>1</v>
      </c>
      <c r="E377">
        <v>1</v>
      </c>
      <c r="F377" s="30">
        <v>347.20328613376176</v>
      </c>
      <c r="G377" s="30">
        <v>347.20328613376176</v>
      </c>
      <c r="H377" s="30">
        <v>347.20328613376176</v>
      </c>
      <c r="I377" s="15">
        <f t="shared" si="36"/>
        <v>2.2854907604093807E-2</v>
      </c>
      <c r="K377" s="30">
        <v>9.3837813370000003</v>
      </c>
      <c r="L377" s="30">
        <v>9.6137813370000007</v>
      </c>
      <c r="M377" s="30">
        <v>11.09378134</v>
      </c>
      <c r="N377" s="15">
        <f t="shared" si="37"/>
        <v>8.8164054471608355E-2</v>
      </c>
      <c r="P377" s="64">
        <v>5.0394129999999997</v>
      </c>
      <c r="Q377" s="64">
        <v>3.4963890000000002</v>
      </c>
      <c r="R377" s="64">
        <v>3.933281</v>
      </c>
      <c r="S377" s="59">
        <f t="shared" si="38"/>
        <v>0.15651635745670686</v>
      </c>
      <c r="U377" s="63">
        <v>5.1932879999999999</v>
      </c>
      <c r="V377" s="63">
        <v>5.0378480000000003</v>
      </c>
      <c r="W377" s="63">
        <v>5.2874699999999999</v>
      </c>
      <c r="X377" s="59">
        <f t="shared" si="39"/>
        <v>2.2219546055187712E-2</v>
      </c>
      <c r="Z377" s="40">
        <v>0</v>
      </c>
      <c r="AA377" s="7">
        <v>29.00541924067219</v>
      </c>
      <c r="AB377" s="7">
        <v>29.00541924067219</v>
      </c>
      <c r="AC377" s="59">
        <f t="shared" si="34"/>
        <v>0.70734615300742532</v>
      </c>
      <c r="AE377">
        <v>59.43656</v>
      </c>
      <c r="AF377">
        <v>68.478089999999995</v>
      </c>
      <c r="AG377">
        <v>76.032570000000007</v>
      </c>
      <c r="AH377" s="15">
        <f t="shared" si="40"/>
        <v>0.11062430189273638</v>
      </c>
    </row>
    <row r="378" spans="1:34" x14ac:dyDescent="0.25">
      <c r="A378" s="27">
        <f t="shared" si="35"/>
        <v>54879</v>
      </c>
      <c r="B378">
        <v>2050</v>
      </c>
      <c r="C378">
        <v>4</v>
      </c>
      <c r="D378">
        <v>1</v>
      </c>
      <c r="E378">
        <v>1</v>
      </c>
      <c r="F378" s="30">
        <v>347.20328613376176</v>
      </c>
      <c r="G378" s="30">
        <v>347.20328613376176</v>
      </c>
      <c r="H378" s="30">
        <v>347.20328613376176</v>
      </c>
      <c r="I378" s="15">
        <f t="shared" si="36"/>
        <v>2.3391673162734782E-2</v>
      </c>
      <c r="K378" s="30">
        <v>9.0731812319999996</v>
      </c>
      <c r="L378" s="30">
        <v>9.303181232</v>
      </c>
      <c r="M378" s="30">
        <v>10.763181230000001</v>
      </c>
      <c r="N378" s="15">
        <f t="shared" si="37"/>
        <v>8.7768357400168098E-2</v>
      </c>
      <c r="P378" s="64">
        <v>5.0394129999999997</v>
      </c>
      <c r="Q378" s="64">
        <v>3.4963890000000002</v>
      </c>
      <c r="R378" s="64">
        <v>3.933281</v>
      </c>
      <c r="S378" s="59">
        <f t="shared" si="38"/>
        <v>0.15655248117341483</v>
      </c>
      <c r="U378" s="63">
        <v>5.1932879999999999</v>
      </c>
      <c r="V378" s="63">
        <v>5.0378480000000003</v>
      </c>
      <c r="W378" s="63">
        <v>5.2874699999999999</v>
      </c>
      <c r="X378" s="59">
        <f t="shared" si="39"/>
        <v>2.2599852999540797E-2</v>
      </c>
      <c r="Z378" s="40">
        <v>0</v>
      </c>
      <c r="AA378" s="7">
        <v>29.00541924067219</v>
      </c>
      <c r="AB378" s="7">
        <v>29.00541924067219</v>
      </c>
      <c r="AC378" s="59">
        <f t="shared" si="34"/>
        <v>0.70738883913679063</v>
      </c>
      <c r="AE378">
        <v>56.154969999999999</v>
      </c>
      <c r="AF378">
        <v>65.222070000000002</v>
      </c>
      <c r="AG378">
        <v>73.030569999999997</v>
      </c>
      <c r="AH378" s="15">
        <f t="shared" si="40"/>
        <v>0.11039981333582315</v>
      </c>
    </row>
    <row r="379" spans="1:34" x14ac:dyDescent="0.25">
      <c r="A379" s="27">
        <f t="shared" si="35"/>
        <v>54909</v>
      </c>
      <c r="B379">
        <v>2050</v>
      </c>
      <c r="C379">
        <v>5</v>
      </c>
      <c r="D379">
        <v>1</v>
      </c>
      <c r="E379">
        <v>1</v>
      </c>
      <c r="F379" s="30">
        <v>347.20328613376176</v>
      </c>
      <c r="G379" s="30">
        <v>347.20328613376176</v>
      </c>
      <c r="H379" s="30">
        <v>347.20328613376176</v>
      </c>
      <c r="I379" s="15">
        <f t="shared" si="36"/>
        <v>2.3458986959410639E-2</v>
      </c>
      <c r="K379" s="30">
        <v>8.9645467889999999</v>
      </c>
      <c r="L379" s="30">
        <v>9.1945467890000003</v>
      </c>
      <c r="M379" s="30">
        <v>10.64454679</v>
      </c>
      <c r="N379" s="15">
        <f t="shared" si="37"/>
        <v>8.6935353193171125E-2</v>
      </c>
      <c r="P379" s="64">
        <v>5.0394129999999997</v>
      </c>
      <c r="Q379" s="64">
        <v>3.4963890000000002</v>
      </c>
      <c r="R379" s="64">
        <v>3.933281</v>
      </c>
      <c r="S379" s="59">
        <f t="shared" si="38"/>
        <v>0.15657150288928975</v>
      </c>
      <c r="U379" s="63">
        <v>5.1932879999999999</v>
      </c>
      <c r="V379" s="63">
        <v>5.0378480000000003</v>
      </c>
      <c r="W379" s="63">
        <v>5.2874699999999999</v>
      </c>
      <c r="X379" s="59">
        <f t="shared" si="39"/>
        <v>2.2817465218625613E-2</v>
      </c>
      <c r="Z379" s="40">
        <v>0</v>
      </c>
      <c r="AA379" s="7">
        <v>29.00541924067219</v>
      </c>
      <c r="AB379" s="7">
        <v>29.00541924067219</v>
      </c>
      <c r="AC379" s="59">
        <f t="shared" si="34"/>
        <v>0.70741350554865912</v>
      </c>
      <c r="AE379">
        <v>56.380229999999997</v>
      </c>
      <c r="AF379">
        <v>65.271129999999999</v>
      </c>
      <c r="AG379">
        <v>72.73348</v>
      </c>
      <c r="AH379" s="15">
        <f t="shared" si="40"/>
        <v>0.11008364936011536</v>
      </c>
    </row>
    <row r="380" spans="1:34" x14ac:dyDescent="0.25">
      <c r="A380" s="27">
        <f t="shared" si="35"/>
        <v>54940</v>
      </c>
      <c r="B380">
        <v>2050</v>
      </c>
      <c r="C380">
        <v>6</v>
      </c>
      <c r="D380">
        <v>1</v>
      </c>
      <c r="E380">
        <v>1</v>
      </c>
      <c r="F380" s="30">
        <v>347.20328613376176</v>
      </c>
      <c r="G380" s="30">
        <v>347.20328613376176</v>
      </c>
      <c r="H380" s="30">
        <v>347.20328613376176</v>
      </c>
      <c r="I380" s="15">
        <f t="shared" si="36"/>
        <v>2.3070086612935369E-2</v>
      </c>
      <c r="K380" s="30">
        <v>8.9374877710000007</v>
      </c>
      <c r="L380" s="30">
        <v>9.1674877709999993</v>
      </c>
      <c r="M380" s="30">
        <v>10.62748777</v>
      </c>
      <c r="N380" s="15">
        <f t="shared" si="37"/>
        <v>8.6024398788880602E-2</v>
      </c>
      <c r="P380" s="64">
        <v>5.0394129999999997</v>
      </c>
      <c r="Q380" s="64">
        <v>3.4963890000000002</v>
      </c>
      <c r="R380" s="64">
        <v>3.933281</v>
      </c>
      <c r="S380" s="59">
        <f t="shared" si="38"/>
        <v>0.15657359253876221</v>
      </c>
      <c r="U380" s="63">
        <v>5.1932879999999999</v>
      </c>
      <c r="V380" s="63">
        <v>5.0378480000000003</v>
      </c>
      <c r="W380" s="63">
        <v>5.2874699999999999</v>
      </c>
      <c r="X380" s="59">
        <f t="shared" si="39"/>
        <v>2.2878773982730315E-2</v>
      </c>
      <c r="Z380" s="40">
        <v>0</v>
      </c>
      <c r="AA380" s="7">
        <v>29.00541924067219</v>
      </c>
      <c r="AB380" s="7">
        <v>29.00541924067219</v>
      </c>
      <c r="AC380" s="59">
        <f t="shared" ref="AC380:AC422" si="41">_xlfn.STDEV.P(Z369:AB380)/AVERAGE(Z369:AB380)</f>
        <v>0.70742046145762427</v>
      </c>
      <c r="AE380">
        <v>60.188279999999999</v>
      </c>
      <c r="AF380">
        <v>68.71508</v>
      </c>
      <c r="AG380">
        <v>75.940610000000007</v>
      </c>
      <c r="AH380" s="15">
        <f t="shared" si="40"/>
        <v>0.10992937047909668</v>
      </c>
    </row>
    <row r="381" spans="1:34" x14ac:dyDescent="0.25">
      <c r="A381" s="27">
        <f t="shared" si="35"/>
        <v>54970</v>
      </c>
      <c r="B381">
        <v>2050</v>
      </c>
      <c r="C381">
        <v>7</v>
      </c>
      <c r="D381">
        <v>1</v>
      </c>
      <c r="E381">
        <v>1</v>
      </c>
      <c r="F381" s="30">
        <v>347.20328613376176</v>
      </c>
      <c r="G381" s="30">
        <v>347.20328613376176</v>
      </c>
      <c r="H381" s="30">
        <v>347.20328613376176</v>
      </c>
      <c r="I381" s="15">
        <f t="shared" si="36"/>
        <v>2.2210305916365289E-2</v>
      </c>
      <c r="K381" s="30">
        <v>9.0629304049999995</v>
      </c>
      <c r="L381" s="30">
        <v>9.2929304049999999</v>
      </c>
      <c r="M381" s="30">
        <v>10.7529304</v>
      </c>
      <c r="N381" s="15">
        <f t="shared" si="37"/>
        <v>8.5368622979466541E-2</v>
      </c>
      <c r="P381" s="64">
        <v>5.0394129999999997</v>
      </c>
      <c r="Q381" s="64">
        <v>3.4963890000000002</v>
      </c>
      <c r="R381" s="64">
        <v>3.933281</v>
      </c>
      <c r="S381" s="59">
        <f t="shared" si="38"/>
        <v>0.15655891294772867</v>
      </c>
      <c r="U381" s="63">
        <v>5.1932879999999999</v>
      </c>
      <c r="V381" s="63">
        <v>5.0378480000000003</v>
      </c>
      <c r="W381" s="63">
        <v>5.2874699999999999</v>
      </c>
      <c r="X381" s="59">
        <f t="shared" si="39"/>
        <v>2.278677649602141E-2</v>
      </c>
      <c r="Z381" s="40">
        <v>0</v>
      </c>
      <c r="AA381" s="7">
        <v>29.00541924067219</v>
      </c>
      <c r="AB381" s="7">
        <v>29.00541924067219</v>
      </c>
      <c r="AC381" s="59">
        <f t="shared" si="41"/>
        <v>0.70741000946912835</v>
      </c>
      <c r="AE381">
        <v>72.354339999999993</v>
      </c>
      <c r="AF381">
        <v>77.888170000000002</v>
      </c>
      <c r="AG381">
        <v>84.07056</v>
      </c>
      <c r="AH381" s="15">
        <f t="shared" si="40"/>
        <v>0.11153289250693847</v>
      </c>
    </row>
    <row r="382" spans="1:34" x14ac:dyDescent="0.25">
      <c r="A382" s="27">
        <f t="shared" si="35"/>
        <v>55001</v>
      </c>
      <c r="B382">
        <v>2050</v>
      </c>
      <c r="C382">
        <v>8</v>
      </c>
      <c r="D382">
        <v>1</v>
      </c>
      <c r="E382">
        <v>1</v>
      </c>
      <c r="F382" s="30">
        <v>347.20328613376176</v>
      </c>
      <c r="G382" s="30">
        <v>347.20328613376176</v>
      </c>
      <c r="H382" s="30">
        <v>347.20328613376176</v>
      </c>
      <c r="I382" s="15">
        <f t="shared" si="36"/>
        <v>2.0831113352405853E-2</v>
      </c>
      <c r="K382" s="30">
        <v>9.002487769</v>
      </c>
      <c r="L382" s="30">
        <v>9.2324877690000005</v>
      </c>
      <c r="M382" s="30">
        <v>10.69248777</v>
      </c>
      <c r="N382" s="15">
        <f t="shared" si="37"/>
        <v>8.4508184375088002E-2</v>
      </c>
      <c r="P382" s="64">
        <v>5.0394129999999997</v>
      </c>
      <c r="Q382" s="64">
        <v>3.4963890000000002</v>
      </c>
      <c r="R382" s="64">
        <v>3.933281</v>
      </c>
      <c r="S382" s="59">
        <f t="shared" si="38"/>
        <v>0.15652762002603995</v>
      </c>
      <c r="U382" s="63">
        <v>5.1932879999999999</v>
      </c>
      <c r="V382" s="63">
        <v>5.0378480000000003</v>
      </c>
      <c r="W382" s="63">
        <v>5.2874699999999999</v>
      </c>
      <c r="X382" s="59">
        <f t="shared" si="39"/>
        <v>2.2541330393120854E-2</v>
      </c>
      <c r="Z382" s="40">
        <v>0</v>
      </c>
      <c r="AA382" s="7">
        <v>29.00541924067219</v>
      </c>
      <c r="AB382" s="7">
        <v>29.00541924067219</v>
      </c>
      <c r="AC382" s="59">
        <f t="shared" si="41"/>
        <v>0.70738244575444054</v>
      </c>
      <c r="AE382">
        <v>69.16</v>
      </c>
      <c r="AF382">
        <v>75.955560000000006</v>
      </c>
      <c r="AG382">
        <v>81.523399999999995</v>
      </c>
      <c r="AH382" s="15">
        <f t="shared" si="40"/>
        <v>0.11271219123539675</v>
      </c>
    </row>
    <row r="383" spans="1:34" x14ac:dyDescent="0.25">
      <c r="A383" s="27">
        <f t="shared" si="35"/>
        <v>55032</v>
      </c>
      <c r="B383">
        <v>2050</v>
      </c>
      <c r="C383">
        <v>9</v>
      </c>
      <c r="D383">
        <v>1</v>
      </c>
      <c r="E383">
        <v>1</v>
      </c>
      <c r="F383" s="30">
        <v>347.20328613376176</v>
      </c>
      <c r="G383" s="30">
        <v>347.20328613376176</v>
      </c>
      <c r="H383" s="30">
        <v>347.20328613376176</v>
      </c>
      <c r="I383" s="15">
        <f t="shared" si="36"/>
        <v>1.8829197830621959E-2</v>
      </c>
      <c r="K383" s="30">
        <v>8.9202074329999999</v>
      </c>
      <c r="L383" s="30">
        <v>9.1402074330000005</v>
      </c>
      <c r="M383" s="30">
        <v>10.600207429999999</v>
      </c>
      <c r="N383" s="15">
        <f t="shared" si="37"/>
        <v>8.327808890916652E-2</v>
      </c>
      <c r="P383" s="64">
        <v>5.0394129999999997</v>
      </c>
      <c r="Q383" s="64">
        <v>3.4963890000000002</v>
      </c>
      <c r="R383" s="64">
        <v>3.933281</v>
      </c>
      <c r="S383" s="59">
        <f t="shared" si="38"/>
        <v>0.1564798629470911</v>
      </c>
      <c r="U383" s="63">
        <v>5.1932879999999999</v>
      </c>
      <c r="V383" s="63">
        <v>5.0378480000000003</v>
      </c>
      <c r="W383" s="63">
        <v>5.2874699999999999</v>
      </c>
      <c r="X383" s="59">
        <f t="shared" si="39"/>
        <v>2.2139078791080319E-2</v>
      </c>
      <c r="Z383" s="40">
        <v>0</v>
      </c>
      <c r="AA383" s="7">
        <v>29.00541924067219</v>
      </c>
      <c r="AB383" s="7">
        <v>29.00541924067219</v>
      </c>
      <c r="AC383" s="59">
        <f t="shared" si="41"/>
        <v>0.70733806021988166</v>
      </c>
      <c r="AE383">
        <v>59.59346</v>
      </c>
      <c r="AF383">
        <v>68.155330000000006</v>
      </c>
      <c r="AG383">
        <v>74.578739999999996</v>
      </c>
      <c r="AH383" s="15">
        <f t="shared" si="40"/>
        <v>0.11178770763546875</v>
      </c>
    </row>
    <row r="384" spans="1:34" x14ac:dyDescent="0.25">
      <c r="A384" s="27">
        <f t="shared" si="35"/>
        <v>55062</v>
      </c>
      <c r="B384">
        <v>2050</v>
      </c>
      <c r="C384">
        <v>10</v>
      </c>
      <c r="D384">
        <v>1</v>
      </c>
      <c r="E384">
        <v>1</v>
      </c>
      <c r="F384" s="30">
        <v>347.20328613376176</v>
      </c>
      <c r="G384" s="30">
        <v>347.20328613376176</v>
      </c>
      <c r="H384" s="30">
        <v>347.20328613376176</v>
      </c>
      <c r="I384" s="15">
        <f t="shared" si="36"/>
        <v>1.598428176964848E-2</v>
      </c>
      <c r="K384" s="30">
        <v>9.0281074619999995</v>
      </c>
      <c r="L384" s="30">
        <v>9.2581074619999999</v>
      </c>
      <c r="M384" s="30">
        <v>10.718107460000001</v>
      </c>
      <c r="N384" s="15">
        <f t="shared" si="37"/>
        <v>8.2351099600138644E-2</v>
      </c>
      <c r="P384" s="64">
        <v>5.0394129999999997</v>
      </c>
      <c r="Q384" s="64">
        <v>3.4963890000000002</v>
      </c>
      <c r="R384" s="64">
        <v>3.933281</v>
      </c>
      <c r="S384" s="59">
        <f t="shared" si="38"/>
        <v>0.15641578431515474</v>
      </c>
      <c r="U384" s="63">
        <v>5.1932879999999999</v>
      </c>
      <c r="V384" s="63">
        <v>5.0378480000000003</v>
      </c>
      <c r="W384" s="63">
        <v>5.2874699999999999</v>
      </c>
      <c r="X384" s="59">
        <f t="shared" si="39"/>
        <v>2.1573023791168239E-2</v>
      </c>
      <c r="Z384" s="40">
        <v>0</v>
      </c>
      <c r="AA384" s="7">
        <v>29.00541924067219</v>
      </c>
      <c r="AB384" s="7">
        <v>29.00541924067219</v>
      </c>
      <c r="AC384" s="59">
        <f t="shared" si="41"/>
        <v>0.70727713667051628</v>
      </c>
      <c r="AE384">
        <v>56.719560000000001</v>
      </c>
      <c r="AF384">
        <v>65.614289999999997</v>
      </c>
      <c r="AG384">
        <v>72.828829999999996</v>
      </c>
      <c r="AH384" s="15">
        <f t="shared" si="40"/>
        <v>0.11114187298439686</v>
      </c>
    </row>
    <row r="385" spans="1:34" x14ac:dyDescent="0.25">
      <c r="A385" s="27">
        <f t="shared" si="35"/>
        <v>55093</v>
      </c>
      <c r="B385">
        <v>2050</v>
      </c>
      <c r="C385">
        <v>11</v>
      </c>
      <c r="D385">
        <v>1</v>
      </c>
      <c r="E385">
        <v>1</v>
      </c>
      <c r="F385" s="30">
        <v>347.20328613376176</v>
      </c>
      <c r="G385" s="30">
        <v>347.20328613376176</v>
      </c>
      <c r="H385" s="30">
        <v>347.20328613376176</v>
      </c>
      <c r="I385" s="15">
        <f t="shared" si="36"/>
        <v>1.1712935554606401E-2</v>
      </c>
      <c r="K385" s="30">
        <v>9.4101730949999993</v>
      </c>
      <c r="L385" s="30">
        <v>9.6401730949999997</v>
      </c>
      <c r="M385" s="30">
        <v>11.110173100000001</v>
      </c>
      <c r="N385" s="15">
        <f t="shared" si="37"/>
        <v>8.2453678117322793E-2</v>
      </c>
      <c r="P385" s="64">
        <v>5.0394129999999997</v>
      </c>
      <c r="Q385" s="64">
        <v>3.4963890000000002</v>
      </c>
      <c r="R385" s="64">
        <v>3.933281</v>
      </c>
      <c r="S385" s="59">
        <f t="shared" si="38"/>
        <v>0.15633552032101994</v>
      </c>
      <c r="U385" s="63">
        <v>5.1932879999999999</v>
      </c>
      <c r="V385" s="63">
        <v>5.0378480000000003</v>
      </c>
      <c r="W385" s="63">
        <v>5.2874699999999999</v>
      </c>
      <c r="X385" s="59">
        <f t="shared" si="39"/>
        <v>2.0831630598855826E-2</v>
      </c>
      <c r="Z385" s="40">
        <v>0</v>
      </c>
      <c r="AA385" s="7">
        <v>29.00541924067219</v>
      </c>
      <c r="AB385" s="7">
        <v>29.00541924067219</v>
      </c>
      <c r="AC385" s="59">
        <f t="shared" si="41"/>
        <v>0.7071999529685371</v>
      </c>
      <c r="AE385">
        <v>59.271509999999999</v>
      </c>
      <c r="AF385">
        <v>68.302499999999995</v>
      </c>
      <c r="AG385">
        <v>75.405370000000005</v>
      </c>
      <c r="AH385" s="15">
        <f t="shared" si="40"/>
        <v>0.11099337512754594</v>
      </c>
    </row>
    <row r="386" spans="1:34" x14ac:dyDescent="0.25">
      <c r="A386" s="27">
        <f t="shared" si="35"/>
        <v>55123</v>
      </c>
      <c r="B386">
        <v>2050</v>
      </c>
      <c r="C386">
        <v>12</v>
      </c>
      <c r="D386">
        <v>1</v>
      </c>
      <c r="E386">
        <v>1</v>
      </c>
      <c r="F386" s="30">
        <v>347.20328613376176</v>
      </c>
      <c r="G386" s="30">
        <v>347.20328613376176</v>
      </c>
      <c r="H386" s="30">
        <v>347.20328613376176</v>
      </c>
      <c r="I386" s="15">
        <f t="shared" si="36"/>
        <v>4.9115392449576789E-16</v>
      </c>
      <c r="K386" s="30">
        <v>9.6139912120000002</v>
      </c>
      <c r="L386" s="30">
        <v>9.8439912120000006</v>
      </c>
      <c r="M386" s="30">
        <v>11.323991210000001</v>
      </c>
      <c r="N386" s="15">
        <f t="shared" si="37"/>
        <v>8.3112287606582638E-2</v>
      </c>
      <c r="P386" s="64">
        <v>5.0394129999999997</v>
      </c>
      <c r="Q386" s="64">
        <v>3.4963890000000002</v>
      </c>
      <c r="R386" s="64">
        <v>3.933281</v>
      </c>
      <c r="S386" s="59">
        <f t="shared" si="38"/>
        <v>0.15623920088648968</v>
      </c>
      <c r="U386" s="63">
        <v>5.1932879999999999</v>
      </c>
      <c r="V386" s="63">
        <v>5.0378480000000003</v>
      </c>
      <c r="W386" s="63">
        <v>5.2874699999999999</v>
      </c>
      <c r="X386" s="59">
        <f t="shared" si="39"/>
        <v>1.9897186318210639E-2</v>
      </c>
      <c r="Z386" s="40">
        <v>0</v>
      </c>
      <c r="AA386" s="7">
        <v>29.00541924067219</v>
      </c>
      <c r="AB386" s="7">
        <v>29.00541924067219</v>
      </c>
      <c r="AC386" s="59">
        <f t="shared" si="41"/>
        <v>0.70710678118654746</v>
      </c>
      <c r="AE386">
        <v>62.396129999999999</v>
      </c>
      <c r="AF386">
        <v>71.293049999999994</v>
      </c>
      <c r="AG386">
        <v>78.231030000000004</v>
      </c>
      <c r="AH386" s="15">
        <f t="shared" si="40"/>
        <v>0.11127840073860536</v>
      </c>
    </row>
    <row r="387" spans="1:34" x14ac:dyDescent="0.25">
      <c r="A387" s="27">
        <f t="shared" si="35"/>
        <v>55154</v>
      </c>
      <c r="B387">
        <v>2051</v>
      </c>
      <c r="C387">
        <v>1</v>
      </c>
      <c r="D387">
        <v>1</v>
      </c>
      <c r="E387">
        <v>1</v>
      </c>
      <c r="F387" s="30">
        <v>352.21982569029831</v>
      </c>
      <c r="G387" s="30">
        <v>352.21982569029831</v>
      </c>
      <c r="H387" s="30">
        <v>352.21982569029831</v>
      </c>
      <c r="I387" s="15">
        <f t="shared" si="36"/>
        <v>3.9885305183736952E-3</v>
      </c>
      <c r="K387" s="30">
        <v>10.185628960000001</v>
      </c>
      <c r="L387" s="30">
        <v>10.415628959999999</v>
      </c>
      <c r="M387" s="30">
        <v>11.95562896</v>
      </c>
      <c r="N387" s="15">
        <f t="shared" si="37"/>
        <v>8.562651242536308E-2</v>
      </c>
      <c r="P387" s="64">
        <v>5.1369170000000004</v>
      </c>
      <c r="Q387" s="64">
        <v>3.5645760000000002</v>
      </c>
      <c r="R387" s="64">
        <v>4.0097690000000004</v>
      </c>
      <c r="S387" s="59">
        <f t="shared" si="38"/>
        <v>0.1563277485409128</v>
      </c>
      <c r="U387" s="63">
        <v>5.311204</v>
      </c>
      <c r="V387" s="63">
        <v>5.1528109999999998</v>
      </c>
      <c r="W387" s="63">
        <v>5.4071759999999998</v>
      </c>
      <c r="X387" s="59">
        <f t="shared" si="39"/>
        <v>2.0855392556693553E-2</v>
      </c>
      <c r="Z387" s="40">
        <v>0</v>
      </c>
      <c r="AA387" s="7">
        <v>30.020608914095714</v>
      </c>
      <c r="AB387" s="7">
        <v>30.020608914095714</v>
      </c>
      <c r="AC387" s="59">
        <f t="shared" si="41"/>
        <v>0.70720545059994466</v>
      </c>
      <c r="AE387">
        <v>69.352410000000006</v>
      </c>
      <c r="AF387">
        <v>77.948480000000004</v>
      </c>
      <c r="AG387">
        <v>84.99879</v>
      </c>
      <c r="AH387" s="15">
        <f t="shared" si="40"/>
        <v>0.11232876298836848</v>
      </c>
    </row>
    <row r="388" spans="1:34" x14ac:dyDescent="0.25">
      <c r="A388" s="27">
        <f t="shared" ref="A388:A422" si="42">DATE(B388,C388,D388)</f>
        <v>55185</v>
      </c>
      <c r="B388">
        <v>2051</v>
      </c>
      <c r="C388">
        <v>2</v>
      </c>
      <c r="D388">
        <v>1</v>
      </c>
      <c r="E388">
        <v>1</v>
      </c>
      <c r="F388" s="30">
        <v>352.21982569029831</v>
      </c>
      <c r="G388" s="30">
        <v>352.21982569029831</v>
      </c>
      <c r="H388" s="30">
        <v>352.21982569029831</v>
      </c>
      <c r="I388" s="15">
        <f t="shared" si="36"/>
        <v>5.3716735479873599E-3</v>
      </c>
      <c r="K388" s="30">
        <v>10.06946666</v>
      </c>
      <c r="L388" s="30">
        <v>10.30946666</v>
      </c>
      <c r="M388" s="30">
        <v>11.839466659999999</v>
      </c>
      <c r="N388" s="15">
        <f t="shared" si="37"/>
        <v>8.7603019069451379E-2</v>
      </c>
      <c r="P388" s="64">
        <v>5.1369170000000004</v>
      </c>
      <c r="Q388" s="64">
        <v>3.5645760000000002</v>
      </c>
      <c r="R388" s="64">
        <v>4.0097690000000004</v>
      </c>
      <c r="S388" s="59">
        <f t="shared" si="38"/>
        <v>0.15639862844380564</v>
      </c>
      <c r="U388" s="63">
        <v>5.311204</v>
      </c>
      <c r="V388" s="63">
        <v>5.1528109999999998</v>
      </c>
      <c r="W388" s="63">
        <v>5.4071759999999998</v>
      </c>
      <c r="X388" s="59">
        <f t="shared" si="39"/>
        <v>2.1600557646509144E-2</v>
      </c>
      <c r="Z388" s="40">
        <v>0</v>
      </c>
      <c r="AA388" s="7">
        <v>30.020608914095714</v>
      </c>
      <c r="AB388" s="7">
        <v>30.020608914095714</v>
      </c>
      <c r="AC388" s="59">
        <f t="shared" si="41"/>
        <v>0.70728513115583769</v>
      </c>
      <c r="AE388">
        <v>67.376350000000002</v>
      </c>
      <c r="AF388">
        <v>76.275980000000004</v>
      </c>
      <c r="AG388">
        <v>83.033320000000003</v>
      </c>
      <c r="AH388" s="15">
        <f t="shared" si="40"/>
        <v>0.1129931696461229</v>
      </c>
    </row>
    <row r="389" spans="1:34" x14ac:dyDescent="0.25">
      <c r="A389" s="27">
        <f t="shared" si="42"/>
        <v>55213</v>
      </c>
      <c r="B389">
        <v>2051</v>
      </c>
      <c r="C389">
        <v>3</v>
      </c>
      <c r="D389">
        <v>1</v>
      </c>
      <c r="E389">
        <v>1</v>
      </c>
      <c r="F389" s="30">
        <v>352.21982569029831</v>
      </c>
      <c r="G389" s="30">
        <v>352.21982569029831</v>
      </c>
      <c r="H389" s="30">
        <v>352.21982569029831</v>
      </c>
      <c r="I389" s="15">
        <f t="shared" si="36"/>
        <v>6.2338329347342439E-3</v>
      </c>
      <c r="K389" s="30">
        <v>9.6937813370000008</v>
      </c>
      <c r="L389" s="30">
        <v>9.9237813369999994</v>
      </c>
      <c r="M389" s="30">
        <v>11.443781339999999</v>
      </c>
      <c r="N389" s="15">
        <f t="shared" si="37"/>
        <v>8.8209602800472797E-2</v>
      </c>
      <c r="P389" s="64">
        <v>5.1369170000000004</v>
      </c>
      <c r="Q389" s="64">
        <v>3.5645760000000002</v>
      </c>
      <c r="R389" s="64">
        <v>4.0097690000000004</v>
      </c>
      <c r="S389" s="59">
        <f t="shared" si="38"/>
        <v>0.15645203330688187</v>
      </c>
      <c r="U389" s="63">
        <v>5.311204</v>
      </c>
      <c r="V389" s="63">
        <v>5.1528109999999998</v>
      </c>
      <c r="W389" s="63">
        <v>5.4071759999999998</v>
      </c>
      <c r="X389" s="59">
        <f t="shared" si="39"/>
        <v>2.2156058381061668E-2</v>
      </c>
      <c r="Z389" s="40">
        <v>0</v>
      </c>
      <c r="AA389" s="7">
        <v>30.020608914095714</v>
      </c>
      <c r="AB389" s="7">
        <v>30.020608914095714</v>
      </c>
      <c r="AC389" s="59">
        <f t="shared" si="41"/>
        <v>0.70734615300742343</v>
      </c>
      <c r="AE389">
        <v>60.515979999999999</v>
      </c>
      <c r="AF389">
        <v>69.989760000000004</v>
      </c>
      <c r="AG389">
        <v>77.093720000000005</v>
      </c>
      <c r="AH389" s="15">
        <f t="shared" si="40"/>
        <v>0.11252147783476242</v>
      </c>
    </row>
    <row r="390" spans="1:34" x14ac:dyDescent="0.25">
      <c r="A390" s="27">
        <f t="shared" si="42"/>
        <v>55244</v>
      </c>
      <c r="B390">
        <v>2051</v>
      </c>
      <c r="C390">
        <v>4</v>
      </c>
      <c r="D390">
        <v>1</v>
      </c>
      <c r="E390">
        <v>1</v>
      </c>
      <c r="F390" s="30">
        <v>352.21982569029831</v>
      </c>
      <c r="G390" s="30">
        <v>352.21982569029831</v>
      </c>
      <c r="H390" s="30">
        <v>352.21982569029831</v>
      </c>
      <c r="I390" s="15">
        <f t="shared" si="36"/>
        <v>6.7784056382275554E-3</v>
      </c>
      <c r="K390" s="30">
        <v>9.3731812320000003</v>
      </c>
      <c r="L390" s="30">
        <v>9.6131812320000005</v>
      </c>
      <c r="M390" s="30">
        <v>11.11318123</v>
      </c>
      <c r="N390" s="15">
        <f t="shared" si="37"/>
        <v>8.7775628852342524E-2</v>
      </c>
      <c r="P390" s="64">
        <v>5.1369170000000004</v>
      </c>
      <c r="Q390" s="64">
        <v>3.5645760000000002</v>
      </c>
      <c r="R390" s="64">
        <v>4.0097690000000004</v>
      </c>
      <c r="S390" s="59">
        <f t="shared" si="38"/>
        <v>0.15648814805957426</v>
      </c>
      <c r="U390" s="63">
        <v>5.311204</v>
      </c>
      <c r="V390" s="63">
        <v>5.1528109999999998</v>
      </c>
      <c r="W390" s="63">
        <v>5.4071759999999998</v>
      </c>
      <c r="X390" s="59">
        <f t="shared" si="39"/>
        <v>2.2537741450207434E-2</v>
      </c>
      <c r="Z390" s="40">
        <v>0</v>
      </c>
      <c r="AA390" s="7">
        <v>30.020608914095714</v>
      </c>
      <c r="AB390" s="7">
        <v>30.020608914095714</v>
      </c>
      <c r="AC390" s="59">
        <f t="shared" si="41"/>
        <v>0.70738883913678907</v>
      </c>
      <c r="AE390">
        <v>57.136830000000003</v>
      </c>
      <c r="AF390">
        <v>66.710070000000002</v>
      </c>
      <c r="AG390">
        <v>74.097819999999999</v>
      </c>
      <c r="AH390" s="15">
        <f t="shared" si="40"/>
        <v>0.11152443259812113</v>
      </c>
    </row>
    <row r="391" spans="1:34" x14ac:dyDescent="0.25">
      <c r="A391" s="27">
        <f t="shared" si="42"/>
        <v>55274</v>
      </c>
      <c r="B391">
        <v>2051</v>
      </c>
      <c r="C391">
        <v>5</v>
      </c>
      <c r="D391">
        <v>1</v>
      </c>
      <c r="E391">
        <v>1</v>
      </c>
      <c r="F391" s="30">
        <v>352.21982569029831</v>
      </c>
      <c r="G391" s="30">
        <v>352.21982569029831</v>
      </c>
      <c r="H391" s="30">
        <v>352.21982569029831</v>
      </c>
      <c r="I391" s="15">
        <f t="shared" si="36"/>
        <v>7.0805419418646445E-3</v>
      </c>
      <c r="K391" s="30">
        <v>9.2645467890000006</v>
      </c>
      <c r="L391" s="30">
        <v>9.4945467889999993</v>
      </c>
      <c r="M391" s="30">
        <v>11.004546789999999</v>
      </c>
      <c r="N391" s="15">
        <f t="shared" si="37"/>
        <v>8.6968435934779542E-2</v>
      </c>
      <c r="P391" s="64">
        <v>5.1369170000000004</v>
      </c>
      <c r="Q391" s="64">
        <v>3.5645760000000002</v>
      </c>
      <c r="R391" s="64">
        <v>4.0097690000000004</v>
      </c>
      <c r="S391" s="59">
        <f t="shared" si="38"/>
        <v>0.15650715008507235</v>
      </c>
      <c r="U391" s="63">
        <v>5.311204</v>
      </c>
      <c r="V391" s="63">
        <v>5.1528109999999998</v>
      </c>
      <c r="W391" s="63">
        <v>5.4071759999999998</v>
      </c>
      <c r="X391" s="59">
        <f t="shared" si="39"/>
        <v>2.275613469906802E-2</v>
      </c>
      <c r="Z391" s="40">
        <v>0</v>
      </c>
      <c r="AA391" s="7">
        <v>30.020608914095714</v>
      </c>
      <c r="AB391" s="7">
        <v>30.020608914095714</v>
      </c>
      <c r="AC391" s="59">
        <f t="shared" si="41"/>
        <v>0.70741350554865778</v>
      </c>
      <c r="AE391">
        <v>57.479649999999999</v>
      </c>
      <c r="AF391">
        <v>66.822890000000001</v>
      </c>
      <c r="AG391">
        <v>73.799440000000004</v>
      </c>
      <c r="AH391" s="15">
        <f t="shared" si="40"/>
        <v>0.11040679964767015</v>
      </c>
    </row>
    <row r="392" spans="1:34" x14ac:dyDescent="0.25">
      <c r="A392" s="27">
        <f t="shared" si="42"/>
        <v>55305</v>
      </c>
      <c r="B392">
        <v>2051</v>
      </c>
      <c r="C392">
        <v>6</v>
      </c>
      <c r="D392">
        <v>1</v>
      </c>
      <c r="E392">
        <v>1</v>
      </c>
      <c r="F392" s="30">
        <v>352.21982569029831</v>
      </c>
      <c r="G392" s="30">
        <v>352.21982569029831</v>
      </c>
      <c r="H392" s="30">
        <v>352.21982569029831</v>
      </c>
      <c r="I392" s="15">
        <f t="shared" si="36"/>
        <v>7.1723960385776577E-3</v>
      </c>
      <c r="K392" s="30">
        <v>9.2474877709999994</v>
      </c>
      <c r="L392" s="30">
        <v>9.4774877709999998</v>
      </c>
      <c r="M392" s="30">
        <v>10.97748777</v>
      </c>
      <c r="N392" s="15">
        <f t="shared" si="37"/>
        <v>8.5932021451942092E-2</v>
      </c>
      <c r="P392" s="64">
        <v>5.1369170000000004</v>
      </c>
      <c r="Q392" s="64">
        <v>3.5645760000000002</v>
      </c>
      <c r="R392" s="64">
        <v>4.0097690000000004</v>
      </c>
      <c r="S392" s="59">
        <f t="shared" si="38"/>
        <v>0.15650920944113836</v>
      </c>
      <c r="U392" s="63">
        <v>5.311204</v>
      </c>
      <c r="V392" s="63">
        <v>5.1528109999999998</v>
      </c>
      <c r="W392" s="63">
        <v>5.4071759999999998</v>
      </c>
      <c r="X392" s="59">
        <f t="shared" si="39"/>
        <v>2.2817682227238265E-2</v>
      </c>
      <c r="Z392" s="40">
        <v>0</v>
      </c>
      <c r="AA392" s="7">
        <v>30.020608914095714</v>
      </c>
      <c r="AB392" s="7">
        <v>30.020608914095714</v>
      </c>
      <c r="AC392" s="59">
        <f t="shared" si="41"/>
        <v>0.7074204614576235</v>
      </c>
      <c r="AE392">
        <v>61.319240000000001</v>
      </c>
      <c r="AF392">
        <v>70.228470000000002</v>
      </c>
      <c r="AG392">
        <v>76.998069999999998</v>
      </c>
      <c r="AH392" s="15">
        <f t="shared" si="40"/>
        <v>0.10990540029363939</v>
      </c>
    </row>
    <row r="393" spans="1:34" x14ac:dyDescent="0.25">
      <c r="A393" s="27">
        <f t="shared" si="42"/>
        <v>55335</v>
      </c>
      <c r="B393">
        <v>2051</v>
      </c>
      <c r="C393">
        <v>7</v>
      </c>
      <c r="D393">
        <v>1</v>
      </c>
      <c r="E393">
        <v>1</v>
      </c>
      <c r="F393" s="30">
        <v>352.21982569029831</v>
      </c>
      <c r="G393" s="30">
        <v>352.21982569029831</v>
      </c>
      <c r="H393" s="30">
        <v>352.21982569029831</v>
      </c>
      <c r="I393" s="15">
        <f t="shared" si="36"/>
        <v>7.0636340032783343E-3</v>
      </c>
      <c r="K393" s="30">
        <v>9.3629304050000002</v>
      </c>
      <c r="L393" s="30">
        <v>9.5929304050000006</v>
      </c>
      <c r="M393" s="30">
        <v>11.1029304</v>
      </c>
      <c r="N393" s="15">
        <f t="shared" si="37"/>
        <v>8.5243680062735278E-2</v>
      </c>
      <c r="P393" s="64">
        <v>5.1369170000000004</v>
      </c>
      <c r="Q393" s="64">
        <v>3.5645760000000002</v>
      </c>
      <c r="R393" s="64">
        <v>4.0097690000000004</v>
      </c>
      <c r="S393" s="59">
        <f t="shared" si="38"/>
        <v>0.15649448906653129</v>
      </c>
      <c r="U393" s="63">
        <v>5.311204</v>
      </c>
      <c r="V393" s="63">
        <v>5.1528109999999998</v>
      </c>
      <c r="W393" s="63">
        <v>5.4071759999999998</v>
      </c>
      <c r="X393" s="59">
        <f t="shared" si="39"/>
        <v>2.2725400556369933E-2</v>
      </c>
      <c r="Z393" s="40">
        <v>0</v>
      </c>
      <c r="AA393" s="7">
        <v>30.020608914095714</v>
      </c>
      <c r="AB393" s="7">
        <v>30.020608914095714</v>
      </c>
      <c r="AC393" s="59">
        <f t="shared" si="41"/>
        <v>0.70741000946912735</v>
      </c>
      <c r="AE393">
        <v>73.799880000000002</v>
      </c>
      <c r="AF393">
        <v>79.405829999999995</v>
      </c>
      <c r="AG393">
        <v>85.134270000000001</v>
      </c>
      <c r="AH393" s="15">
        <f t="shared" si="40"/>
        <v>0.11124353047576954</v>
      </c>
    </row>
    <row r="394" spans="1:34" x14ac:dyDescent="0.25">
      <c r="A394" s="27">
        <f t="shared" si="42"/>
        <v>55366</v>
      </c>
      <c r="B394">
        <v>2051</v>
      </c>
      <c r="C394">
        <v>8</v>
      </c>
      <c r="D394">
        <v>1</v>
      </c>
      <c r="E394">
        <v>1</v>
      </c>
      <c r="F394" s="30">
        <v>352.21982569029831</v>
      </c>
      <c r="G394" s="30">
        <v>352.21982569029831</v>
      </c>
      <c r="H394" s="30">
        <v>352.21982569029831</v>
      </c>
      <c r="I394" s="15">
        <f t="shared" si="36"/>
        <v>6.7460713365350153E-3</v>
      </c>
      <c r="K394" s="30">
        <v>9.3124877690000005</v>
      </c>
      <c r="L394" s="30">
        <v>9.5424877689999992</v>
      </c>
      <c r="M394" s="30">
        <v>11.052487770000001</v>
      </c>
      <c r="N394" s="15">
        <f t="shared" si="37"/>
        <v>8.4269785449825621E-2</v>
      </c>
      <c r="P394" s="64">
        <v>5.1369170000000004</v>
      </c>
      <c r="Q394" s="64">
        <v>3.5645760000000002</v>
      </c>
      <c r="R394" s="64">
        <v>4.0097690000000004</v>
      </c>
      <c r="S394" s="59">
        <f t="shared" si="38"/>
        <v>0.15646314497381511</v>
      </c>
      <c r="U394" s="63">
        <v>5.311204</v>
      </c>
      <c r="V394" s="63">
        <v>5.1528109999999998</v>
      </c>
      <c r="W394" s="63">
        <v>5.4071759999999998</v>
      </c>
      <c r="X394" s="59">
        <f t="shared" si="39"/>
        <v>2.2479136552488274E-2</v>
      </c>
      <c r="Z394" s="40">
        <v>0</v>
      </c>
      <c r="AA394" s="7">
        <v>30.020608914095714</v>
      </c>
      <c r="AB394" s="7">
        <v>30.020608914095714</v>
      </c>
      <c r="AC394" s="59">
        <f t="shared" si="41"/>
        <v>0.70738244575443965</v>
      </c>
      <c r="AE394">
        <v>70.535510000000002</v>
      </c>
      <c r="AF394">
        <v>77.467140000000001</v>
      </c>
      <c r="AG394">
        <v>82.584339999999997</v>
      </c>
      <c r="AH394" s="15">
        <f t="shared" si="40"/>
        <v>0.1120312604320244</v>
      </c>
    </row>
    <row r="395" spans="1:34" x14ac:dyDescent="0.25">
      <c r="A395" s="27">
        <f t="shared" si="42"/>
        <v>55397</v>
      </c>
      <c r="B395">
        <v>2051</v>
      </c>
      <c r="C395">
        <v>9</v>
      </c>
      <c r="D395">
        <v>1</v>
      </c>
      <c r="E395">
        <v>1</v>
      </c>
      <c r="F395" s="30">
        <v>352.21982569029831</v>
      </c>
      <c r="G395" s="30">
        <v>352.21982569029831</v>
      </c>
      <c r="H395" s="30">
        <v>352.21982569029831</v>
      </c>
      <c r="I395" s="15">
        <f t="shared" si="36"/>
        <v>6.1892811874757793E-3</v>
      </c>
      <c r="K395" s="30">
        <v>9.2202074330000006</v>
      </c>
      <c r="L395" s="30">
        <v>9.4502074329999992</v>
      </c>
      <c r="M395" s="30">
        <v>10.960207430000001</v>
      </c>
      <c r="N395" s="15">
        <f t="shared" si="37"/>
        <v>8.2955721231593213E-2</v>
      </c>
      <c r="P395" s="64">
        <v>5.1369170000000004</v>
      </c>
      <c r="Q395" s="64">
        <v>3.5645760000000002</v>
      </c>
      <c r="R395" s="64">
        <v>4.0097690000000004</v>
      </c>
      <c r="S395" s="59">
        <f t="shared" si="38"/>
        <v>0.15641532642922557</v>
      </c>
      <c r="U395" s="63">
        <v>5.311204</v>
      </c>
      <c r="V395" s="63">
        <v>5.1528109999999998</v>
      </c>
      <c r="W395" s="63">
        <v>5.4071759999999998</v>
      </c>
      <c r="X395" s="59">
        <f t="shared" si="39"/>
        <v>2.2075490638071404E-2</v>
      </c>
      <c r="Z395" s="40">
        <v>0</v>
      </c>
      <c r="AA395" s="7">
        <v>30.020608914095714</v>
      </c>
      <c r="AB395" s="7">
        <v>30.020608914095714</v>
      </c>
      <c r="AC395" s="59">
        <f t="shared" si="41"/>
        <v>0.70733806021988088</v>
      </c>
      <c r="AE395">
        <v>60.573720000000002</v>
      </c>
      <c r="AF395">
        <v>69.558850000000007</v>
      </c>
      <c r="AG395">
        <v>75.569040000000001</v>
      </c>
      <c r="AH395" s="15">
        <f t="shared" si="40"/>
        <v>0.11141426649988104</v>
      </c>
    </row>
    <row r="396" spans="1:34" x14ac:dyDescent="0.25">
      <c r="A396" s="27">
        <f t="shared" si="42"/>
        <v>55427</v>
      </c>
      <c r="B396">
        <v>2051</v>
      </c>
      <c r="C396">
        <v>10</v>
      </c>
      <c r="D396">
        <v>1</v>
      </c>
      <c r="E396">
        <v>1</v>
      </c>
      <c r="F396" s="30">
        <v>352.21982569029831</v>
      </c>
      <c r="G396" s="30">
        <v>352.21982569029831</v>
      </c>
      <c r="H396" s="30">
        <v>352.21982569029831</v>
      </c>
      <c r="I396" s="15">
        <f t="shared" si="36"/>
        <v>5.3205476513382716E-3</v>
      </c>
      <c r="K396" s="30">
        <v>9.338107462</v>
      </c>
      <c r="L396" s="30">
        <v>9.5681074620000004</v>
      </c>
      <c r="M396" s="30">
        <v>11.07810746</v>
      </c>
      <c r="N396" s="15">
        <f t="shared" si="37"/>
        <v>8.188483632814901E-2</v>
      </c>
      <c r="P396" s="64">
        <v>5.1369170000000004</v>
      </c>
      <c r="Q396" s="64">
        <v>3.5645760000000002</v>
      </c>
      <c r="R396" s="64">
        <v>4.0097690000000004</v>
      </c>
      <c r="S396" s="59">
        <f t="shared" si="38"/>
        <v>0.15635117612026375</v>
      </c>
      <c r="U396" s="63">
        <v>5.311204</v>
      </c>
      <c r="V396" s="63">
        <v>5.1528109999999998</v>
      </c>
      <c r="W396" s="63">
        <v>5.4071759999999998</v>
      </c>
      <c r="X396" s="59">
        <f t="shared" si="39"/>
        <v>2.1507382539789711E-2</v>
      </c>
      <c r="Z396" s="40">
        <v>0</v>
      </c>
      <c r="AA396" s="7">
        <v>30.020608914095714</v>
      </c>
      <c r="AB396" s="7">
        <v>30.020608914095714</v>
      </c>
      <c r="AC396" s="59">
        <f t="shared" si="41"/>
        <v>0.70727713667051562</v>
      </c>
      <c r="AE396">
        <v>57.817509999999999</v>
      </c>
      <c r="AF396">
        <v>67.176829999999995</v>
      </c>
      <c r="AG396">
        <v>73.905360000000002</v>
      </c>
      <c r="AH396" s="15">
        <f t="shared" si="40"/>
        <v>0.11026417989042059</v>
      </c>
    </row>
    <row r="397" spans="1:34" x14ac:dyDescent="0.25">
      <c r="A397" s="27">
        <f t="shared" si="42"/>
        <v>55458</v>
      </c>
      <c r="B397">
        <v>2051</v>
      </c>
      <c r="C397">
        <v>11</v>
      </c>
      <c r="D397">
        <v>1</v>
      </c>
      <c r="E397">
        <v>1</v>
      </c>
      <c r="F397" s="30">
        <v>352.21982569029831</v>
      </c>
      <c r="G397" s="30">
        <v>352.21982569029831</v>
      </c>
      <c r="H397" s="30">
        <v>352.21982569029831</v>
      </c>
      <c r="I397" s="15">
        <f t="shared" si="36"/>
        <v>3.9411349341413084E-3</v>
      </c>
      <c r="K397" s="30">
        <v>9.710173095</v>
      </c>
      <c r="L397" s="30">
        <v>9.9501730950000002</v>
      </c>
      <c r="M397" s="30">
        <v>11.4701731</v>
      </c>
      <c r="N397" s="15">
        <f t="shared" si="37"/>
        <v>8.1983017727766117E-2</v>
      </c>
      <c r="P397" s="64">
        <v>5.1369170000000004</v>
      </c>
      <c r="Q397" s="64">
        <v>3.5645760000000002</v>
      </c>
      <c r="R397" s="64">
        <v>4.0097690000000004</v>
      </c>
      <c r="S397" s="59">
        <f t="shared" si="38"/>
        <v>0.15627083031155978</v>
      </c>
      <c r="U397" s="63">
        <v>5.311204</v>
      </c>
      <c r="V397" s="63">
        <v>5.1528109999999998</v>
      </c>
      <c r="W397" s="63">
        <v>5.4071759999999998</v>
      </c>
      <c r="X397" s="59">
        <f t="shared" si="39"/>
        <v>2.0763138769147069E-2</v>
      </c>
      <c r="Z397" s="40">
        <v>0</v>
      </c>
      <c r="AA397" s="7">
        <v>30.020608914095714</v>
      </c>
      <c r="AB397" s="7">
        <v>30.020608914095714</v>
      </c>
      <c r="AC397" s="59">
        <f t="shared" si="41"/>
        <v>0.70719995296853655</v>
      </c>
      <c r="AE397">
        <v>60.33661</v>
      </c>
      <c r="AF397">
        <v>69.815969999999993</v>
      </c>
      <c r="AG397">
        <v>76.470100000000002</v>
      </c>
      <c r="AH397" s="15">
        <f t="shared" si="40"/>
        <v>0.10960100217249776</v>
      </c>
    </row>
    <row r="398" spans="1:34" x14ac:dyDescent="0.25">
      <c r="A398" s="27">
        <f t="shared" si="42"/>
        <v>55488</v>
      </c>
      <c r="B398">
        <v>2051</v>
      </c>
      <c r="C398">
        <v>12</v>
      </c>
      <c r="D398">
        <v>1</v>
      </c>
      <c r="E398">
        <v>1</v>
      </c>
      <c r="F398" s="30">
        <v>352.21982569029831</v>
      </c>
      <c r="G398" s="30">
        <v>352.21982569029831</v>
      </c>
      <c r="H398" s="30">
        <v>352.21982569029831</v>
      </c>
      <c r="I398" s="15">
        <f t="shared" si="36"/>
        <v>6.4554479577523418E-16</v>
      </c>
      <c r="K398" s="30">
        <v>9.9139912120000009</v>
      </c>
      <c r="L398" s="30">
        <v>10.153991209999999</v>
      </c>
      <c r="M398" s="30">
        <v>11.673991210000001</v>
      </c>
      <c r="N398" s="15">
        <f t="shared" si="37"/>
        <v>8.2600477719156268E-2</v>
      </c>
      <c r="P398" s="64">
        <v>5.1369170000000004</v>
      </c>
      <c r="Q398" s="64">
        <v>3.5645760000000002</v>
      </c>
      <c r="R398" s="64">
        <v>4.0097690000000004</v>
      </c>
      <c r="S398" s="59">
        <f t="shared" si="38"/>
        <v>0.15617441898957299</v>
      </c>
      <c r="U398" s="63">
        <v>5.311204</v>
      </c>
      <c r="V398" s="63">
        <v>5.1528109999999998</v>
      </c>
      <c r="W398" s="63">
        <v>5.4071759999999998</v>
      </c>
      <c r="X398" s="59">
        <f t="shared" si="39"/>
        <v>1.9824818535169295E-2</v>
      </c>
      <c r="Z398" s="40">
        <v>0</v>
      </c>
      <c r="AA398" s="7">
        <v>30.020608914095714</v>
      </c>
      <c r="AB398" s="7">
        <v>30.020608914095714</v>
      </c>
      <c r="AC398" s="59">
        <f t="shared" si="41"/>
        <v>0.70710678118654668</v>
      </c>
      <c r="AE398">
        <v>63.501950000000001</v>
      </c>
      <c r="AF398">
        <v>72.762140000000002</v>
      </c>
      <c r="AG398">
        <v>79.275220000000004</v>
      </c>
      <c r="AH398" s="15">
        <f t="shared" si="40"/>
        <v>0.10943608067051853</v>
      </c>
    </row>
    <row r="399" spans="1:34" x14ac:dyDescent="0.25">
      <c r="A399" s="27">
        <f t="shared" si="42"/>
        <v>55519</v>
      </c>
      <c r="B399">
        <v>2052</v>
      </c>
      <c r="C399">
        <v>1</v>
      </c>
      <c r="D399">
        <v>1</v>
      </c>
      <c r="E399">
        <v>1</v>
      </c>
      <c r="F399" s="30">
        <v>357.30884632673047</v>
      </c>
      <c r="G399" s="30">
        <v>357.30884632673047</v>
      </c>
      <c r="H399" s="30">
        <v>357.30884632673047</v>
      </c>
      <c r="I399" s="15">
        <f t="shared" ref="I399:I422" si="43">_xlfn.STDEV.P(F388:H399)/AVERAGE(F388:H399)</f>
        <v>3.9885305183736692E-3</v>
      </c>
      <c r="K399" s="30">
        <v>10.495628959999999</v>
      </c>
      <c r="L399" s="30">
        <v>10.73562896</v>
      </c>
      <c r="M399" s="30">
        <v>12.32562896</v>
      </c>
      <c r="N399" s="15">
        <f t="shared" ref="N399:N422" si="44">_xlfn.STDEV.P(K388:M399)/AVERAGE(K388:M399)</f>
        <v>8.5062121907311952E-2</v>
      </c>
      <c r="P399" s="64">
        <v>5.2363169999999997</v>
      </c>
      <c r="Q399" s="64">
        <v>3.6341009999999998</v>
      </c>
      <c r="R399" s="64">
        <v>4.0877530000000002</v>
      </c>
      <c r="S399" s="59">
        <f t="shared" ref="S399:S422" si="45">_xlfn.STDEV.P(P388:R399)/AVERAGE(P388:R399)</f>
        <v>0.15626300708714147</v>
      </c>
      <c r="U399" s="63">
        <v>5.4318419999999996</v>
      </c>
      <c r="V399" s="63">
        <v>5.2704389999999997</v>
      </c>
      <c r="W399" s="63">
        <v>5.5296370000000001</v>
      </c>
      <c r="X399" s="59">
        <f t="shared" ref="X399:X422" si="46">_xlfn.STDEV.P(U388:W399)/AVERAGE(U388:W399)</f>
        <v>2.0787075666264677E-2</v>
      </c>
      <c r="Z399" s="40">
        <v>0</v>
      </c>
      <c r="AA399" s="7">
        <v>31.071330226089064</v>
      </c>
      <c r="AB399" s="7">
        <v>31.071330226089064</v>
      </c>
      <c r="AC399" s="59">
        <f t="shared" si="41"/>
        <v>0.70720545059994444</v>
      </c>
      <c r="AE399">
        <v>70.74391</v>
      </c>
      <c r="AF399">
        <v>79.548199999999994</v>
      </c>
      <c r="AG399">
        <v>86.134460000000004</v>
      </c>
      <c r="AH399" s="15">
        <f t="shared" ref="AH399:AH422" si="47">_xlfn.STDEV.P(AE388:AG399)/AVERAGE(AE388:AG399)</f>
        <v>0.11055530146261451</v>
      </c>
    </row>
    <row r="400" spans="1:34" x14ac:dyDescent="0.25">
      <c r="A400" s="27">
        <f t="shared" si="42"/>
        <v>55550</v>
      </c>
      <c r="B400">
        <v>2052</v>
      </c>
      <c r="C400">
        <v>2</v>
      </c>
      <c r="D400">
        <v>1</v>
      </c>
      <c r="E400">
        <v>1</v>
      </c>
      <c r="F400" s="30">
        <v>357.30884632673047</v>
      </c>
      <c r="G400" s="30">
        <v>357.30884632673047</v>
      </c>
      <c r="H400" s="30">
        <v>357.30884632673047</v>
      </c>
      <c r="I400" s="15">
        <f t="shared" si="43"/>
        <v>5.3716735479873243E-3</v>
      </c>
      <c r="K400" s="30">
        <v>10.38946666</v>
      </c>
      <c r="L400" s="30">
        <v>10.619466660000001</v>
      </c>
      <c r="M400" s="30">
        <v>12.199466660000001</v>
      </c>
      <c r="N400" s="15">
        <f t="shared" si="44"/>
        <v>8.6940430065784058E-2</v>
      </c>
      <c r="P400" s="64">
        <v>5.2363169999999997</v>
      </c>
      <c r="Q400" s="64">
        <v>3.6341009999999998</v>
      </c>
      <c r="R400" s="64">
        <v>4.0877530000000002</v>
      </c>
      <c r="S400" s="59">
        <f t="shared" si="45"/>
        <v>0.15633391670375105</v>
      </c>
      <c r="U400" s="63">
        <v>5.4318419999999996</v>
      </c>
      <c r="V400" s="63">
        <v>5.2704389999999997</v>
      </c>
      <c r="W400" s="63">
        <v>5.5296370000000001</v>
      </c>
      <c r="X400" s="59">
        <f t="shared" si="46"/>
        <v>2.153516761171187E-2</v>
      </c>
      <c r="Z400" s="40">
        <v>0</v>
      </c>
      <c r="AA400" s="7">
        <v>31.071330226089064</v>
      </c>
      <c r="AB400" s="7">
        <v>31.071330226089064</v>
      </c>
      <c r="AC400" s="59">
        <f t="shared" si="41"/>
        <v>0.7072851311558378</v>
      </c>
      <c r="AE400">
        <v>68.646469999999994</v>
      </c>
      <c r="AF400">
        <v>77.804119999999998</v>
      </c>
      <c r="AG400">
        <v>84.104209999999995</v>
      </c>
      <c r="AH400" s="15">
        <f t="shared" si="47"/>
        <v>0.11122587856607023</v>
      </c>
    </row>
    <row r="401" spans="1:34" x14ac:dyDescent="0.25">
      <c r="A401" s="27">
        <f t="shared" si="42"/>
        <v>55579</v>
      </c>
      <c r="B401">
        <v>2052</v>
      </c>
      <c r="C401">
        <v>3</v>
      </c>
      <c r="D401">
        <v>1</v>
      </c>
      <c r="E401">
        <v>1</v>
      </c>
      <c r="F401" s="30">
        <v>357.30884632673047</v>
      </c>
      <c r="G401" s="30">
        <v>357.30884632673047</v>
      </c>
      <c r="H401" s="30">
        <v>357.30884632673047</v>
      </c>
      <c r="I401" s="15">
        <f t="shared" si="43"/>
        <v>6.2338329347342005E-3</v>
      </c>
      <c r="K401" s="30">
        <v>10.00378134</v>
      </c>
      <c r="L401" s="30">
        <v>10.24378134</v>
      </c>
      <c r="M401" s="30">
        <v>11.80378134</v>
      </c>
      <c r="N401" s="15">
        <f t="shared" si="44"/>
        <v>8.7549947247550261E-2</v>
      </c>
      <c r="P401" s="64">
        <v>5.2363169999999997</v>
      </c>
      <c r="Q401" s="64">
        <v>3.6341009999999998</v>
      </c>
      <c r="R401" s="64">
        <v>4.0877530000000002</v>
      </c>
      <c r="S401" s="59">
        <f t="shared" si="45"/>
        <v>0.15638734070573185</v>
      </c>
      <c r="U401" s="63">
        <v>5.4318419999999996</v>
      </c>
      <c r="V401" s="63">
        <v>5.2704389999999997</v>
      </c>
      <c r="W401" s="63">
        <v>5.5296370000000001</v>
      </c>
      <c r="X401" s="59">
        <f t="shared" si="46"/>
        <v>2.2092739360004544E-2</v>
      </c>
      <c r="Z401" s="40">
        <v>0</v>
      </c>
      <c r="AA401" s="7">
        <v>31.071330226089064</v>
      </c>
      <c r="AB401" s="7">
        <v>31.071330226089064</v>
      </c>
      <c r="AC401" s="59">
        <f t="shared" si="41"/>
        <v>0.70734615300742398</v>
      </c>
      <c r="AE401">
        <v>61.506030000000003</v>
      </c>
      <c r="AF401">
        <v>71.447230000000005</v>
      </c>
      <c r="AG401">
        <v>78.162549999999996</v>
      </c>
      <c r="AH401" s="15">
        <f t="shared" si="47"/>
        <v>0.11081893237958339</v>
      </c>
    </row>
    <row r="402" spans="1:34" x14ac:dyDescent="0.25">
      <c r="A402" s="27">
        <f t="shared" si="42"/>
        <v>55610</v>
      </c>
      <c r="B402">
        <v>2052</v>
      </c>
      <c r="C402">
        <v>4</v>
      </c>
      <c r="D402">
        <v>1</v>
      </c>
      <c r="E402">
        <v>1</v>
      </c>
      <c r="F402" s="30">
        <v>357.30884632673047</v>
      </c>
      <c r="G402" s="30">
        <v>357.30884632673047</v>
      </c>
      <c r="H402" s="30">
        <v>357.30884632673047</v>
      </c>
      <c r="I402" s="15">
        <f t="shared" si="43"/>
        <v>6.7784056382275068E-3</v>
      </c>
      <c r="K402" s="30">
        <v>9.6831812320000008</v>
      </c>
      <c r="L402" s="30">
        <v>9.9231812319999992</v>
      </c>
      <c r="M402" s="30">
        <v>11.47318123</v>
      </c>
      <c r="N402" s="15">
        <f t="shared" si="44"/>
        <v>8.7137384109051391E-2</v>
      </c>
      <c r="P402" s="64">
        <v>5.2363169999999997</v>
      </c>
      <c r="Q402" s="64">
        <v>3.6341009999999998</v>
      </c>
      <c r="R402" s="64">
        <v>4.0877530000000002</v>
      </c>
      <c r="S402" s="59">
        <f t="shared" si="45"/>
        <v>0.1564234641658051</v>
      </c>
      <c r="U402" s="63">
        <v>5.4318419999999996</v>
      </c>
      <c r="V402" s="63">
        <v>5.2704389999999997</v>
      </c>
      <c r="W402" s="63">
        <v>5.5296370000000001</v>
      </c>
      <c r="X402" s="59">
        <f t="shared" si="46"/>
        <v>2.2475799501393424E-2</v>
      </c>
      <c r="Z402" s="40">
        <v>0</v>
      </c>
      <c r="AA402" s="7">
        <v>31.071330226089064</v>
      </c>
      <c r="AB402" s="7">
        <v>31.071330226089064</v>
      </c>
      <c r="AC402" s="59">
        <f t="shared" si="41"/>
        <v>0.7073888391367894</v>
      </c>
      <c r="AE402">
        <v>58.269030000000001</v>
      </c>
      <c r="AF402">
        <v>68.279330000000002</v>
      </c>
      <c r="AG402">
        <v>75.152640000000005</v>
      </c>
      <c r="AH402" s="15">
        <f t="shared" si="47"/>
        <v>0.10971379472477354</v>
      </c>
    </row>
    <row r="403" spans="1:34" x14ac:dyDescent="0.25">
      <c r="A403" s="27">
        <f t="shared" si="42"/>
        <v>55640</v>
      </c>
      <c r="B403">
        <v>2052</v>
      </c>
      <c r="C403">
        <v>5</v>
      </c>
      <c r="D403">
        <v>1</v>
      </c>
      <c r="E403">
        <v>1</v>
      </c>
      <c r="F403" s="30">
        <v>357.30884632673047</v>
      </c>
      <c r="G403" s="30">
        <v>357.30884632673047</v>
      </c>
      <c r="H403" s="30">
        <v>357.30884632673047</v>
      </c>
      <c r="I403" s="15">
        <f t="shared" si="43"/>
        <v>7.0805419418645942E-3</v>
      </c>
      <c r="K403" s="30">
        <v>9.5745467889999993</v>
      </c>
      <c r="L403" s="30">
        <v>9.8045467889999998</v>
      </c>
      <c r="M403" s="30">
        <v>11.354546790000001</v>
      </c>
      <c r="N403" s="15">
        <f t="shared" si="44"/>
        <v>8.6290902973983799E-2</v>
      </c>
      <c r="P403" s="64">
        <v>5.2363169999999997</v>
      </c>
      <c r="Q403" s="64">
        <v>3.6341009999999998</v>
      </c>
      <c r="R403" s="64">
        <v>4.0877530000000002</v>
      </c>
      <c r="S403" s="59">
        <f t="shared" si="45"/>
        <v>0.15644246459952821</v>
      </c>
      <c r="U403" s="63">
        <v>5.4318419999999996</v>
      </c>
      <c r="V403" s="63">
        <v>5.2704389999999997</v>
      </c>
      <c r="W403" s="63">
        <v>5.5296370000000001</v>
      </c>
      <c r="X403" s="59">
        <f t="shared" si="46"/>
        <v>2.2694973017891914E-2</v>
      </c>
      <c r="Z403" s="40">
        <v>0</v>
      </c>
      <c r="AA403" s="7">
        <v>31.071330226089064</v>
      </c>
      <c r="AB403" s="7">
        <v>31.071330226089064</v>
      </c>
      <c r="AC403" s="59">
        <f t="shared" si="41"/>
        <v>0.70741350554865801</v>
      </c>
      <c r="AE403">
        <v>58.520910000000001</v>
      </c>
      <c r="AF403">
        <v>68.336119999999994</v>
      </c>
      <c r="AG403">
        <v>74.861649999999997</v>
      </c>
      <c r="AH403" s="15">
        <f t="shared" si="47"/>
        <v>0.10867303953148284</v>
      </c>
    </row>
    <row r="404" spans="1:34" x14ac:dyDescent="0.25">
      <c r="A404" s="27">
        <f t="shared" si="42"/>
        <v>55671</v>
      </c>
      <c r="B404">
        <v>2052</v>
      </c>
      <c r="C404">
        <v>6</v>
      </c>
      <c r="D404">
        <v>1</v>
      </c>
      <c r="E404">
        <v>1</v>
      </c>
      <c r="F404" s="30">
        <v>357.30884632673047</v>
      </c>
      <c r="G404" s="30">
        <v>357.30884632673047</v>
      </c>
      <c r="H404" s="30">
        <v>357.30884632673047</v>
      </c>
      <c r="I404" s="15">
        <f t="shared" si="43"/>
        <v>7.1723960385776083E-3</v>
      </c>
      <c r="K404" s="30">
        <v>9.5574877709999999</v>
      </c>
      <c r="L404" s="30">
        <v>9.7874877710000003</v>
      </c>
      <c r="M404" s="30">
        <v>11.337487769999999</v>
      </c>
      <c r="N404" s="15">
        <f t="shared" si="44"/>
        <v>8.5331356242048059E-2</v>
      </c>
      <c r="P404" s="64">
        <v>5.2363169999999997</v>
      </c>
      <c r="Q404" s="64">
        <v>3.6341009999999998</v>
      </c>
      <c r="R404" s="64">
        <v>4.0877530000000002</v>
      </c>
      <c r="S404" s="59">
        <f t="shared" si="45"/>
        <v>0.15644451218649597</v>
      </c>
      <c r="U404" s="63">
        <v>5.4318419999999996</v>
      </c>
      <c r="V404" s="63">
        <v>5.2704389999999997</v>
      </c>
      <c r="W404" s="63">
        <v>5.5296370000000001</v>
      </c>
      <c r="X404" s="59">
        <f t="shared" si="46"/>
        <v>2.2756757223368985E-2</v>
      </c>
      <c r="Z404" s="40">
        <v>0</v>
      </c>
      <c r="AA404" s="7">
        <v>31.071330226089064</v>
      </c>
      <c r="AB404" s="7">
        <v>31.071330226089064</v>
      </c>
      <c r="AC404" s="59">
        <f t="shared" si="41"/>
        <v>0.70742046145762316</v>
      </c>
      <c r="AE404">
        <v>62.299140000000001</v>
      </c>
      <c r="AF404">
        <v>71.600149999999999</v>
      </c>
      <c r="AG404">
        <v>77.978819999999999</v>
      </c>
      <c r="AH404" s="15">
        <f t="shared" si="47"/>
        <v>0.10825232421803953</v>
      </c>
    </row>
    <row r="405" spans="1:34" x14ac:dyDescent="0.25">
      <c r="A405" s="27">
        <f t="shared" si="42"/>
        <v>55701</v>
      </c>
      <c r="B405">
        <v>2052</v>
      </c>
      <c r="C405">
        <v>7</v>
      </c>
      <c r="D405">
        <v>1</v>
      </c>
      <c r="E405">
        <v>1</v>
      </c>
      <c r="F405" s="30">
        <v>357.30884632673047</v>
      </c>
      <c r="G405" s="30">
        <v>357.30884632673047</v>
      </c>
      <c r="H405" s="30">
        <v>357.30884632673047</v>
      </c>
      <c r="I405" s="15">
        <f t="shared" si="43"/>
        <v>7.0636340032782761E-3</v>
      </c>
      <c r="K405" s="30">
        <v>9.6729304050000007</v>
      </c>
      <c r="L405" s="30">
        <v>9.9129304049999991</v>
      </c>
      <c r="M405" s="30">
        <v>11.462930399999999</v>
      </c>
      <c r="N405" s="15">
        <f t="shared" si="44"/>
        <v>8.4626210442813654E-2</v>
      </c>
      <c r="P405" s="64">
        <v>5.2363169999999997</v>
      </c>
      <c r="Q405" s="64">
        <v>3.6341009999999998</v>
      </c>
      <c r="R405" s="64">
        <v>4.0877530000000002</v>
      </c>
      <c r="S405" s="59">
        <f t="shared" si="45"/>
        <v>0.15642976997710781</v>
      </c>
      <c r="U405" s="63">
        <v>5.4318419999999996</v>
      </c>
      <c r="V405" s="63">
        <v>5.2704389999999997</v>
      </c>
      <c r="W405" s="63">
        <v>5.5296370000000001</v>
      </c>
      <c r="X405" s="59">
        <f t="shared" si="46"/>
        <v>2.266418803464321E-2</v>
      </c>
      <c r="Z405" s="40">
        <v>0</v>
      </c>
      <c r="AA405" s="7">
        <v>31.071330226089064</v>
      </c>
      <c r="AB405" s="7">
        <v>31.071330226089064</v>
      </c>
      <c r="AC405" s="59">
        <f t="shared" si="41"/>
        <v>0.70741000946912691</v>
      </c>
      <c r="AE405">
        <v>75.850980000000007</v>
      </c>
      <c r="AF405">
        <v>81.412980000000005</v>
      </c>
      <c r="AG405">
        <v>86.586789999999993</v>
      </c>
      <c r="AH405" s="15">
        <f t="shared" si="47"/>
        <v>0.11012235372361646</v>
      </c>
    </row>
    <row r="406" spans="1:34" x14ac:dyDescent="0.25">
      <c r="A406" s="27">
        <f t="shared" si="42"/>
        <v>55732</v>
      </c>
      <c r="B406">
        <v>2052</v>
      </c>
      <c r="C406">
        <v>8</v>
      </c>
      <c r="D406">
        <v>1</v>
      </c>
      <c r="E406">
        <v>1</v>
      </c>
      <c r="F406" s="30">
        <v>357.30884632673047</v>
      </c>
      <c r="G406" s="30">
        <v>357.30884632673047</v>
      </c>
      <c r="H406" s="30">
        <v>357.30884632673047</v>
      </c>
      <c r="I406" s="15">
        <f t="shared" si="43"/>
        <v>6.7460713365349667E-3</v>
      </c>
      <c r="K406" s="30">
        <v>9.6224877689999992</v>
      </c>
      <c r="L406" s="30">
        <v>9.8524877689999997</v>
      </c>
      <c r="M406" s="30">
        <v>11.41248777</v>
      </c>
      <c r="N406" s="15">
        <f t="shared" si="44"/>
        <v>8.3707165936471539E-2</v>
      </c>
      <c r="P406" s="64">
        <v>5.2363169999999997</v>
      </c>
      <c r="Q406" s="64">
        <v>3.6341009999999998</v>
      </c>
      <c r="R406" s="64">
        <v>4.0877530000000002</v>
      </c>
      <c r="S406" s="59">
        <f t="shared" si="45"/>
        <v>0.15639839408568498</v>
      </c>
      <c r="U406" s="63">
        <v>5.4318419999999996</v>
      </c>
      <c r="V406" s="63">
        <v>5.2704389999999997</v>
      </c>
      <c r="W406" s="63">
        <v>5.5296370000000001</v>
      </c>
      <c r="X406" s="59">
        <f t="shared" si="46"/>
        <v>2.241710135976957E-2</v>
      </c>
      <c r="Z406" s="40">
        <v>0</v>
      </c>
      <c r="AA406" s="7">
        <v>31.071330226089064</v>
      </c>
      <c r="AB406" s="7">
        <v>31.071330226089064</v>
      </c>
      <c r="AC406" s="59">
        <f t="shared" si="41"/>
        <v>0.7073824457544392</v>
      </c>
      <c r="AE406">
        <v>71.641630000000006</v>
      </c>
      <c r="AF406">
        <v>78.75403</v>
      </c>
      <c r="AG406">
        <v>83.448830000000001</v>
      </c>
      <c r="AH406" s="15">
        <f t="shared" si="47"/>
        <v>0.11075740514017184</v>
      </c>
    </row>
    <row r="407" spans="1:34" x14ac:dyDescent="0.25">
      <c r="A407" s="27">
        <f t="shared" si="42"/>
        <v>55763</v>
      </c>
      <c r="B407">
        <v>2052</v>
      </c>
      <c r="C407">
        <v>9</v>
      </c>
      <c r="D407">
        <v>1</v>
      </c>
      <c r="E407">
        <v>1</v>
      </c>
      <c r="F407" s="30">
        <v>357.30884632673047</v>
      </c>
      <c r="G407" s="30">
        <v>357.30884632673047</v>
      </c>
      <c r="H407" s="30">
        <v>357.30884632673047</v>
      </c>
      <c r="I407" s="15">
        <f t="shared" si="43"/>
        <v>6.1892811874757377E-3</v>
      </c>
      <c r="K407" s="30">
        <v>9.5302074329999993</v>
      </c>
      <c r="L407" s="30">
        <v>9.7602074329999997</v>
      </c>
      <c r="M407" s="30">
        <v>11.31020743</v>
      </c>
      <c r="N407" s="15">
        <f t="shared" si="44"/>
        <v>8.2403403359922023E-2</v>
      </c>
      <c r="P407" s="64">
        <v>5.2363169999999997</v>
      </c>
      <c r="Q407" s="64">
        <v>3.6341009999999998</v>
      </c>
      <c r="R407" s="64">
        <v>4.0877530000000002</v>
      </c>
      <c r="S407" s="59">
        <f t="shared" si="45"/>
        <v>0.15635053387061995</v>
      </c>
      <c r="U407" s="63">
        <v>5.4318419999999996</v>
      </c>
      <c r="V407" s="63">
        <v>5.2704389999999997</v>
      </c>
      <c r="W407" s="63">
        <v>5.5296370000000001</v>
      </c>
      <c r="X407" s="59">
        <f t="shared" si="46"/>
        <v>2.2012054429362739E-2</v>
      </c>
      <c r="Z407" s="40">
        <v>0</v>
      </c>
      <c r="AA407" s="7">
        <v>31.071330226089064</v>
      </c>
      <c r="AB407" s="7">
        <v>31.071330226089064</v>
      </c>
      <c r="AC407" s="59">
        <f t="shared" si="41"/>
        <v>0.70733806021988044</v>
      </c>
      <c r="AE407">
        <v>61.676740000000002</v>
      </c>
      <c r="AF407">
        <v>71.072289999999995</v>
      </c>
      <c r="AG407">
        <v>76.634630000000001</v>
      </c>
      <c r="AH407" s="15">
        <f t="shared" si="47"/>
        <v>0.11007225693266677</v>
      </c>
    </row>
    <row r="408" spans="1:34" x14ac:dyDescent="0.25">
      <c r="A408" s="27">
        <f t="shared" si="42"/>
        <v>55793</v>
      </c>
      <c r="B408">
        <v>2052</v>
      </c>
      <c r="C408">
        <v>10</v>
      </c>
      <c r="D408">
        <v>1</v>
      </c>
      <c r="E408">
        <v>1</v>
      </c>
      <c r="F408" s="30">
        <v>357.30884632673047</v>
      </c>
      <c r="G408" s="30">
        <v>357.30884632673047</v>
      </c>
      <c r="H408" s="30">
        <v>357.30884632673047</v>
      </c>
      <c r="I408" s="15">
        <f t="shared" si="43"/>
        <v>5.3205476513382317E-3</v>
      </c>
      <c r="K408" s="30">
        <v>9.6481074620000005</v>
      </c>
      <c r="L408" s="30">
        <v>9.8781074619999991</v>
      </c>
      <c r="M408" s="30">
        <v>11.438107459999999</v>
      </c>
      <c r="N408" s="15">
        <f t="shared" si="44"/>
        <v>8.1392997340684226E-2</v>
      </c>
      <c r="P408" s="64">
        <v>5.2363169999999997</v>
      </c>
      <c r="Q408" s="64">
        <v>3.6341009999999998</v>
      </c>
      <c r="R408" s="64">
        <v>4.0877530000000002</v>
      </c>
      <c r="S408" s="59">
        <f t="shared" si="45"/>
        <v>0.15628633210222484</v>
      </c>
      <c r="U408" s="63">
        <v>5.4318419999999996</v>
      </c>
      <c r="V408" s="63">
        <v>5.2704389999999997</v>
      </c>
      <c r="W408" s="63">
        <v>5.5296370000000001</v>
      </c>
      <c r="X408" s="59">
        <f t="shared" si="46"/>
        <v>2.1441883649877314E-2</v>
      </c>
      <c r="Z408" s="40">
        <v>0</v>
      </c>
      <c r="AA408" s="7">
        <v>31.071330226089064</v>
      </c>
      <c r="AB408" s="7">
        <v>31.071330226089064</v>
      </c>
      <c r="AC408" s="59">
        <f t="shared" si="41"/>
        <v>0.70727713667051506</v>
      </c>
      <c r="AE408">
        <v>58.915770000000002</v>
      </c>
      <c r="AF408">
        <v>68.739459999999994</v>
      </c>
      <c r="AG408">
        <v>74.978089999999995</v>
      </c>
      <c r="AH408" s="15">
        <f t="shared" si="47"/>
        <v>0.10895233550639738</v>
      </c>
    </row>
    <row r="409" spans="1:34" x14ac:dyDescent="0.25">
      <c r="A409" s="27">
        <f t="shared" si="42"/>
        <v>55824</v>
      </c>
      <c r="B409">
        <v>2052</v>
      </c>
      <c r="C409">
        <v>11</v>
      </c>
      <c r="D409">
        <v>1</v>
      </c>
      <c r="E409">
        <v>1</v>
      </c>
      <c r="F409" s="30">
        <v>357.30884632673047</v>
      </c>
      <c r="G409" s="30">
        <v>357.30884632673047</v>
      </c>
      <c r="H409" s="30">
        <v>357.30884632673047</v>
      </c>
      <c r="I409" s="15">
        <f t="shared" si="43"/>
        <v>3.941134934141278E-3</v>
      </c>
      <c r="K409" s="30">
        <v>10.030173100000001</v>
      </c>
      <c r="L409" s="30">
        <v>10.260173099999999</v>
      </c>
      <c r="M409" s="30">
        <v>11.8301731</v>
      </c>
      <c r="N409" s="15">
        <f t="shared" si="44"/>
        <v>8.1443094322093235E-2</v>
      </c>
      <c r="P409" s="64">
        <v>5.2363169999999997</v>
      </c>
      <c r="Q409" s="64">
        <v>3.6341009999999998</v>
      </c>
      <c r="R409" s="64">
        <v>4.0877530000000002</v>
      </c>
      <c r="S409" s="59">
        <f t="shared" si="45"/>
        <v>0.15620592511882969</v>
      </c>
      <c r="U409" s="63">
        <v>5.4318419999999996</v>
      </c>
      <c r="V409" s="63">
        <v>5.2704389999999997</v>
      </c>
      <c r="W409" s="63">
        <v>5.5296370000000001</v>
      </c>
      <c r="X409" s="59">
        <f t="shared" si="46"/>
        <v>2.0694775129397134E-2</v>
      </c>
      <c r="Z409" s="40">
        <v>0</v>
      </c>
      <c r="AA409" s="7">
        <v>31.071330226089064</v>
      </c>
      <c r="AB409" s="7">
        <v>31.071330226089064</v>
      </c>
      <c r="AC409" s="59">
        <f t="shared" si="41"/>
        <v>0.70719995296853577</v>
      </c>
      <c r="AE409">
        <v>61.345790000000001</v>
      </c>
      <c r="AF409">
        <v>71.288780000000003</v>
      </c>
      <c r="AG409">
        <v>77.522329999999997</v>
      </c>
      <c r="AH409" s="15">
        <f t="shared" si="47"/>
        <v>0.10833642296814069</v>
      </c>
    </row>
    <row r="410" spans="1:34" x14ac:dyDescent="0.25">
      <c r="A410" s="27">
        <f t="shared" si="42"/>
        <v>55854</v>
      </c>
      <c r="B410">
        <v>2052</v>
      </c>
      <c r="C410">
        <v>12</v>
      </c>
      <c r="D410">
        <v>1</v>
      </c>
      <c r="E410">
        <v>1</v>
      </c>
      <c r="F410" s="30">
        <v>357.30884632673047</v>
      </c>
      <c r="G410" s="30">
        <v>357.30884632673047</v>
      </c>
      <c r="H410" s="30">
        <v>357.30884632673047</v>
      </c>
      <c r="I410" s="15">
        <f t="shared" si="43"/>
        <v>0</v>
      </c>
      <c r="K410" s="30">
        <v>10.233991209999999</v>
      </c>
      <c r="L410" s="30">
        <v>10.46399121</v>
      </c>
      <c r="M410" s="30">
        <v>12.04399121</v>
      </c>
      <c r="N410" s="15">
        <f t="shared" si="44"/>
        <v>8.2068566246676841E-2</v>
      </c>
      <c r="P410" s="64">
        <v>5.2363169999999997</v>
      </c>
      <c r="Q410" s="64">
        <v>3.6341009999999998</v>
      </c>
      <c r="R410" s="64">
        <v>4.0877530000000002</v>
      </c>
      <c r="S410" s="59">
        <f t="shared" si="45"/>
        <v>0.15610944297166229</v>
      </c>
      <c r="U410" s="63">
        <v>5.4318419999999996</v>
      </c>
      <c r="V410" s="63">
        <v>5.2704389999999997</v>
      </c>
      <c r="W410" s="63">
        <v>5.5296370000000001</v>
      </c>
      <c r="X410" s="59">
        <f t="shared" si="46"/>
        <v>1.9752557016067339E-2</v>
      </c>
      <c r="Z410" s="40">
        <v>0</v>
      </c>
      <c r="AA410" s="7">
        <v>31.071330226089064</v>
      </c>
      <c r="AB410" s="7">
        <v>31.071330226089064</v>
      </c>
      <c r="AC410" s="59">
        <f t="shared" si="41"/>
        <v>0.70710678118654635</v>
      </c>
      <c r="AE410">
        <v>64.710539999999995</v>
      </c>
      <c r="AF410">
        <v>74.323980000000006</v>
      </c>
      <c r="AG410">
        <v>80.364829999999998</v>
      </c>
      <c r="AH410" s="15">
        <f t="shared" si="47"/>
        <v>0.10814622036746395</v>
      </c>
    </row>
    <row r="411" spans="1:34" x14ac:dyDescent="0.25">
      <c r="A411" s="27">
        <f t="shared" si="42"/>
        <v>55885</v>
      </c>
      <c r="B411">
        <v>2053</v>
      </c>
      <c r="C411">
        <v>1</v>
      </c>
      <c r="D411">
        <v>1</v>
      </c>
      <c r="E411">
        <v>1</v>
      </c>
      <c r="F411" s="30">
        <v>362.47139528027901</v>
      </c>
      <c r="G411" s="30">
        <v>362.47139528027901</v>
      </c>
      <c r="H411" s="30">
        <v>362.47139528027901</v>
      </c>
      <c r="I411" s="15">
        <f t="shared" si="43"/>
        <v>3.9885305183736579E-3</v>
      </c>
      <c r="K411" s="30">
        <v>10.855628960000001</v>
      </c>
      <c r="L411" s="30">
        <v>11.095628960000001</v>
      </c>
      <c r="M411" s="30">
        <v>12.73562896</v>
      </c>
      <c r="N411" s="15">
        <f t="shared" si="44"/>
        <v>8.4731722999674047E-2</v>
      </c>
      <c r="P411" s="64">
        <v>5.3376510000000001</v>
      </c>
      <c r="Q411" s="64">
        <v>3.704993</v>
      </c>
      <c r="R411" s="64">
        <v>4.1672650000000004</v>
      </c>
      <c r="S411" s="59">
        <f t="shared" si="45"/>
        <v>0.156198055509847</v>
      </c>
      <c r="U411" s="63">
        <v>5.5552650000000003</v>
      </c>
      <c r="V411" s="63">
        <v>5.3907949999999998</v>
      </c>
      <c r="W411" s="63">
        <v>5.6549180000000003</v>
      </c>
      <c r="X411" s="59">
        <f t="shared" si="46"/>
        <v>2.07188885855904E-2</v>
      </c>
      <c r="Z411" s="40">
        <v>0</v>
      </c>
      <c r="AA411" s="7">
        <v>32.15882678400218</v>
      </c>
      <c r="AB411" s="7">
        <v>32.15882678400218</v>
      </c>
      <c r="AC411" s="59">
        <f t="shared" si="41"/>
        <v>0.70720545059994477</v>
      </c>
      <c r="AE411">
        <v>72.046329999999998</v>
      </c>
      <c r="AF411">
        <v>81.064260000000004</v>
      </c>
      <c r="AG411">
        <v>87.191689999999994</v>
      </c>
      <c r="AH411" s="15">
        <f t="shared" si="47"/>
        <v>0.10919053890592077</v>
      </c>
    </row>
    <row r="412" spans="1:34" x14ac:dyDescent="0.25">
      <c r="A412" s="27">
        <f t="shared" si="42"/>
        <v>55916</v>
      </c>
      <c r="B412">
        <v>2053</v>
      </c>
      <c r="C412">
        <v>2</v>
      </c>
      <c r="D412">
        <v>1</v>
      </c>
      <c r="E412">
        <v>1</v>
      </c>
      <c r="F412" s="30">
        <v>362.47139528027901</v>
      </c>
      <c r="G412" s="30">
        <v>362.47139528027901</v>
      </c>
      <c r="H412" s="30">
        <v>362.47139528027901</v>
      </c>
      <c r="I412" s="15">
        <f t="shared" si="43"/>
        <v>5.3716735479873105E-3</v>
      </c>
      <c r="K412" s="30">
        <v>10.74946666</v>
      </c>
      <c r="L412" s="30">
        <v>10.98946666</v>
      </c>
      <c r="M412" s="30">
        <v>12.619466660000001</v>
      </c>
      <c r="N412" s="15">
        <f t="shared" si="44"/>
        <v>8.6871897887829896E-2</v>
      </c>
      <c r="P412" s="64">
        <v>5.3376510000000001</v>
      </c>
      <c r="Q412" s="64">
        <v>3.704993</v>
      </c>
      <c r="R412" s="64">
        <v>4.1672650000000004</v>
      </c>
      <c r="S412" s="59">
        <f t="shared" si="45"/>
        <v>0.15626897808628029</v>
      </c>
      <c r="U412" s="63">
        <v>5.5552650000000003</v>
      </c>
      <c r="V412" s="63">
        <v>5.3907949999999998</v>
      </c>
      <c r="W412" s="63">
        <v>5.6549180000000003</v>
      </c>
      <c r="X412" s="59">
        <f t="shared" si="46"/>
        <v>2.1469921934336163E-2</v>
      </c>
      <c r="Z412" s="40">
        <v>0</v>
      </c>
      <c r="AA412" s="7">
        <v>32.15882678400218</v>
      </c>
      <c r="AB412" s="7">
        <v>32.15882678400218</v>
      </c>
      <c r="AC412" s="59">
        <f t="shared" si="41"/>
        <v>0.7072851311558388</v>
      </c>
      <c r="AE412">
        <v>69.888319999999993</v>
      </c>
      <c r="AF412">
        <v>79.300979999999996</v>
      </c>
      <c r="AG412">
        <v>85.154809999999998</v>
      </c>
      <c r="AH412" s="15">
        <f t="shared" si="47"/>
        <v>0.10984235798871705</v>
      </c>
    </row>
    <row r="413" spans="1:34" x14ac:dyDescent="0.25">
      <c r="A413" s="27">
        <f t="shared" si="42"/>
        <v>55944</v>
      </c>
      <c r="B413">
        <v>2053</v>
      </c>
      <c r="C413">
        <v>3</v>
      </c>
      <c r="D413">
        <v>1</v>
      </c>
      <c r="E413">
        <v>1</v>
      </c>
      <c r="F413" s="30">
        <v>362.47139528027901</v>
      </c>
      <c r="G413" s="30">
        <v>362.47139528027901</v>
      </c>
      <c r="H413" s="30">
        <v>362.47139528027901</v>
      </c>
      <c r="I413" s="15">
        <f t="shared" si="43"/>
        <v>6.2338329347341875E-3</v>
      </c>
      <c r="K413" s="30">
        <v>10.363781339999999</v>
      </c>
      <c r="L413" s="30">
        <v>10.603781339999999</v>
      </c>
      <c r="M413" s="30">
        <v>12.22378134</v>
      </c>
      <c r="N413" s="15">
        <f t="shared" si="44"/>
        <v>8.7602328645556851E-2</v>
      </c>
      <c r="P413" s="64">
        <v>5.3376510000000001</v>
      </c>
      <c r="Q413" s="64">
        <v>3.704993</v>
      </c>
      <c r="R413" s="64">
        <v>4.1672650000000004</v>
      </c>
      <c r="S413" s="59">
        <f t="shared" si="45"/>
        <v>0.15632240372908024</v>
      </c>
      <c r="U413" s="63">
        <v>5.5552650000000003</v>
      </c>
      <c r="V413" s="63">
        <v>5.3907949999999998</v>
      </c>
      <c r="W413" s="63">
        <v>5.6549180000000003</v>
      </c>
      <c r="X413" s="59">
        <f t="shared" si="46"/>
        <v>2.2029573873310386E-2</v>
      </c>
      <c r="Z413" s="40">
        <v>0</v>
      </c>
      <c r="AA413" s="7">
        <v>32.15882678400218</v>
      </c>
      <c r="AB413" s="7">
        <v>32.15882678400218</v>
      </c>
      <c r="AC413" s="59">
        <f t="shared" si="41"/>
        <v>0.70734615300742587</v>
      </c>
      <c r="AE413">
        <v>62.586559999999999</v>
      </c>
      <c r="AF413">
        <v>72.968209999999999</v>
      </c>
      <c r="AG413">
        <v>79.225620000000006</v>
      </c>
      <c r="AH413" s="15">
        <f t="shared" si="47"/>
        <v>0.10938378739122633</v>
      </c>
    </row>
    <row r="414" spans="1:34" x14ac:dyDescent="0.25">
      <c r="A414" s="27">
        <f t="shared" si="42"/>
        <v>55975</v>
      </c>
      <c r="B414">
        <v>2053</v>
      </c>
      <c r="C414">
        <v>4</v>
      </c>
      <c r="D414">
        <v>1</v>
      </c>
      <c r="E414">
        <v>1</v>
      </c>
      <c r="F414" s="30">
        <v>362.47139528027901</v>
      </c>
      <c r="G414" s="30">
        <v>362.47139528027901</v>
      </c>
      <c r="H414" s="30">
        <v>362.47139528027901</v>
      </c>
      <c r="I414" s="15">
        <f t="shared" si="43"/>
        <v>6.7784056382274895E-3</v>
      </c>
      <c r="K414" s="30">
        <v>10.04318123</v>
      </c>
      <c r="L414" s="30">
        <v>10.27318123</v>
      </c>
      <c r="M414" s="30">
        <v>11.88318123</v>
      </c>
      <c r="N414" s="15">
        <f t="shared" si="44"/>
        <v>8.7171454699540782E-2</v>
      </c>
      <c r="P414" s="64">
        <v>5.3376510000000001</v>
      </c>
      <c r="Q414" s="64">
        <v>3.704993</v>
      </c>
      <c r="R414" s="64">
        <v>4.1672650000000004</v>
      </c>
      <c r="S414" s="59">
        <f t="shared" si="45"/>
        <v>0.15635851766082551</v>
      </c>
      <c r="U414" s="63">
        <v>5.5552650000000003</v>
      </c>
      <c r="V414" s="63">
        <v>5.3907949999999998</v>
      </c>
      <c r="W414" s="63">
        <v>5.6549180000000003</v>
      </c>
      <c r="X414" s="59">
        <f t="shared" si="46"/>
        <v>2.2414016789705414E-2</v>
      </c>
      <c r="Z414" s="40">
        <v>0</v>
      </c>
      <c r="AA414" s="7">
        <v>32.15882678400218</v>
      </c>
      <c r="AB414" s="7">
        <v>32.15882678400218</v>
      </c>
      <c r="AC414" s="59">
        <f t="shared" si="41"/>
        <v>0.70738883913679163</v>
      </c>
      <c r="AE414">
        <v>59.300429999999999</v>
      </c>
      <c r="AF414">
        <v>69.792490000000001</v>
      </c>
      <c r="AG414">
        <v>76.211179999999999</v>
      </c>
      <c r="AH414" s="15">
        <f t="shared" si="47"/>
        <v>0.10839040547047633</v>
      </c>
    </row>
    <row r="415" spans="1:34" x14ac:dyDescent="0.25">
      <c r="A415" s="27">
        <f t="shared" si="42"/>
        <v>56005</v>
      </c>
      <c r="B415">
        <v>2053</v>
      </c>
      <c r="C415">
        <v>5</v>
      </c>
      <c r="D415">
        <v>1</v>
      </c>
      <c r="E415">
        <v>1</v>
      </c>
      <c r="F415" s="30">
        <v>362.47139528027901</v>
      </c>
      <c r="G415" s="30">
        <v>362.47139528027901</v>
      </c>
      <c r="H415" s="30">
        <v>362.47139528027901</v>
      </c>
      <c r="I415" s="15">
        <f t="shared" si="43"/>
        <v>7.0805419418645751E-3</v>
      </c>
      <c r="K415" s="30">
        <v>9.9245467890000008</v>
      </c>
      <c r="L415" s="30">
        <v>10.164546789999999</v>
      </c>
      <c r="M415" s="30">
        <v>11.764546790000001</v>
      </c>
      <c r="N415" s="15">
        <f t="shared" si="44"/>
        <v>8.6289265286840347E-2</v>
      </c>
      <c r="P415" s="64">
        <v>5.3376510000000001</v>
      </c>
      <c r="Q415" s="64">
        <v>3.704993</v>
      </c>
      <c r="R415" s="64">
        <v>4.1672650000000004</v>
      </c>
      <c r="S415" s="59">
        <f t="shared" si="45"/>
        <v>0.15637749753543331</v>
      </c>
      <c r="U415" s="63">
        <v>5.5552650000000003</v>
      </c>
      <c r="V415" s="63">
        <v>5.3907949999999998</v>
      </c>
      <c r="W415" s="63">
        <v>5.6549180000000003</v>
      </c>
      <c r="X415" s="59">
        <f t="shared" si="46"/>
        <v>2.2633973816258108E-2</v>
      </c>
      <c r="Z415" s="40">
        <v>0</v>
      </c>
      <c r="AA415" s="7">
        <v>32.15882678400218</v>
      </c>
      <c r="AB415" s="7">
        <v>32.15882678400218</v>
      </c>
      <c r="AC415" s="59">
        <f t="shared" si="41"/>
        <v>0.70741350554866012</v>
      </c>
      <c r="AE415">
        <v>59.503909999999998</v>
      </c>
      <c r="AF415">
        <v>69.813550000000006</v>
      </c>
      <c r="AG415">
        <v>75.932569999999998</v>
      </c>
      <c r="AH415" s="15">
        <f t="shared" si="47"/>
        <v>0.10741954250479417</v>
      </c>
    </row>
    <row r="416" spans="1:34" x14ac:dyDescent="0.25">
      <c r="A416" s="27">
        <f t="shared" si="42"/>
        <v>56036</v>
      </c>
      <c r="B416">
        <v>2053</v>
      </c>
      <c r="C416">
        <v>6</v>
      </c>
      <c r="D416">
        <v>1</v>
      </c>
      <c r="E416">
        <v>1</v>
      </c>
      <c r="F416" s="30">
        <v>362.47139528027901</v>
      </c>
      <c r="G416" s="30">
        <v>362.47139528027901</v>
      </c>
      <c r="H416" s="30">
        <v>362.47139528027901</v>
      </c>
      <c r="I416" s="15">
        <f t="shared" si="43"/>
        <v>7.1723960385775883E-3</v>
      </c>
      <c r="K416" s="30">
        <v>9.9074877709999996</v>
      </c>
      <c r="L416" s="30">
        <v>10.13748777</v>
      </c>
      <c r="M416" s="30">
        <v>11.747487769999999</v>
      </c>
      <c r="N416" s="15">
        <f t="shared" si="44"/>
        <v>8.5274135166778245E-2</v>
      </c>
      <c r="P416" s="64">
        <v>5.3376510000000001</v>
      </c>
      <c r="Q416" s="64">
        <v>3.704993</v>
      </c>
      <c r="R416" s="64">
        <v>4.1672650000000004</v>
      </c>
      <c r="S416" s="59">
        <f t="shared" si="45"/>
        <v>0.15637951365974009</v>
      </c>
      <c r="U416" s="63">
        <v>5.5552650000000003</v>
      </c>
      <c r="V416" s="63">
        <v>5.3907949999999998</v>
      </c>
      <c r="W416" s="63">
        <v>5.6549180000000003</v>
      </c>
      <c r="X416" s="59">
        <f t="shared" si="46"/>
        <v>2.2695995987052516E-2</v>
      </c>
      <c r="Z416" s="40">
        <v>0</v>
      </c>
      <c r="AA416" s="7">
        <v>32.15882678400218</v>
      </c>
      <c r="AB416" s="7">
        <v>32.15882678400218</v>
      </c>
      <c r="AC416" s="59">
        <f t="shared" si="41"/>
        <v>0.70742046145762494</v>
      </c>
      <c r="AE416">
        <v>63.505110000000002</v>
      </c>
      <c r="AF416">
        <v>73.188000000000002</v>
      </c>
      <c r="AG416">
        <v>79.082030000000003</v>
      </c>
      <c r="AH416" s="15">
        <f t="shared" si="47"/>
        <v>0.10689324905745649</v>
      </c>
    </row>
    <row r="417" spans="1:34" x14ac:dyDescent="0.25">
      <c r="A417" s="27">
        <f t="shared" si="42"/>
        <v>56066</v>
      </c>
      <c r="B417">
        <v>2053</v>
      </c>
      <c r="C417">
        <v>7</v>
      </c>
      <c r="D417">
        <v>1</v>
      </c>
      <c r="E417">
        <v>1</v>
      </c>
      <c r="F417" s="30">
        <v>362.47139528027901</v>
      </c>
      <c r="G417" s="30">
        <v>362.47139528027901</v>
      </c>
      <c r="H417" s="30">
        <v>362.47139528027901</v>
      </c>
      <c r="I417" s="15">
        <f t="shared" si="43"/>
        <v>7.0636340032782649E-3</v>
      </c>
      <c r="K417" s="30">
        <v>10.0329304</v>
      </c>
      <c r="L417" s="30">
        <v>10.2629304</v>
      </c>
      <c r="M417" s="30">
        <v>11.8729304</v>
      </c>
      <c r="N417" s="15">
        <f t="shared" si="44"/>
        <v>8.4523059248817728E-2</v>
      </c>
      <c r="P417" s="64">
        <v>5.3376510000000001</v>
      </c>
      <c r="Q417" s="64">
        <v>3.704993</v>
      </c>
      <c r="R417" s="64">
        <v>4.1672650000000004</v>
      </c>
      <c r="S417" s="59">
        <f t="shared" si="45"/>
        <v>0.15636472920063704</v>
      </c>
      <c r="U417" s="63">
        <v>5.5552650000000003</v>
      </c>
      <c r="V417" s="63">
        <v>5.3907949999999998</v>
      </c>
      <c r="W417" s="63">
        <v>5.6549180000000003</v>
      </c>
      <c r="X417" s="59">
        <f t="shared" si="46"/>
        <v>2.2603138776406205E-2</v>
      </c>
      <c r="Z417" s="40">
        <v>0</v>
      </c>
      <c r="AA417" s="7">
        <v>32.15882678400218</v>
      </c>
      <c r="AB417" s="7">
        <v>32.15882678400218</v>
      </c>
      <c r="AC417" s="59">
        <f t="shared" si="41"/>
        <v>0.70741000946912869</v>
      </c>
      <c r="AE417">
        <v>77.312809999999999</v>
      </c>
      <c r="AF417">
        <v>82.926469999999995</v>
      </c>
      <c r="AG417">
        <v>87.648619999999994</v>
      </c>
      <c r="AH417" s="15">
        <f t="shared" si="47"/>
        <v>0.10832047759153551</v>
      </c>
    </row>
    <row r="418" spans="1:34" x14ac:dyDescent="0.25">
      <c r="A418" s="27">
        <f t="shared" si="42"/>
        <v>56097</v>
      </c>
      <c r="B418">
        <v>2053</v>
      </c>
      <c r="C418">
        <v>8</v>
      </c>
      <c r="D418">
        <v>1</v>
      </c>
      <c r="E418">
        <v>1</v>
      </c>
      <c r="F418" s="30">
        <v>362.47139528027901</v>
      </c>
      <c r="G418" s="30">
        <v>362.47139528027901</v>
      </c>
      <c r="H418" s="30">
        <v>362.47139528027901</v>
      </c>
      <c r="I418" s="15">
        <f t="shared" si="43"/>
        <v>6.7460713365349477E-3</v>
      </c>
      <c r="K418" s="30">
        <v>9.9724877690000007</v>
      </c>
      <c r="L418" s="30">
        <v>10.212487769999999</v>
      </c>
      <c r="M418" s="30">
        <v>11.82248777</v>
      </c>
      <c r="N418" s="15">
        <f t="shared" si="44"/>
        <v>8.3509647976985291E-2</v>
      </c>
      <c r="P418" s="64">
        <v>5.3376510000000001</v>
      </c>
      <c r="Q418" s="64">
        <v>3.704993</v>
      </c>
      <c r="R418" s="64">
        <v>4.1672650000000004</v>
      </c>
      <c r="S418" s="59">
        <f t="shared" si="45"/>
        <v>0.15633330037850057</v>
      </c>
      <c r="U418" s="63">
        <v>5.5552650000000003</v>
      </c>
      <c r="V418" s="63">
        <v>5.3907949999999998</v>
      </c>
      <c r="W418" s="63">
        <v>5.6549180000000003</v>
      </c>
      <c r="X418" s="59">
        <f t="shared" si="46"/>
        <v>2.2355227003650141E-2</v>
      </c>
      <c r="Z418" s="40">
        <v>0</v>
      </c>
      <c r="AA418" s="7">
        <v>32.15882678400218</v>
      </c>
      <c r="AB418" s="7">
        <v>32.15882678400218</v>
      </c>
      <c r="AC418" s="59">
        <f t="shared" si="41"/>
        <v>0.70738244575444109</v>
      </c>
      <c r="AE418">
        <v>72.733350000000002</v>
      </c>
      <c r="AF418">
        <v>80.03595</v>
      </c>
      <c r="AG418">
        <v>84.322450000000003</v>
      </c>
      <c r="AH418" s="15">
        <f t="shared" si="47"/>
        <v>0.10893194574568561</v>
      </c>
    </row>
    <row r="419" spans="1:34" x14ac:dyDescent="0.25">
      <c r="A419" s="27">
        <f t="shared" si="42"/>
        <v>56128</v>
      </c>
      <c r="B419">
        <v>2053</v>
      </c>
      <c r="C419">
        <v>9</v>
      </c>
      <c r="D419">
        <v>1</v>
      </c>
      <c r="E419">
        <v>1</v>
      </c>
      <c r="F419" s="30">
        <v>362.47139528027901</v>
      </c>
      <c r="G419" s="30">
        <v>362.47139528027901</v>
      </c>
      <c r="H419" s="30">
        <v>362.47139528027901</v>
      </c>
      <c r="I419" s="15">
        <f t="shared" si="43"/>
        <v>6.1892811874757116E-3</v>
      </c>
      <c r="K419" s="30">
        <v>9.8802074330000007</v>
      </c>
      <c r="L419" s="30">
        <v>10.120207430000001</v>
      </c>
      <c r="M419" s="30">
        <v>11.72020743</v>
      </c>
      <c r="N419" s="15">
        <f t="shared" si="44"/>
        <v>8.2085224656789663E-2</v>
      </c>
      <c r="P419" s="64">
        <v>5.3376510000000001</v>
      </c>
      <c r="Q419" s="64">
        <v>3.704993</v>
      </c>
      <c r="R419" s="64">
        <v>4.1672650000000004</v>
      </c>
      <c r="S419" s="59">
        <f t="shared" si="45"/>
        <v>0.15628537664764891</v>
      </c>
      <c r="U419" s="63">
        <v>5.5552650000000003</v>
      </c>
      <c r="V419" s="63">
        <v>5.3907949999999998</v>
      </c>
      <c r="W419" s="63">
        <v>5.6549180000000003</v>
      </c>
      <c r="X419" s="59">
        <f t="shared" si="46"/>
        <v>2.1948774247923148E-2</v>
      </c>
      <c r="Z419" s="40">
        <v>0</v>
      </c>
      <c r="AA419" s="7">
        <v>32.15882678400218</v>
      </c>
      <c r="AB419" s="7">
        <v>32.15882678400218</v>
      </c>
      <c r="AC419" s="59">
        <f t="shared" si="41"/>
        <v>0.70733806021988221</v>
      </c>
      <c r="AE419">
        <v>62.908679999999997</v>
      </c>
      <c r="AF419">
        <v>72.697929999999999</v>
      </c>
      <c r="AG419">
        <v>77.768749999999997</v>
      </c>
      <c r="AH419" s="15">
        <f t="shared" si="47"/>
        <v>0.10819680876406482</v>
      </c>
    </row>
    <row r="420" spans="1:34" x14ac:dyDescent="0.25">
      <c r="A420" s="27">
        <f t="shared" si="42"/>
        <v>56158</v>
      </c>
      <c r="B420">
        <v>2053</v>
      </c>
      <c r="C420">
        <v>10</v>
      </c>
      <c r="D420">
        <v>1</v>
      </c>
      <c r="E420">
        <v>1</v>
      </c>
      <c r="F420" s="30">
        <v>362.47139528027901</v>
      </c>
      <c r="G420" s="30">
        <v>362.47139528027901</v>
      </c>
      <c r="H420" s="30">
        <v>362.47139528027901</v>
      </c>
      <c r="I420" s="15">
        <f t="shared" si="43"/>
        <v>5.3205476513382144E-3</v>
      </c>
      <c r="K420" s="30">
        <v>9.9981074620000001</v>
      </c>
      <c r="L420" s="30">
        <v>10.23810746</v>
      </c>
      <c r="M420" s="30">
        <v>11.84810746</v>
      </c>
      <c r="N420" s="15">
        <f t="shared" si="44"/>
        <v>8.0947014470066289E-2</v>
      </c>
      <c r="P420" s="64">
        <v>5.3376510000000001</v>
      </c>
      <c r="Q420" s="64">
        <v>3.704993</v>
      </c>
      <c r="R420" s="64">
        <v>4.1672650000000004</v>
      </c>
      <c r="S420" s="59">
        <f t="shared" si="45"/>
        <v>0.15622110086443183</v>
      </c>
      <c r="U420" s="63">
        <v>5.5552650000000003</v>
      </c>
      <c r="V420" s="63">
        <v>5.3907949999999998</v>
      </c>
      <c r="W420" s="63">
        <v>5.6549180000000003</v>
      </c>
      <c r="X420" s="59">
        <f t="shared" si="46"/>
        <v>2.1376532667384603E-2</v>
      </c>
      <c r="Z420" s="40">
        <v>0</v>
      </c>
      <c r="AA420" s="7">
        <v>32.15882678400218</v>
      </c>
      <c r="AB420" s="7">
        <v>32.15882678400218</v>
      </c>
      <c r="AC420" s="59">
        <f t="shared" si="41"/>
        <v>0.70727713667051684</v>
      </c>
      <c r="AE420">
        <v>59.947270000000003</v>
      </c>
      <c r="AF420">
        <v>70.250910000000005</v>
      </c>
      <c r="AG420">
        <v>76.034180000000006</v>
      </c>
      <c r="AH420" s="15">
        <f t="shared" si="47"/>
        <v>0.10716100838929843</v>
      </c>
    </row>
    <row r="421" spans="1:34" x14ac:dyDescent="0.25">
      <c r="A421" s="27">
        <f t="shared" si="42"/>
        <v>56189</v>
      </c>
      <c r="B421">
        <v>2053</v>
      </c>
      <c r="C421">
        <v>11</v>
      </c>
      <c r="D421">
        <v>1</v>
      </c>
      <c r="E421">
        <v>1</v>
      </c>
      <c r="F421" s="30">
        <v>362.47139528027901</v>
      </c>
      <c r="G421" s="30">
        <v>362.47139528027901</v>
      </c>
      <c r="H421" s="30">
        <v>362.47139528027901</v>
      </c>
      <c r="I421" s="15">
        <f t="shared" si="43"/>
        <v>3.9411349341412659E-3</v>
      </c>
      <c r="K421" s="30">
        <v>10.3801731</v>
      </c>
      <c r="L421" s="30">
        <v>10.620173100000001</v>
      </c>
      <c r="M421" s="30">
        <v>12.2401731</v>
      </c>
      <c r="N421" s="15">
        <f t="shared" si="44"/>
        <v>8.0962420300269899E-2</v>
      </c>
      <c r="P421" s="64">
        <v>5.3376510000000001</v>
      </c>
      <c r="Q421" s="64">
        <v>3.704993</v>
      </c>
      <c r="R421" s="64">
        <v>4.1672650000000004</v>
      </c>
      <c r="S421" s="59">
        <f t="shared" si="45"/>
        <v>0.15614060944358005</v>
      </c>
      <c r="U421" s="63">
        <v>5.5552650000000003</v>
      </c>
      <c r="V421" s="63">
        <v>5.3907949999999998</v>
      </c>
      <c r="W421" s="63">
        <v>5.6549180000000003</v>
      </c>
      <c r="X421" s="59">
        <f t="shared" si="46"/>
        <v>2.0626546249832196E-2</v>
      </c>
      <c r="Z421" s="40">
        <v>0</v>
      </c>
      <c r="AA421" s="7">
        <v>32.15882678400218</v>
      </c>
      <c r="AB421" s="7">
        <v>32.15882678400218</v>
      </c>
      <c r="AC421" s="59">
        <f t="shared" si="41"/>
        <v>0.70719995296853799</v>
      </c>
      <c r="AE421">
        <v>62.353920000000002</v>
      </c>
      <c r="AF421">
        <v>72.759209999999996</v>
      </c>
      <c r="AG421">
        <v>78.591260000000005</v>
      </c>
      <c r="AH421" s="15">
        <f t="shared" si="47"/>
        <v>0.10655792440000605</v>
      </c>
    </row>
    <row r="422" spans="1:34" x14ac:dyDescent="0.25">
      <c r="A422" s="27">
        <f t="shared" si="42"/>
        <v>56219</v>
      </c>
      <c r="B422">
        <v>2053</v>
      </c>
      <c r="C422">
        <v>12</v>
      </c>
      <c r="D422">
        <v>1</v>
      </c>
      <c r="E422">
        <v>1</v>
      </c>
      <c r="F422" s="30">
        <v>362.47139528027901</v>
      </c>
      <c r="G422" s="30">
        <v>362.47139528027901</v>
      </c>
      <c r="H422" s="30">
        <v>362.47139528027901</v>
      </c>
      <c r="I422" s="15">
        <f t="shared" si="43"/>
        <v>7.8410903040851143E-16</v>
      </c>
      <c r="K422" s="30">
        <v>10.583991210000001</v>
      </c>
      <c r="L422" s="30">
        <v>10.823991210000001</v>
      </c>
      <c r="M422" s="30">
        <v>12.45399121</v>
      </c>
      <c r="N422" s="15">
        <f t="shared" si="44"/>
        <v>8.1543114146617537E-2</v>
      </c>
      <c r="P422" s="64">
        <v>5.3376510000000001</v>
      </c>
      <c r="Q422" s="64">
        <v>3.704993</v>
      </c>
      <c r="R422" s="64">
        <v>4.1672650000000004</v>
      </c>
      <c r="S422" s="59">
        <f t="shared" si="45"/>
        <v>0.15604403250328538</v>
      </c>
      <c r="U422" s="63">
        <v>5.5552650000000003</v>
      </c>
      <c r="V422" s="63">
        <v>5.3907949999999998</v>
      </c>
      <c r="W422" s="63">
        <v>5.6549180000000003</v>
      </c>
      <c r="X422" s="59">
        <f t="shared" si="46"/>
        <v>1.9680408868146228E-2</v>
      </c>
      <c r="Z422" s="40">
        <v>0</v>
      </c>
      <c r="AA422" s="7">
        <v>32.15882678400218</v>
      </c>
      <c r="AB422" s="7">
        <v>32.15882678400218</v>
      </c>
      <c r="AC422" s="59">
        <f t="shared" si="41"/>
        <v>0.70710678118654824</v>
      </c>
      <c r="AE422">
        <v>65.920509999999993</v>
      </c>
      <c r="AF422">
        <v>75.883979999999994</v>
      </c>
      <c r="AG422">
        <v>81.447019999999995</v>
      </c>
      <c r="AH422" s="15">
        <f t="shared" si="47"/>
        <v>0.10638480634994343</v>
      </c>
    </row>
    <row r="423" spans="1:34" x14ac:dyDescent="0.25">
      <c r="N423" s="15"/>
      <c r="S423" s="59"/>
      <c r="X423" s="59"/>
      <c r="AC423" s="59"/>
      <c r="AH423" s="15"/>
    </row>
    <row r="424" spans="1:34" x14ac:dyDescent="0.25">
      <c r="N424" s="15"/>
      <c r="S424" s="59"/>
      <c r="X424" s="59"/>
      <c r="AC424" s="59"/>
      <c r="AH424" s="15"/>
    </row>
    <row r="425" spans="1:34" x14ac:dyDescent="0.25">
      <c r="N425" s="15"/>
      <c r="S425" s="59"/>
      <c r="X425" s="59"/>
      <c r="AC425" s="59"/>
      <c r="AH425" s="15"/>
    </row>
    <row r="426" spans="1:34" x14ac:dyDescent="0.25">
      <c r="N426" s="15"/>
      <c r="S426" s="59"/>
      <c r="X426" s="59"/>
      <c r="AC426" s="59"/>
      <c r="AH426" s="15"/>
    </row>
    <row r="427" spans="1:34" x14ac:dyDescent="0.25">
      <c r="N427" s="15"/>
      <c r="S427" s="59"/>
      <c r="X427" s="59"/>
      <c r="AC427" s="59"/>
      <c r="AH427" s="15"/>
    </row>
    <row r="428" spans="1:34" x14ac:dyDescent="0.25">
      <c r="N428" s="15"/>
      <c r="S428" s="59"/>
      <c r="X428" s="59"/>
      <c r="AC428" s="59"/>
      <c r="AH428" s="15"/>
    </row>
    <row r="429" spans="1:34" x14ac:dyDescent="0.25">
      <c r="N429" s="15"/>
      <c r="S429" s="59"/>
      <c r="X429" s="59"/>
      <c r="AC429" s="59"/>
      <c r="AH429" s="15"/>
    </row>
    <row r="430" spans="1:34" x14ac:dyDescent="0.25">
      <c r="N430" s="15"/>
      <c r="S430" s="59"/>
      <c r="X430" s="59"/>
      <c r="AC430" s="59"/>
      <c r="AH430" s="15"/>
    </row>
    <row r="431" spans="1:34" x14ac:dyDescent="0.25">
      <c r="N431" s="15"/>
      <c r="S431" s="59"/>
      <c r="X431" s="59"/>
      <c r="AC431" s="59"/>
      <c r="AH431" s="15"/>
    </row>
    <row r="432" spans="1:34" x14ac:dyDescent="0.25">
      <c r="N432" s="15"/>
      <c r="S432" s="59"/>
      <c r="X432" s="59"/>
      <c r="AC432" s="59"/>
      <c r="AH432" s="15"/>
    </row>
    <row r="433" spans="14:34" x14ac:dyDescent="0.25">
      <c r="N433" s="15"/>
      <c r="S433" s="59"/>
      <c r="X433" s="59"/>
      <c r="AC433" s="59"/>
      <c r="AH433" s="15"/>
    </row>
    <row r="434" spans="14:34" x14ac:dyDescent="0.25">
      <c r="N434" s="15"/>
      <c r="S434" s="59"/>
      <c r="X434" s="59"/>
      <c r="AC434" s="59"/>
      <c r="AH434" s="15"/>
    </row>
    <row r="435" spans="14:34" x14ac:dyDescent="0.25">
      <c r="N435" s="15"/>
      <c r="S435" s="59"/>
      <c r="X435" s="59"/>
      <c r="AC435" s="59"/>
      <c r="AH435" s="15"/>
    </row>
    <row r="436" spans="14:34" x14ac:dyDescent="0.25">
      <c r="N436" s="15"/>
      <c r="S436" s="59"/>
      <c r="X436" s="59"/>
      <c r="AC436" s="59"/>
      <c r="AH436" s="15"/>
    </row>
    <row r="437" spans="14:34" x14ac:dyDescent="0.25">
      <c r="N437" s="15"/>
      <c r="S437" s="59"/>
      <c r="X437" s="59"/>
      <c r="AC437" s="59"/>
      <c r="AH437" s="15"/>
    </row>
    <row r="438" spans="14:34" x14ac:dyDescent="0.25">
      <c r="N438" s="15"/>
      <c r="S438" s="59"/>
      <c r="X438" s="59"/>
      <c r="AC438" s="59"/>
      <c r="AH438" s="15"/>
    </row>
    <row r="439" spans="14:34" x14ac:dyDescent="0.25">
      <c r="N439" s="15"/>
      <c r="S439" s="59"/>
      <c r="X439" s="59"/>
      <c r="AC439" s="59"/>
      <c r="AH439" s="15"/>
    </row>
    <row r="440" spans="14:34" x14ac:dyDescent="0.25">
      <c r="N440" s="15"/>
      <c r="S440" s="59"/>
      <c r="X440" s="59"/>
      <c r="AC440" s="59"/>
      <c r="AH440" s="15"/>
    </row>
    <row r="441" spans="14:34" x14ac:dyDescent="0.25">
      <c r="N441" s="15"/>
      <c r="S441" s="59"/>
      <c r="X441" s="59"/>
      <c r="AC441" s="59"/>
      <c r="AH441" s="15"/>
    </row>
    <row r="442" spans="14:34" x14ac:dyDescent="0.25">
      <c r="N442" s="15"/>
      <c r="S442" s="59"/>
      <c r="X442" s="59"/>
      <c r="AC442" s="59"/>
      <c r="AH442" s="15"/>
    </row>
    <row r="443" spans="14:34" x14ac:dyDescent="0.25">
      <c r="N443" s="15"/>
      <c r="S443" s="59"/>
      <c r="X443" s="59"/>
      <c r="AC443" s="59"/>
      <c r="AH443" s="15"/>
    </row>
    <row r="444" spans="14:34" x14ac:dyDescent="0.25">
      <c r="N444" s="15"/>
      <c r="S444" s="59"/>
      <c r="X444" s="59"/>
      <c r="AC444" s="59"/>
      <c r="AH444" s="15"/>
    </row>
    <row r="445" spans="14:34" x14ac:dyDescent="0.25">
      <c r="N445" s="15"/>
      <c r="S445" s="59"/>
      <c r="X445" s="59"/>
      <c r="AC445" s="59"/>
      <c r="AH445" s="15"/>
    </row>
    <row r="446" spans="14:34" x14ac:dyDescent="0.25">
      <c r="N446" s="15"/>
      <c r="S446" s="59"/>
      <c r="X446" s="59"/>
      <c r="AC446" s="59"/>
      <c r="AH446" s="1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zoomScale="70" zoomScaleNormal="70" workbookViewId="0">
      <selection activeCell="Q37" sqref="Q37"/>
    </sheetView>
  </sheetViews>
  <sheetFormatPr defaultRowHeight="15" x14ac:dyDescent="0.25"/>
  <cols>
    <col min="12" max="12" width="10.5703125" bestFit="1" customWidth="1"/>
    <col min="20" max="20" width="10.5703125" bestFit="1" customWidth="1"/>
  </cols>
  <sheetData>
    <row r="1" spans="1:26" s="6" customFormat="1" x14ac:dyDescent="0.25">
      <c r="A1"/>
      <c r="B1"/>
      <c r="C1"/>
      <c r="D1"/>
      <c r="E1"/>
      <c r="F1" s="1"/>
      <c r="G1" s="1"/>
      <c r="H1" s="1"/>
      <c r="I1" s="1"/>
      <c r="J1" s="1"/>
      <c r="L1" t="s">
        <v>161</v>
      </c>
      <c r="M1" t="s">
        <v>31</v>
      </c>
      <c r="N1" s="35" t="s">
        <v>21</v>
      </c>
      <c r="O1" s="35" t="s">
        <v>22</v>
      </c>
      <c r="P1" s="35" t="s">
        <v>23</v>
      </c>
      <c r="Q1" s="35" t="s">
        <v>7</v>
      </c>
      <c r="R1" s="36" t="s">
        <v>4</v>
      </c>
      <c r="T1" t="s">
        <v>5</v>
      </c>
      <c r="U1" t="s">
        <v>31</v>
      </c>
      <c r="V1" s="35" t="s">
        <v>21</v>
      </c>
      <c r="W1" s="35" t="s">
        <v>22</v>
      </c>
      <c r="X1" s="35" t="s">
        <v>23</v>
      </c>
      <c r="Y1" s="35" t="s">
        <v>7</v>
      </c>
      <c r="Z1" s="36" t="s">
        <v>4</v>
      </c>
    </row>
    <row r="2" spans="1:26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31</v>
      </c>
      <c r="F2" s="6" t="s">
        <v>21</v>
      </c>
      <c r="G2" s="6" t="s">
        <v>22</v>
      </c>
      <c r="H2" s="6" t="s">
        <v>23</v>
      </c>
      <c r="I2" t="s">
        <v>7</v>
      </c>
      <c r="J2" t="s">
        <v>4</v>
      </c>
      <c r="L2" t="s">
        <v>31</v>
      </c>
      <c r="M2" s="37">
        <f>CORREL($E$15:$E$110,E15:E110)</f>
        <v>1.0000000000000002</v>
      </c>
      <c r="N2" s="38">
        <f>CORREL($E$15:$E$110,F15:F110)</f>
        <v>-0.65837377150609044</v>
      </c>
      <c r="O2" s="38">
        <f>CORREL($E$15:$E$110,G15:G110)</f>
        <v>-0.44655405304099488</v>
      </c>
      <c r="P2" s="38">
        <f>CORREL($E$15:$E$110,H15:H110)</f>
        <v>-0.79201237328212959</v>
      </c>
      <c r="Q2" s="38"/>
      <c r="R2" s="38">
        <f>CORREL($E$15:$E$110,J15:J110)</f>
        <v>-0.71457243271807891</v>
      </c>
      <c r="T2" t="s">
        <v>31</v>
      </c>
      <c r="U2" s="92">
        <f>M2</f>
        <v>1.0000000000000002</v>
      </c>
      <c r="V2" s="93">
        <f t="shared" ref="V2:Z2" si="0">N2</f>
        <v>-0.65837377150609044</v>
      </c>
      <c r="W2" s="77">
        <f t="shared" si="0"/>
        <v>-0.44655405304099488</v>
      </c>
      <c r="X2" s="77">
        <f t="shared" si="0"/>
        <v>-0.79201237328212959</v>
      </c>
      <c r="Y2" s="94">
        <f t="shared" si="0"/>
        <v>0</v>
      </c>
      <c r="Z2" s="82">
        <f t="shared" si="0"/>
        <v>-0.71457243271807891</v>
      </c>
    </row>
    <row r="3" spans="1:26" x14ac:dyDescent="0.25">
      <c r="A3">
        <v>2019</v>
      </c>
      <c r="B3">
        <v>1</v>
      </c>
      <c r="C3">
        <v>1</v>
      </c>
      <c r="D3">
        <v>1</v>
      </c>
      <c r="E3" s="30">
        <v>126.9875</v>
      </c>
      <c r="F3">
        <v>3.5184837290000002</v>
      </c>
      <c r="G3">
        <v>2.17</v>
      </c>
      <c r="H3">
        <v>2.5459999999999998</v>
      </c>
      <c r="I3">
        <v>0</v>
      </c>
      <c r="J3">
        <v>30.050509999999999</v>
      </c>
      <c r="L3" t="s">
        <v>21</v>
      </c>
      <c r="M3" s="37">
        <f>CORREL($E$15:$E$110,F15:F110)</f>
        <v>-0.65837377150609044</v>
      </c>
      <c r="N3" s="38">
        <f>CORREL($F$15:$F$110,F15:F110)</f>
        <v>0.99999999999999989</v>
      </c>
      <c r="O3" s="38">
        <f>CORREL($F$15:$F$110,G15:G110)</f>
        <v>0.55597852568105088</v>
      </c>
      <c r="P3" s="38">
        <f>CORREL($F$15:$F$110,H15:H110)</f>
        <v>0.75217685292816872</v>
      </c>
      <c r="Q3" s="38"/>
      <c r="R3" s="39">
        <f>CORREL($F$15:$F$110,J15:J110)</f>
        <v>0.88176947684468321</v>
      </c>
      <c r="T3" t="s">
        <v>21</v>
      </c>
      <c r="U3" s="81">
        <f t="shared" ref="U3:U7" si="1">M3</f>
        <v>-0.65837377150609044</v>
      </c>
      <c r="V3" s="94">
        <f t="shared" ref="V3:V7" si="2">N3</f>
        <v>0.99999999999999989</v>
      </c>
      <c r="W3" s="77">
        <f t="shared" ref="W3:W7" si="3">O3</f>
        <v>0.55597852568105088</v>
      </c>
      <c r="X3" s="77">
        <f t="shared" ref="X3:X7" si="4">P3</f>
        <v>0.75217685292816872</v>
      </c>
      <c r="Y3" s="94">
        <f t="shared" ref="Y3:Y7" si="5">Q3</f>
        <v>0</v>
      </c>
      <c r="Z3" s="82">
        <f t="shared" ref="Z3:Z7" si="6">R3</f>
        <v>0.88176947684468321</v>
      </c>
    </row>
    <row r="4" spans="1:26" x14ac:dyDescent="0.25">
      <c r="A4">
        <v>2019</v>
      </c>
      <c r="B4">
        <v>2</v>
      </c>
      <c r="C4">
        <v>1</v>
      </c>
      <c r="D4">
        <v>1</v>
      </c>
      <c r="E4" s="30">
        <v>126.9875</v>
      </c>
      <c r="F4">
        <v>3.3994476040000001</v>
      </c>
      <c r="G4">
        <v>2.1789999999999998</v>
      </c>
      <c r="H4">
        <v>2.5960000000000001</v>
      </c>
      <c r="I4">
        <v>0</v>
      </c>
      <c r="J4">
        <v>29.987770000000001</v>
      </c>
      <c r="L4" t="s">
        <v>22</v>
      </c>
      <c r="M4" s="37">
        <f>CORREL(E$15:E$110,$G15:$G110)</f>
        <v>-0.44655405304099488</v>
      </c>
      <c r="N4" s="38">
        <f>CORREL(F$15:F$110,$G15:$G110)</f>
        <v>0.55597852568105088</v>
      </c>
      <c r="O4" s="38">
        <f>CORREL(G$15:G$110,$G15:$G110)</f>
        <v>1</v>
      </c>
      <c r="P4" s="38">
        <f>CORREL(H$15:H$110,$G15:$G110)</f>
        <v>0.79463732698733613</v>
      </c>
      <c r="Q4" s="38"/>
      <c r="R4" s="39">
        <f>CORREL(J$15:J$110,$G15:$G110)</f>
        <v>0.62358082877284382</v>
      </c>
      <c r="T4" t="s">
        <v>22</v>
      </c>
      <c r="U4" s="96">
        <f t="shared" si="1"/>
        <v>-0.44655405304099488</v>
      </c>
      <c r="V4" s="93">
        <f t="shared" si="2"/>
        <v>0.55597852568105088</v>
      </c>
      <c r="W4" s="94">
        <f t="shared" si="3"/>
        <v>1</v>
      </c>
      <c r="X4" s="93">
        <f t="shared" si="4"/>
        <v>0.79463732698733613</v>
      </c>
      <c r="Y4" s="94">
        <f t="shared" si="5"/>
        <v>0</v>
      </c>
      <c r="Z4" s="95">
        <f t="shared" si="6"/>
        <v>0.62358082877284382</v>
      </c>
    </row>
    <row r="5" spans="1:26" x14ac:dyDescent="0.25">
      <c r="A5">
        <v>2019</v>
      </c>
      <c r="B5">
        <v>3</v>
      </c>
      <c r="C5">
        <v>1</v>
      </c>
      <c r="D5">
        <v>1</v>
      </c>
      <c r="E5" s="30">
        <v>126.9875</v>
      </c>
      <c r="F5">
        <v>3.1093458389999999</v>
      </c>
      <c r="G5">
        <v>2.1509999999999998</v>
      </c>
      <c r="H5">
        <v>2.4609999999999999</v>
      </c>
      <c r="I5">
        <v>0</v>
      </c>
      <c r="J5">
        <v>28.176760000000002</v>
      </c>
      <c r="L5" t="s">
        <v>23</v>
      </c>
      <c r="M5" s="37">
        <f>CORREL($E$15:$E$110,H15:H110)</f>
        <v>-0.79201237328212959</v>
      </c>
      <c r="N5" s="38">
        <f>CORREL($H$15:$H$110,F15:F110)</f>
        <v>0.75217685292816872</v>
      </c>
      <c r="O5" s="38">
        <f>CORREL($H$15:$H$110,G15:G110)</f>
        <v>0.79463732698733613</v>
      </c>
      <c r="P5" s="38">
        <f>CORREL($H$15:$H$110,H15:H110)</f>
        <v>1</v>
      </c>
      <c r="Q5" s="38"/>
      <c r="R5" s="39">
        <f>CORREL($H$15:$H$110,J15:J110)</f>
        <v>0.82881186050491573</v>
      </c>
      <c r="T5" t="s">
        <v>23</v>
      </c>
      <c r="U5" s="96">
        <f t="shared" si="1"/>
        <v>-0.79201237328212959</v>
      </c>
      <c r="V5" s="93">
        <f t="shared" si="2"/>
        <v>0.75217685292816872</v>
      </c>
      <c r="W5" s="77">
        <f t="shared" si="3"/>
        <v>0.79463732698733613</v>
      </c>
      <c r="X5" s="78">
        <f t="shared" si="4"/>
        <v>1</v>
      </c>
      <c r="Y5" s="94">
        <f t="shared" si="5"/>
        <v>0</v>
      </c>
      <c r="Z5" s="95">
        <f t="shared" si="6"/>
        <v>0.82881186050491573</v>
      </c>
    </row>
    <row r="6" spans="1:26" x14ac:dyDescent="0.25">
      <c r="A6">
        <v>2019</v>
      </c>
      <c r="B6">
        <v>4</v>
      </c>
      <c r="C6">
        <v>1</v>
      </c>
      <c r="D6">
        <v>1</v>
      </c>
      <c r="E6" s="30">
        <v>126.9875</v>
      </c>
      <c r="F6">
        <v>2.8512814689999999</v>
      </c>
      <c r="G6">
        <v>2.1120000000000001</v>
      </c>
      <c r="H6">
        <v>2.4140000000000001</v>
      </c>
      <c r="I6">
        <v>0</v>
      </c>
      <c r="J6">
        <v>25.538419999999999</v>
      </c>
      <c r="L6" s="6" t="s">
        <v>7</v>
      </c>
      <c r="M6" s="37"/>
      <c r="N6" s="38"/>
      <c r="O6" s="38"/>
      <c r="P6" s="38"/>
      <c r="Q6" s="38"/>
      <c r="R6" s="39"/>
      <c r="T6" s="6" t="s">
        <v>7</v>
      </c>
      <c r="U6" s="96">
        <f t="shared" si="1"/>
        <v>0</v>
      </c>
      <c r="V6" s="93">
        <f t="shared" si="2"/>
        <v>0</v>
      </c>
      <c r="W6" s="93">
        <f t="shared" si="3"/>
        <v>0</v>
      </c>
      <c r="X6" s="93">
        <f t="shared" si="4"/>
        <v>0</v>
      </c>
      <c r="Y6" s="94">
        <f t="shared" si="5"/>
        <v>0</v>
      </c>
      <c r="Z6" s="95">
        <f t="shared" si="6"/>
        <v>0</v>
      </c>
    </row>
    <row r="7" spans="1:26" x14ac:dyDescent="0.25">
      <c r="A7">
        <v>2019</v>
      </c>
      <c r="B7">
        <v>5</v>
      </c>
      <c r="C7">
        <v>1</v>
      </c>
      <c r="D7">
        <v>1</v>
      </c>
      <c r="E7" s="30">
        <v>126.9875</v>
      </c>
      <c r="F7">
        <v>2.7559731520000001</v>
      </c>
      <c r="G7">
        <v>2.089</v>
      </c>
      <c r="H7">
        <v>2.3820000000000001</v>
      </c>
      <c r="I7">
        <v>0</v>
      </c>
      <c r="J7">
        <v>25.44004</v>
      </c>
      <c r="L7" t="s">
        <v>4</v>
      </c>
      <c r="M7" s="37">
        <f>CORREL($J$15:$J$110,E15:E110)</f>
        <v>-0.71457243271807891</v>
      </c>
      <c r="N7" s="38">
        <f>CORREL($J$15:$J$110,F15:F110)</f>
        <v>0.88176947684468321</v>
      </c>
      <c r="O7" s="38">
        <f>CORREL($J$15:$J$110,G15:G110)</f>
        <v>0.62358082877284382</v>
      </c>
      <c r="P7" s="38">
        <f>CORREL($J$15:$J$110,H15:H110)</f>
        <v>0.82881186050491573</v>
      </c>
      <c r="Q7" s="38"/>
      <c r="R7" s="39">
        <f>CORREL($J$15:$J$110,J15:J110)</f>
        <v>1</v>
      </c>
      <c r="T7" t="s">
        <v>4</v>
      </c>
      <c r="U7" s="97">
        <f t="shared" si="1"/>
        <v>-0.71457243271807891</v>
      </c>
      <c r="V7" s="98">
        <f t="shared" si="2"/>
        <v>0.88176947684468321</v>
      </c>
      <c r="W7" s="79">
        <f t="shared" si="3"/>
        <v>0.62358082877284382</v>
      </c>
      <c r="X7" s="79">
        <f t="shared" si="4"/>
        <v>0.82881186050491573</v>
      </c>
      <c r="Y7" s="99">
        <f t="shared" si="5"/>
        <v>0</v>
      </c>
      <c r="Z7" s="100">
        <f t="shared" si="6"/>
        <v>1</v>
      </c>
    </row>
    <row r="8" spans="1:26" x14ac:dyDescent="0.25">
      <c r="A8">
        <v>2019</v>
      </c>
      <c r="B8">
        <v>6</v>
      </c>
      <c r="C8">
        <v>1</v>
      </c>
      <c r="D8">
        <v>1</v>
      </c>
      <c r="E8" s="30">
        <v>126.9875</v>
      </c>
      <c r="F8">
        <v>2.7695043149999998</v>
      </c>
      <c r="G8">
        <v>2.0790000000000002</v>
      </c>
      <c r="H8">
        <v>2.3809999999999998</v>
      </c>
      <c r="I8">
        <v>0</v>
      </c>
      <c r="J8">
        <v>26.534379999999999</v>
      </c>
      <c r="M8" s="37"/>
      <c r="N8" s="38"/>
      <c r="O8" s="38"/>
      <c r="P8" s="38"/>
      <c r="Q8" s="38"/>
      <c r="R8" s="39"/>
    </row>
    <row r="9" spans="1:26" x14ac:dyDescent="0.25">
      <c r="A9">
        <v>2019</v>
      </c>
      <c r="B9">
        <v>7</v>
      </c>
      <c r="C9">
        <v>1</v>
      </c>
      <c r="D9">
        <v>1</v>
      </c>
      <c r="E9" s="30">
        <v>126.9875</v>
      </c>
      <c r="F9">
        <v>2.8147352840000002</v>
      </c>
      <c r="G9">
        <v>2.1019999999999999</v>
      </c>
      <c r="H9">
        <v>2.36</v>
      </c>
      <c r="I9">
        <v>0</v>
      </c>
      <c r="J9">
        <v>29.11919</v>
      </c>
      <c r="L9" s="40" t="s">
        <v>48</v>
      </c>
      <c r="M9" t="s">
        <v>31</v>
      </c>
      <c r="N9" s="41" t="s">
        <v>21</v>
      </c>
      <c r="O9" s="41" t="s">
        <v>22</v>
      </c>
      <c r="P9" s="41" t="s">
        <v>23</v>
      </c>
      <c r="Q9" s="42" t="s">
        <v>7</v>
      </c>
      <c r="R9" s="43" t="s">
        <v>4</v>
      </c>
      <c r="S9" s="40"/>
      <c r="T9" s="40" t="s">
        <v>48</v>
      </c>
      <c r="U9" t="s">
        <v>31</v>
      </c>
      <c r="V9" s="49" t="s">
        <v>21</v>
      </c>
      <c r="W9" s="49" t="s">
        <v>22</v>
      </c>
      <c r="X9" s="49" t="s">
        <v>23</v>
      </c>
      <c r="Y9" s="49" t="s">
        <v>7</v>
      </c>
      <c r="Z9" s="50" t="s">
        <v>4</v>
      </c>
    </row>
    <row r="10" spans="1:26" x14ac:dyDescent="0.25">
      <c r="A10">
        <v>2019</v>
      </c>
      <c r="B10">
        <v>8</v>
      </c>
      <c r="C10">
        <v>1</v>
      </c>
      <c r="D10">
        <v>1</v>
      </c>
      <c r="E10" s="30">
        <v>126.9875</v>
      </c>
      <c r="F10">
        <v>2.8415763080000001</v>
      </c>
      <c r="G10">
        <v>2.109</v>
      </c>
      <c r="H10">
        <v>2.399</v>
      </c>
      <c r="I10">
        <v>0</v>
      </c>
      <c r="J10">
        <v>28.49194</v>
      </c>
      <c r="L10" t="s">
        <v>31</v>
      </c>
      <c r="M10" s="44">
        <f t="shared" ref="M10:R10" si="7">CORREL($E111:$E194,E111:E194)</f>
        <v>1</v>
      </c>
      <c r="N10" s="44">
        <f t="shared" si="7"/>
        <v>0.65327679873331201</v>
      </c>
      <c r="O10" s="44">
        <f t="shared" si="7"/>
        <v>3.1881458055984954E-2</v>
      </c>
      <c r="P10" s="44">
        <f t="shared" si="7"/>
        <v>0.8895712537070517</v>
      </c>
      <c r="Q10" s="44">
        <f t="shared" si="7"/>
        <v>0.89721202356227525</v>
      </c>
      <c r="R10" s="44">
        <f t="shared" si="7"/>
        <v>0.46453151040322455</v>
      </c>
      <c r="S10" s="40"/>
      <c r="T10" t="s">
        <v>31</v>
      </c>
      <c r="U10" s="80">
        <f>M10</f>
        <v>1</v>
      </c>
      <c r="V10" s="52">
        <f t="shared" ref="V10:V15" si="8">N10</f>
        <v>0.65327679873331201</v>
      </c>
      <c r="W10" s="77">
        <f t="shared" ref="W10:W15" si="9">O10</f>
        <v>3.1881458055984954E-2</v>
      </c>
      <c r="X10" s="77">
        <f t="shared" ref="X10:X15" si="10">P10</f>
        <v>0.8895712537070517</v>
      </c>
      <c r="Y10" s="77">
        <f t="shared" ref="Y10:Y15" si="11">Q10</f>
        <v>0.89721202356227525</v>
      </c>
      <c r="Z10" s="82">
        <f t="shared" ref="Z10:Z15" si="12">R10</f>
        <v>0.46453151040322455</v>
      </c>
    </row>
    <row r="11" spans="1:26" x14ac:dyDescent="0.25">
      <c r="A11">
        <v>2019</v>
      </c>
      <c r="B11">
        <v>9</v>
      </c>
      <c r="C11">
        <v>1</v>
      </c>
      <c r="D11">
        <v>1</v>
      </c>
      <c r="E11" s="30">
        <v>126.9875</v>
      </c>
      <c r="F11">
        <v>2.670835265</v>
      </c>
      <c r="G11">
        <v>2.101</v>
      </c>
      <c r="H11">
        <v>2.3860000000000001</v>
      </c>
      <c r="I11">
        <v>0</v>
      </c>
      <c r="J11">
        <v>26.857669999999999</v>
      </c>
      <c r="L11" s="40" t="s">
        <v>21</v>
      </c>
      <c r="M11" s="44">
        <f t="shared" ref="M11:R11" si="13">CORREL($F111:$F194,E111:E194)</f>
        <v>0.65327679873331201</v>
      </c>
      <c r="N11" s="41">
        <f t="shared" si="13"/>
        <v>1.0000000000000002</v>
      </c>
      <c r="O11" s="41">
        <f t="shared" si="13"/>
        <v>0.1409645811602353</v>
      </c>
      <c r="P11" s="41">
        <f t="shared" si="13"/>
        <v>0.71990222268789494</v>
      </c>
      <c r="Q11" s="41">
        <f t="shared" si="13"/>
        <v>0.72829256253105512</v>
      </c>
      <c r="R11" s="43">
        <f t="shared" si="13"/>
        <v>0.59422050522096415</v>
      </c>
      <c r="S11" s="40"/>
      <c r="T11" s="40" t="s">
        <v>21</v>
      </c>
      <c r="U11" s="81">
        <f t="shared" ref="U11:U15" si="14">M11</f>
        <v>0.65327679873331201</v>
      </c>
      <c r="V11" s="78">
        <f t="shared" si="8"/>
        <v>1.0000000000000002</v>
      </c>
      <c r="W11" s="77">
        <f t="shared" si="9"/>
        <v>0.1409645811602353</v>
      </c>
      <c r="X11" s="77">
        <f t="shared" si="10"/>
        <v>0.71990222268789494</v>
      </c>
      <c r="Y11" s="77">
        <f t="shared" si="11"/>
        <v>0.72829256253105512</v>
      </c>
      <c r="Z11" s="82">
        <f t="shared" si="12"/>
        <v>0.59422050522096415</v>
      </c>
    </row>
    <row r="12" spans="1:26" x14ac:dyDescent="0.25">
      <c r="A12">
        <v>2019</v>
      </c>
      <c r="B12">
        <v>10</v>
      </c>
      <c r="C12">
        <v>1</v>
      </c>
      <c r="D12">
        <v>1</v>
      </c>
      <c r="E12" s="30">
        <v>126.9875</v>
      </c>
      <c r="F12">
        <v>2.724982808</v>
      </c>
      <c r="G12">
        <v>2.1</v>
      </c>
      <c r="H12">
        <v>2.37</v>
      </c>
      <c r="I12">
        <v>0</v>
      </c>
      <c r="J12">
        <v>25.805990000000001</v>
      </c>
      <c r="L12" s="40" t="s">
        <v>22</v>
      </c>
      <c r="M12" s="44">
        <f t="shared" ref="M12:R12" si="15">CORREL(E111:E194,$G111:$G194)</f>
        <v>3.1881458055984954E-2</v>
      </c>
      <c r="N12" s="41">
        <f t="shared" si="15"/>
        <v>0.1409645811602353</v>
      </c>
      <c r="O12" s="41">
        <f t="shared" si="15"/>
        <v>1.0000000000000002</v>
      </c>
      <c r="P12" s="41">
        <f t="shared" si="15"/>
        <v>0.22763521794241259</v>
      </c>
      <c r="Q12" s="41">
        <f t="shared" si="15"/>
        <v>0.13098264393715292</v>
      </c>
      <c r="R12" s="43">
        <f t="shared" si="15"/>
        <v>8.2658858261757354E-2</v>
      </c>
      <c r="S12" s="40"/>
      <c r="T12" s="40" t="s">
        <v>22</v>
      </c>
      <c r="U12" s="51">
        <f t="shared" si="14"/>
        <v>3.1881458055984954E-2</v>
      </c>
      <c r="V12" s="52">
        <f t="shared" si="8"/>
        <v>0.1409645811602353</v>
      </c>
      <c r="W12" s="56">
        <f t="shared" si="9"/>
        <v>1.0000000000000002</v>
      </c>
      <c r="X12" s="77">
        <f t="shared" si="10"/>
        <v>0.22763521794241259</v>
      </c>
      <c r="Y12" s="52">
        <f t="shared" si="11"/>
        <v>0.13098264393715292</v>
      </c>
      <c r="Z12" s="53">
        <f t="shared" si="12"/>
        <v>8.2658858261757354E-2</v>
      </c>
    </row>
    <row r="13" spans="1:26" x14ac:dyDescent="0.25">
      <c r="A13">
        <v>2019</v>
      </c>
      <c r="B13">
        <v>11</v>
      </c>
      <c r="C13">
        <v>1</v>
      </c>
      <c r="D13">
        <v>1</v>
      </c>
      <c r="E13" s="30">
        <v>126.9875</v>
      </c>
      <c r="F13">
        <v>3.077756655</v>
      </c>
      <c r="G13">
        <v>2.097</v>
      </c>
      <c r="H13">
        <v>2.375</v>
      </c>
      <c r="I13">
        <v>0</v>
      </c>
      <c r="J13">
        <v>27.741</v>
      </c>
      <c r="L13" s="40" t="s">
        <v>23</v>
      </c>
      <c r="M13" s="44">
        <f t="shared" ref="M13:R13" si="16">CORREL($H111:$H194,E111:E194)</f>
        <v>0.8895712537070517</v>
      </c>
      <c r="N13" s="41">
        <f t="shared" si="16"/>
        <v>0.71990222268789494</v>
      </c>
      <c r="O13" s="41">
        <f t="shared" si="16"/>
        <v>0.22763521794241259</v>
      </c>
      <c r="P13" s="41">
        <f t="shared" si="16"/>
        <v>0.99999999999999989</v>
      </c>
      <c r="Q13" s="41">
        <f t="shared" si="16"/>
        <v>0.9855094893532077</v>
      </c>
      <c r="R13" s="43">
        <f t="shared" si="16"/>
        <v>0.47962240519106081</v>
      </c>
      <c r="S13" s="40"/>
      <c r="T13" s="40" t="s">
        <v>23</v>
      </c>
      <c r="U13" s="51">
        <f t="shared" si="14"/>
        <v>0.8895712537070517</v>
      </c>
      <c r="V13" s="52">
        <f t="shared" si="8"/>
        <v>0.71990222268789494</v>
      </c>
      <c r="W13" s="52">
        <f t="shared" si="9"/>
        <v>0.22763521794241259</v>
      </c>
      <c r="X13" s="56">
        <f t="shared" si="10"/>
        <v>0.99999999999999989</v>
      </c>
      <c r="Y13" s="52">
        <f t="shared" si="11"/>
        <v>0.9855094893532077</v>
      </c>
      <c r="Z13" s="53">
        <f t="shared" si="12"/>
        <v>0.47962240519106081</v>
      </c>
    </row>
    <row r="14" spans="1:26" x14ac:dyDescent="0.25">
      <c r="A14">
        <v>2019</v>
      </c>
      <c r="B14">
        <v>12</v>
      </c>
      <c r="C14">
        <v>1</v>
      </c>
      <c r="D14">
        <v>1</v>
      </c>
      <c r="E14" s="30">
        <v>126.9875</v>
      </c>
      <c r="F14">
        <v>3.24464854</v>
      </c>
      <c r="G14">
        <v>2.1179999999999999</v>
      </c>
      <c r="H14">
        <v>2.3889999999999998</v>
      </c>
      <c r="I14">
        <v>0</v>
      </c>
      <c r="J14">
        <v>28.642309999999998</v>
      </c>
      <c r="L14" s="1" t="s">
        <v>7</v>
      </c>
      <c r="M14" s="44">
        <f t="shared" ref="M14:R14" si="17">CORREL($I111:$I194,E111:E194)</f>
        <v>0.89721202356227525</v>
      </c>
      <c r="N14" s="41">
        <f t="shared" si="17"/>
        <v>0.72829256253105512</v>
      </c>
      <c r="O14" s="41">
        <f t="shared" si="17"/>
        <v>0.13098264393715292</v>
      </c>
      <c r="P14" s="41">
        <f t="shared" si="17"/>
        <v>0.9855094893532077</v>
      </c>
      <c r="Q14" s="41">
        <f t="shared" si="17"/>
        <v>1</v>
      </c>
      <c r="R14" s="43">
        <f t="shared" si="17"/>
        <v>0.49073713969651983</v>
      </c>
      <c r="S14" s="40"/>
      <c r="T14" s="1" t="s">
        <v>7</v>
      </c>
      <c r="U14" s="51">
        <f t="shared" si="14"/>
        <v>0.89721202356227525</v>
      </c>
      <c r="V14" s="52">
        <f t="shared" si="8"/>
        <v>0.72829256253105512</v>
      </c>
      <c r="W14" s="77">
        <f t="shared" si="9"/>
        <v>0.13098264393715292</v>
      </c>
      <c r="X14" s="77">
        <f t="shared" si="10"/>
        <v>0.9855094893532077</v>
      </c>
      <c r="Y14" s="56">
        <f t="shared" si="11"/>
        <v>1</v>
      </c>
      <c r="Z14" s="82">
        <f t="shared" si="12"/>
        <v>0.49073713969651983</v>
      </c>
    </row>
    <row r="15" spans="1:26" x14ac:dyDescent="0.25">
      <c r="A15">
        <v>2020</v>
      </c>
      <c r="B15">
        <v>1</v>
      </c>
      <c r="C15">
        <v>1</v>
      </c>
      <c r="D15">
        <v>1</v>
      </c>
      <c r="E15" s="30">
        <v>86.309166666666655</v>
      </c>
      <c r="F15">
        <v>3.6692420299999999</v>
      </c>
      <c r="G15">
        <v>2.2320000000000002</v>
      </c>
      <c r="H15">
        <v>2.4079999999999999</v>
      </c>
      <c r="I15">
        <v>0</v>
      </c>
      <c r="J15">
        <v>29.736080000000001</v>
      </c>
      <c r="L15" s="40" t="s">
        <v>4</v>
      </c>
      <c r="M15" s="46">
        <f t="shared" ref="M15:R15" si="18">CORREL($J111:$J194,E111:E194)</f>
        <v>0.46453151040322455</v>
      </c>
      <c r="N15" s="47">
        <f t="shared" si="18"/>
        <v>0.59422050522096415</v>
      </c>
      <c r="O15" s="47">
        <f t="shared" si="18"/>
        <v>8.2658858261757354E-2</v>
      </c>
      <c r="P15" s="47">
        <f t="shared" si="18"/>
        <v>0.47962240519106081</v>
      </c>
      <c r="Q15" s="47">
        <f t="shared" si="18"/>
        <v>0.49073713969651983</v>
      </c>
      <c r="R15" s="48">
        <f t="shared" si="18"/>
        <v>0.99999999999999989</v>
      </c>
      <c r="S15" s="40"/>
      <c r="T15" s="40" t="s">
        <v>4</v>
      </c>
      <c r="U15" s="54">
        <f t="shared" si="14"/>
        <v>0.46453151040322455</v>
      </c>
      <c r="V15" s="55">
        <f t="shared" si="8"/>
        <v>0.59422050522096415</v>
      </c>
      <c r="W15" s="79">
        <f t="shared" si="9"/>
        <v>8.2658858261757354E-2</v>
      </c>
      <c r="X15" s="79">
        <f t="shared" si="10"/>
        <v>0.47962240519106081</v>
      </c>
      <c r="Y15" s="55">
        <f t="shared" si="11"/>
        <v>0.49073713969651983</v>
      </c>
      <c r="Z15" s="57">
        <f t="shared" si="12"/>
        <v>0.99999999999999989</v>
      </c>
    </row>
    <row r="16" spans="1:26" x14ac:dyDescent="0.25">
      <c r="A16">
        <v>2020</v>
      </c>
      <c r="B16">
        <v>2</v>
      </c>
      <c r="C16">
        <v>1</v>
      </c>
      <c r="D16">
        <v>1</v>
      </c>
      <c r="E16" s="30">
        <v>86.309166666666655</v>
      </c>
      <c r="F16">
        <v>3.5728731749999998</v>
      </c>
      <c r="G16">
        <v>2.25</v>
      </c>
      <c r="H16">
        <v>2.4300000000000002</v>
      </c>
      <c r="I16">
        <v>0</v>
      </c>
      <c r="J16">
        <v>29.174109999999999</v>
      </c>
    </row>
    <row r="17" spans="1:10" x14ac:dyDescent="0.25">
      <c r="A17">
        <v>2020</v>
      </c>
      <c r="B17">
        <v>3</v>
      </c>
      <c r="C17">
        <v>1</v>
      </c>
      <c r="D17">
        <v>1</v>
      </c>
      <c r="E17" s="30">
        <v>86.309166666666655</v>
      </c>
      <c r="F17">
        <v>3.2996485469999999</v>
      </c>
      <c r="G17">
        <v>2.2400000000000002</v>
      </c>
      <c r="H17">
        <v>2.4350000000000001</v>
      </c>
      <c r="I17">
        <v>0</v>
      </c>
      <c r="J17">
        <v>27.992940000000001</v>
      </c>
    </row>
    <row r="18" spans="1:10" x14ac:dyDescent="0.25">
      <c r="A18">
        <v>2020</v>
      </c>
      <c r="B18">
        <v>4</v>
      </c>
      <c r="C18">
        <v>1</v>
      </c>
      <c r="D18">
        <v>1</v>
      </c>
      <c r="E18" s="30">
        <v>86.309166666666655</v>
      </c>
      <c r="F18">
        <v>3.0488599320000001</v>
      </c>
      <c r="G18">
        <v>2.2530000000000001</v>
      </c>
      <c r="H18">
        <v>2.4369999999999998</v>
      </c>
      <c r="I18">
        <v>0</v>
      </c>
      <c r="J18">
        <v>26.275279999999999</v>
      </c>
    </row>
    <row r="19" spans="1:10" x14ac:dyDescent="0.25">
      <c r="A19">
        <v>2020</v>
      </c>
      <c r="B19">
        <v>5</v>
      </c>
      <c r="C19">
        <v>1</v>
      </c>
      <c r="D19">
        <v>1</v>
      </c>
      <c r="E19" s="30">
        <v>86.309166666666655</v>
      </c>
      <c r="F19">
        <v>2.9512992709999999</v>
      </c>
      <c r="G19">
        <v>2.2589999999999999</v>
      </c>
      <c r="H19">
        <v>2.44</v>
      </c>
      <c r="I19">
        <v>0</v>
      </c>
      <c r="J19">
        <v>26.12567</v>
      </c>
    </row>
    <row r="20" spans="1:10" x14ac:dyDescent="0.25">
      <c r="A20">
        <v>2020</v>
      </c>
      <c r="B20">
        <v>6</v>
      </c>
      <c r="C20">
        <v>1</v>
      </c>
      <c r="D20">
        <v>1</v>
      </c>
      <c r="E20" s="30">
        <v>86.309166666666655</v>
      </c>
      <c r="F20">
        <v>2.9182402409999999</v>
      </c>
      <c r="G20">
        <v>2.266</v>
      </c>
      <c r="H20">
        <v>2.4420000000000002</v>
      </c>
      <c r="I20">
        <v>0</v>
      </c>
      <c r="J20">
        <v>27.396260000000002</v>
      </c>
    </row>
    <row r="21" spans="1:10" x14ac:dyDescent="0.25">
      <c r="A21">
        <v>2020</v>
      </c>
      <c r="B21">
        <v>7</v>
      </c>
      <c r="C21">
        <v>1</v>
      </c>
      <c r="D21">
        <v>1</v>
      </c>
      <c r="E21" s="30">
        <v>86.309166666666655</v>
      </c>
      <c r="F21">
        <v>2.9983877840000002</v>
      </c>
      <c r="G21">
        <v>2.2709999999999999</v>
      </c>
      <c r="H21">
        <v>2.4449999999999998</v>
      </c>
      <c r="I21">
        <v>0</v>
      </c>
      <c r="J21">
        <v>29.450479999999999</v>
      </c>
    </row>
    <row r="22" spans="1:10" x14ac:dyDescent="0.25">
      <c r="A22">
        <v>2020</v>
      </c>
      <c r="B22">
        <v>8</v>
      </c>
      <c r="C22">
        <v>1</v>
      </c>
      <c r="D22">
        <v>1</v>
      </c>
      <c r="E22" s="30">
        <v>86.309166666666655</v>
      </c>
      <c r="F22">
        <v>2.9581664669999999</v>
      </c>
      <c r="G22">
        <v>2.274</v>
      </c>
      <c r="H22">
        <v>2.4470000000000001</v>
      </c>
      <c r="I22">
        <v>0</v>
      </c>
      <c r="J22">
        <v>28.835419999999999</v>
      </c>
    </row>
    <row r="23" spans="1:10" x14ac:dyDescent="0.25">
      <c r="A23">
        <v>2020</v>
      </c>
      <c r="B23">
        <v>9</v>
      </c>
      <c r="C23">
        <v>1</v>
      </c>
      <c r="D23">
        <v>1</v>
      </c>
      <c r="E23" s="30">
        <v>86.309166666666655</v>
      </c>
      <c r="F23">
        <v>2.845354972</v>
      </c>
      <c r="G23">
        <v>2.2629999999999999</v>
      </c>
      <c r="H23">
        <v>2.448</v>
      </c>
      <c r="I23">
        <v>0</v>
      </c>
      <c r="J23">
        <v>27.46264</v>
      </c>
    </row>
    <row r="24" spans="1:10" x14ac:dyDescent="0.25">
      <c r="A24">
        <v>2020</v>
      </c>
      <c r="B24">
        <v>10</v>
      </c>
      <c r="C24">
        <v>1</v>
      </c>
      <c r="D24">
        <v>1</v>
      </c>
      <c r="E24" s="30">
        <v>86.309166666666655</v>
      </c>
      <c r="F24">
        <v>2.9208123580000001</v>
      </c>
      <c r="G24">
        <v>2.2599999999999998</v>
      </c>
      <c r="H24">
        <v>2.448</v>
      </c>
      <c r="I24">
        <v>0</v>
      </c>
      <c r="J24">
        <v>26.904029999999999</v>
      </c>
    </row>
    <row r="25" spans="1:10" x14ac:dyDescent="0.25">
      <c r="A25">
        <v>2020</v>
      </c>
      <c r="B25">
        <v>11</v>
      </c>
      <c r="C25">
        <v>1</v>
      </c>
      <c r="D25">
        <v>1</v>
      </c>
      <c r="E25" s="30">
        <v>86.309166666666655</v>
      </c>
      <c r="F25">
        <v>3.2671583389999999</v>
      </c>
      <c r="G25">
        <v>2.2589999999999999</v>
      </c>
      <c r="H25">
        <v>2.4500000000000002</v>
      </c>
      <c r="I25">
        <v>0</v>
      </c>
      <c r="J25">
        <v>28.324539999999999</v>
      </c>
    </row>
    <row r="26" spans="1:10" x14ac:dyDescent="0.25">
      <c r="A26">
        <v>2020</v>
      </c>
      <c r="B26">
        <v>12</v>
      </c>
      <c r="C26">
        <v>1</v>
      </c>
      <c r="D26">
        <v>1</v>
      </c>
      <c r="E26" s="30">
        <v>86.309166666666655</v>
      </c>
      <c r="F26">
        <v>3.4144748030000001</v>
      </c>
      <c r="G26">
        <v>2.2599999999999998</v>
      </c>
      <c r="H26">
        <v>2.4500000000000002</v>
      </c>
      <c r="I26">
        <v>0</v>
      </c>
      <c r="J26">
        <v>28.954730000000001</v>
      </c>
    </row>
    <row r="27" spans="1:10" x14ac:dyDescent="0.25">
      <c r="A27">
        <v>2021</v>
      </c>
      <c r="B27">
        <v>1</v>
      </c>
      <c r="C27">
        <v>1</v>
      </c>
      <c r="D27">
        <v>1</v>
      </c>
      <c r="E27" s="30">
        <v>113.55416666666667</v>
      </c>
      <c r="F27">
        <v>3.7656289630000002</v>
      </c>
      <c r="G27">
        <v>2.2930000000000001</v>
      </c>
      <c r="H27">
        <v>2.4609999999999999</v>
      </c>
      <c r="I27">
        <v>0</v>
      </c>
      <c r="J27">
        <v>29.913350000000001</v>
      </c>
    </row>
    <row r="28" spans="1:10" x14ac:dyDescent="0.25">
      <c r="A28">
        <v>2021</v>
      </c>
      <c r="B28">
        <v>2</v>
      </c>
      <c r="C28">
        <v>1</v>
      </c>
      <c r="D28">
        <v>1</v>
      </c>
      <c r="E28" s="30">
        <v>113.55416666666667</v>
      </c>
      <c r="F28">
        <v>3.6694666649999998</v>
      </c>
      <c r="G28">
        <v>2.3119999999999998</v>
      </c>
      <c r="H28">
        <v>2.4710000000000001</v>
      </c>
      <c r="I28">
        <v>0</v>
      </c>
      <c r="J28">
        <v>29.776789999999998</v>
      </c>
    </row>
    <row r="29" spans="1:10" x14ac:dyDescent="0.25">
      <c r="A29">
        <v>2021</v>
      </c>
      <c r="B29">
        <v>3</v>
      </c>
      <c r="C29">
        <v>1</v>
      </c>
      <c r="D29">
        <v>1</v>
      </c>
      <c r="E29" s="30">
        <v>113.55416666666667</v>
      </c>
      <c r="F29">
        <v>3.3437813369999998</v>
      </c>
      <c r="G29">
        <v>2.3170000000000002</v>
      </c>
      <c r="H29">
        <v>2.4790000000000001</v>
      </c>
      <c r="I29">
        <v>0</v>
      </c>
      <c r="J29">
        <v>28.41844</v>
      </c>
    </row>
    <row r="30" spans="1:10" x14ac:dyDescent="0.25">
      <c r="A30">
        <v>2021</v>
      </c>
      <c r="B30">
        <v>4</v>
      </c>
      <c r="C30">
        <v>1</v>
      </c>
      <c r="D30">
        <v>1</v>
      </c>
      <c r="E30" s="30">
        <v>113.55416666666667</v>
      </c>
      <c r="F30">
        <v>3.073181232</v>
      </c>
      <c r="G30">
        <v>2.3220000000000001</v>
      </c>
      <c r="H30">
        <v>2.4809999999999999</v>
      </c>
      <c r="I30">
        <v>0</v>
      </c>
      <c r="J30">
        <v>26.246099999999998</v>
      </c>
    </row>
    <row r="31" spans="1:10" x14ac:dyDescent="0.25">
      <c r="A31">
        <v>2021</v>
      </c>
      <c r="B31">
        <v>5</v>
      </c>
      <c r="C31">
        <v>1</v>
      </c>
      <c r="D31">
        <v>1</v>
      </c>
      <c r="E31" s="30">
        <v>113.55416666666667</v>
      </c>
      <c r="F31">
        <v>2.9745467890000001</v>
      </c>
      <c r="G31">
        <v>2.3260000000000001</v>
      </c>
      <c r="H31">
        <v>2.484</v>
      </c>
      <c r="I31">
        <v>0</v>
      </c>
      <c r="J31">
        <v>26.229330000000001</v>
      </c>
    </row>
    <row r="32" spans="1:10" x14ac:dyDescent="0.25">
      <c r="A32">
        <v>2021</v>
      </c>
      <c r="B32">
        <v>6</v>
      </c>
      <c r="C32">
        <v>1</v>
      </c>
      <c r="D32">
        <v>1</v>
      </c>
      <c r="E32" s="30">
        <v>113.55416666666667</v>
      </c>
      <c r="F32">
        <v>2.9574877709999998</v>
      </c>
      <c r="G32">
        <v>2.3279999999999998</v>
      </c>
      <c r="H32">
        <v>2.4860000000000002</v>
      </c>
      <c r="I32">
        <v>0</v>
      </c>
      <c r="J32">
        <v>27.537600000000001</v>
      </c>
    </row>
    <row r="33" spans="1:10" x14ac:dyDescent="0.25">
      <c r="A33">
        <v>2021</v>
      </c>
      <c r="B33">
        <v>7</v>
      </c>
      <c r="C33">
        <v>1</v>
      </c>
      <c r="D33">
        <v>1</v>
      </c>
      <c r="E33" s="30">
        <v>113.55416666666667</v>
      </c>
      <c r="F33">
        <v>3.0529304050000001</v>
      </c>
      <c r="G33">
        <v>2.33</v>
      </c>
      <c r="H33">
        <v>2.488</v>
      </c>
      <c r="I33">
        <v>0</v>
      </c>
      <c r="J33">
        <v>29.620979999999999</v>
      </c>
    </row>
    <row r="34" spans="1:10" x14ac:dyDescent="0.25">
      <c r="A34">
        <v>2021</v>
      </c>
      <c r="B34">
        <v>8</v>
      </c>
      <c r="C34">
        <v>1</v>
      </c>
      <c r="D34">
        <v>1</v>
      </c>
      <c r="E34" s="30">
        <v>113.55416666666667</v>
      </c>
      <c r="F34">
        <v>3.002487769</v>
      </c>
      <c r="G34">
        <v>2.331</v>
      </c>
      <c r="H34">
        <v>2.4910000000000001</v>
      </c>
      <c r="I34">
        <v>0</v>
      </c>
      <c r="J34">
        <v>28.878589999999999</v>
      </c>
    </row>
    <row r="35" spans="1:10" x14ac:dyDescent="0.25">
      <c r="A35">
        <v>2021</v>
      </c>
      <c r="B35">
        <v>9</v>
      </c>
      <c r="C35">
        <v>1</v>
      </c>
      <c r="D35">
        <v>1</v>
      </c>
      <c r="E35" s="30">
        <v>113.55416666666667</v>
      </c>
      <c r="F35">
        <v>2.9202074329999999</v>
      </c>
      <c r="G35">
        <v>2.3290000000000002</v>
      </c>
      <c r="H35">
        <v>2.4910000000000001</v>
      </c>
      <c r="I35">
        <v>0</v>
      </c>
      <c r="J35">
        <v>27.453140000000001</v>
      </c>
    </row>
    <row r="36" spans="1:10" x14ac:dyDescent="0.25">
      <c r="A36">
        <v>2021</v>
      </c>
      <c r="B36">
        <v>10</v>
      </c>
      <c r="C36">
        <v>1</v>
      </c>
      <c r="D36">
        <v>1</v>
      </c>
      <c r="E36" s="30">
        <v>113.55416666666667</v>
      </c>
      <c r="F36">
        <v>3.0281074619999999</v>
      </c>
      <c r="G36">
        <v>2.331</v>
      </c>
      <c r="H36">
        <v>2.4910000000000001</v>
      </c>
      <c r="I36">
        <v>0</v>
      </c>
      <c r="J36">
        <v>27.031089999999999</v>
      </c>
    </row>
    <row r="37" spans="1:10" x14ac:dyDescent="0.25">
      <c r="A37">
        <v>2021</v>
      </c>
      <c r="B37">
        <v>11</v>
      </c>
      <c r="C37">
        <v>1</v>
      </c>
      <c r="D37">
        <v>1</v>
      </c>
      <c r="E37" s="30">
        <v>113.55416666666667</v>
      </c>
      <c r="F37">
        <v>3.3601730949999999</v>
      </c>
      <c r="G37">
        <v>2.3340000000000001</v>
      </c>
      <c r="H37">
        <v>2.492</v>
      </c>
      <c r="I37">
        <v>0</v>
      </c>
      <c r="J37">
        <v>28.930859999999999</v>
      </c>
    </row>
    <row r="38" spans="1:10" x14ac:dyDescent="0.25">
      <c r="A38">
        <v>2021</v>
      </c>
      <c r="B38">
        <v>12</v>
      </c>
      <c r="C38">
        <v>1</v>
      </c>
      <c r="D38">
        <v>1</v>
      </c>
      <c r="E38" s="30">
        <v>113.55416666666667</v>
      </c>
      <c r="F38">
        <v>3.5339912120000001</v>
      </c>
      <c r="G38">
        <v>2.3340000000000001</v>
      </c>
      <c r="H38">
        <v>2.4929999999999999</v>
      </c>
      <c r="I38">
        <v>0</v>
      </c>
      <c r="J38">
        <v>29.253969999999999</v>
      </c>
    </row>
    <row r="39" spans="1:10" x14ac:dyDescent="0.25">
      <c r="A39">
        <v>2022</v>
      </c>
      <c r="B39">
        <v>1</v>
      </c>
      <c r="C39">
        <v>1</v>
      </c>
      <c r="D39">
        <v>1</v>
      </c>
      <c r="E39" s="30">
        <v>87.42</v>
      </c>
      <c r="F39">
        <v>3.9356289630000001</v>
      </c>
      <c r="G39">
        <v>2.254</v>
      </c>
      <c r="H39">
        <v>2.4729999999999999</v>
      </c>
      <c r="I39">
        <v>0</v>
      </c>
      <c r="J39">
        <v>31.399529999999999</v>
      </c>
    </row>
    <row r="40" spans="1:10" x14ac:dyDescent="0.25">
      <c r="A40">
        <v>2022</v>
      </c>
      <c r="B40">
        <v>2</v>
      </c>
      <c r="C40">
        <v>1</v>
      </c>
      <c r="D40">
        <v>1</v>
      </c>
      <c r="E40" s="30">
        <v>87.42</v>
      </c>
      <c r="F40">
        <v>3.8394666649999998</v>
      </c>
      <c r="G40">
        <v>2.198</v>
      </c>
      <c r="H40">
        <v>2.4900000000000002</v>
      </c>
      <c r="I40">
        <v>0</v>
      </c>
      <c r="J40">
        <v>30.77336</v>
      </c>
    </row>
    <row r="41" spans="1:10" x14ac:dyDescent="0.25">
      <c r="A41">
        <v>2022</v>
      </c>
      <c r="B41">
        <v>3</v>
      </c>
      <c r="C41">
        <v>1</v>
      </c>
      <c r="D41">
        <v>1</v>
      </c>
      <c r="E41" s="30">
        <v>87.42</v>
      </c>
      <c r="F41">
        <v>3.5137813370000002</v>
      </c>
      <c r="G41">
        <v>2.165</v>
      </c>
      <c r="H41">
        <v>2.4990000000000001</v>
      </c>
      <c r="I41">
        <v>0</v>
      </c>
      <c r="J41">
        <v>29.232040000000001</v>
      </c>
    </row>
    <row r="42" spans="1:10" x14ac:dyDescent="0.25">
      <c r="A42">
        <v>2022</v>
      </c>
      <c r="B42">
        <v>4</v>
      </c>
      <c r="C42">
        <v>1</v>
      </c>
      <c r="D42">
        <v>1</v>
      </c>
      <c r="E42" s="30">
        <v>87.42</v>
      </c>
      <c r="F42">
        <v>3.243181232</v>
      </c>
      <c r="G42">
        <v>2.149</v>
      </c>
      <c r="H42">
        <v>2.504</v>
      </c>
      <c r="I42">
        <v>0</v>
      </c>
      <c r="J42">
        <v>27.64499</v>
      </c>
    </row>
    <row r="43" spans="1:10" x14ac:dyDescent="0.25">
      <c r="A43">
        <v>2022</v>
      </c>
      <c r="B43">
        <v>5</v>
      </c>
      <c r="C43">
        <v>1</v>
      </c>
      <c r="D43">
        <v>1</v>
      </c>
      <c r="E43" s="30">
        <v>87.42</v>
      </c>
      <c r="F43">
        <v>3.1445467890000001</v>
      </c>
      <c r="G43">
        <v>2.141</v>
      </c>
      <c r="H43">
        <v>2.5089999999999999</v>
      </c>
      <c r="I43">
        <v>0</v>
      </c>
      <c r="J43">
        <v>27.48922</v>
      </c>
    </row>
    <row r="44" spans="1:10" x14ac:dyDescent="0.25">
      <c r="A44">
        <v>2022</v>
      </c>
      <c r="B44">
        <v>6</v>
      </c>
      <c r="C44">
        <v>1</v>
      </c>
      <c r="D44">
        <v>1</v>
      </c>
      <c r="E44" s="30">
        <v>87.42</v>
      </c>
      <c r="F44">
        <v>3.1274877710000002</v>
      </c>
      <c r="G44">
        <v>2.1349999999999998</v>
      </c>
      <c r="H44">
        <v>2.5150000000000001</v>
      </c>
      <c r="I44">
        <v>0</v>
      </c>
      <c r="J44">
        <v>28.68507</v>
      </c>
    </row>
    <row r="45" spans="1:10" x14ac:dyDescent="0.25">
      <c r="A45">
        <v>2022</v>
      </c>
      <c r="B45">
        <v>7</v>
      </c>
      <c r="C45">
        <v>1</v>
      </c>
      <c r="D45">
        <v>1</v>
      </c>
      <c r="E45" s="30">
        <v>87.42</v>
      </c>
      <c r="F45">
        <v>3.2229304050000001</v>
      </c>
      <c r="G45">
        <v>2.13</v>
      </c>
      <c r="H45">
        <v>2.5209999999999999</v>
      </c>
      <c r="I45">
        <v>0</v>
      </c>
      <c r="J45">
        <v>30.934249999999999</v>
      </c>
    </row>
    <row r="46" spans="1:10" x14ac:dyDescent="0.25">
      <c r="A46">
        <v>2022</v>
      </c>
      <c r="B46">
        <v>8</v>
      </c>
      <c r="C46">
        <v>1</v>
      </c>
      <c r="D46">
        <v>1</v>
      </c>
      <c r="E46" s="30">
        <v>87.42</v>
      </c>
      <c r="F46">
        <v>3.172487769</v>
      </c>
      <c r="G46">
        <v>2.1259999999999999</v>
      </c>
      <c r="H46">
        <v>2.524</v>
      </c>
      <c r="I46">
        <v>0</v>
      </c>
      <c r="J46">
        <v>29.923839999999998</v>
      </c>
    </row>
    <row r="47" spans="1:10" x14ac:dyDescent="0.25">
      <c r="A47">
        <v>2022</v>
      </c>
      <c r="B47">
        <v>9</v>
      </c>
      <c r="C47">
        <v>1</v>
      </c>
      <c r="D47">
        <v>1</v>
      </c>
      <c r="E47" s="30">
        <v>87.42</v>
      </c>
      <c r="F47">
        <v>3.0902074329999998</v>
      </c>
      <c r="G47">
        <v>2.1240000000000001</v>
      </c>
      <c r="H47">
        <v>2.5270000000000001</v>
      </c>
      <c r="I47">
        <v>0</v>
      </c>
      <c r="J47">
        <v>28.09206</v>
      </c>
    </row>
    <row r="48" spans="1:10" x14ac:dyDescent="0.25">
      <c r="A48">
        <v>2022</v>
      </c>
      <c r="B48">
        <v>10</v>
      </c>
      <c r="C48">
        <v>1</v>
      </c>
      <c r="D48">
        <v>1</v>
      </c>
      <c r="E48" s="30">
        <v>87.42</v>
      </c>
      <c r="F48">
        <v>3.1981074619999998</v>
      </c>
      <c r="G48">
        <v>2.1240000000000001</v>
      </c>
      <c r="H48">
        <v>2.528</v>
      </c>
      <c r="I48">
        <v>0</v>
      </c>
      <c r="J48">
        <v>28.162420000000001</v>
      </c>
    </row>
    <row r="49" spans="1:10" x14ac:dyDescent="0.25">
      <c r="A49">
        <v>2022</v>
      </c>
      <c r="B49">
        <v>11</v>
      </c>
      <c r="C49">
        <v>1</v>
      </c>
      <c r="D49">
        <v>1</v>
      </c>
      <c r="E49" s="30">
        <v>87.42</v>
      </c>
      <c r="F49">
        <v>3.5301730949999999</v>
      </c>
      <c r="G49">
        <v>2.1259999999999999</v>
      </c>
      <c r="H49">
        <v>2.5289999999999999</v>
      </c>
      <c r="I49">
        <v>0</v>
      </c>
      <c r="J49">
        <v>29.676629999999999</v>
      </c>
    </row>
    <row r="50" spans="1:10" x14ac:dyDescent="0.25">
      <c r="A50">
        <v>2022</v>
      </c>
      <c r="B50">
        <v>12</v>
      </c>
      <c r="C50">
        <v>1</v>
      </c>
      <c r="D50">
        <v>1</v>
      </c>
      <c r="E50" s="30">
        <v>87.42</v>
      </c>
      <c r="F50">
        <v>3.703991212</v>
      </c>
      <c r="G50">
        <v>2.1230000000000002</v>
      </c>
      <c r="H50">
        <v>2.5289999999999999</v>
      </c>
      <c r="I50">
        <v>0</v>
      </c>
      <c r="J50">
        <v>30.365400000000001</v>
      </c>
    </row>
    <row r="51" spans="1:10" x14ac:dyDescent="0.25">
      <c r="A51">
        <v>2023</v>
      </c>
      <c r="B51">
        <v>1</v>
      </c>
      <c r="C51">
        <v>1</v>
      </c>
      <c r="D51">
        <v>1</v>
      </c>
      <c r="E51" s="30">
        <v>81.819999999999993</v>
      </c>
      <c r="F51">
        <v>4.1156289629999998</v>
      </c>
      <c r="G51">
        <v>2.1429999999999998</v>
      </c>
      <c r="H51">
        <v>2.569</v>
      </c>
      <c r="I51">
        <v>0</v>
      </c>
      <c r="J51">
        <v>33.010809999999999</v>
      </c>
    </row>
    <row r="52" spans="1:10" x14ac:dyDescent="0.25">
      <c r="A52">
        <v>2023</v>
      </c>
      <c r="B52">
        <v>2</v>
      </c>
      <c r="C52">
        <v>1</v>
      </c>
      <c r="D52">
        <v>1</v>
      </c>
      <c r="E52" s="30">
        <v>81.819999999999993</v>
      </c>
      <c r="F52">
        <v>4.0294666650000002</v>
      </c>
      <c r="G52">
        <v>2.149</v>
      </c>
      <c r="H52">
        <v>2.5840000000000001</v>
      </c>
      <c r="I52">
        <v>0</v>
      </c>
      <c r="J52">
        <v>32.294750000000001</v>
      </c>
    </row>
    <row r="53" spans="1:10" x14ac:dyDescent="0.25">
      <c r="A53">
        <v>2023</v>
      </c>
      <c r="B53">
        <v>3</v>
      </c>
      <c r="C53">
        <v>1</v>
      </c>
      <c r="D53">
        <v>1</v>
      </c>
      <c r="E53" s="30">
        <v>81.819999999999993</v>
      </c>
      <c r="F53">
        <v>3.6937813369999999</v>
      </c>
      <c r="G53">
        <v>2.153</v>
      </c>
      <c r="H53">
        <v>2.589</v>
      </c>
      <c r="I53">
        <v>0</v>
      </c>
      <c r="J53">
        <v>29.895849999999999</v>
      </c>
    </row>
    <row r="54" spans="1:10" x14ac:dyDescent="0.25">
      <c r="A54">
        <v>2023</v>
      </c>
      <c r="B54">
        <v>4</v>
      </c>
      <c r="C54">
        <v>1</v>
      </c>
      <c r="D54">
        <v>1</v>
      </c>
      <c r="E54" s="30">
        <v>81.819999999999993</v>
      </c>
      <c r="F54">
        <v>3.4231812320000001</v>
      </c>
      <c r="G54">
        <v>2.1560000000000001</v>
      </c>
      <c r="H54">
        <v>2.5910000000000002</v>
      </c>
      <c r="I54">
        <v>0</v>
      </c>
      <c r="J54">
        <v>28.452400000000001</v>
      </c>
    </row>
    <row r="55" spans="1:10" x14ac:dyDescent="0.25">
      <c r="A55">
        <v>2023</v>
      </c>
      <c r="B55">
        <v>5</v>
      </c>
      <c r="C55">
        <v>1</v>
      </c>
      <c r="D55">
        <v>1</v>
      </c>
      <c r="E55" s="30">
        <v>81.819999999999993</v>
      </c>
      <c r="F55">
        <v>3.3245467889999998</v>
      </c>
      <c r="G55">
        <v>2.157</v>
      </c>
      <c r="H55">
        <v>2.5939999999999999</v>
      </c>
      <c r="I55">
        <v>0</v>
      </c>
      <c r="J55">
        <v>28.60202</v>
      </c>
    </row>
    <row r="56" spans="1:10" x14ac:dyDescent="0.25">
      <c r="A56">
        <v>2023</v>
      </c>
      <c r="B56">
        <v>6</v>
      </c>
      <c r="C56">
        <v>1</v>
      </c>
      <c r="D56">
        <v>1</v>
      </c>
      <c r="E56" s="30">
        <v>81.819999999999993</v>
      </c>
      <c r="F56">
        <v>3.3074877709999999</v>
      </c>
      <c r="G56">
        <v>2.1579999999999999</v>
      </c>
      <c r="H56">
        <v>2.5950000000000002</v>
      </c>
      <c r="I56">
        <v>0</v>
      </c>
      <c r="J56">
        <v>30.07254</v>
      </c>
    </row>
    <row r="57" spans="1:10" x14ac:dyDescent="0.25">
      <c r="A57">
        <v>2023</v>
      </c>
      <c r="B57">
        <v>7</v>
      </c>
      <c r="C57">
        <v>1</v>
      </c>
      <c r="D57">
        <v>1</v>
      </c>
      <c r="E57" s="30">
        <v>81.819999999999993</v>
      </c>
      <c r="F57">
        <v>3.4029304050000002</v>
      </c>
      <c r="G57">
        <v>2.1589999999999998</v>
      </c>
      <c r="H57">
        <v>2.5960000000000001</v>
      </c>
      <c r="I57">
        <v>0</v>
      </c>
      <c r="J57">
        <v>32.701369999999997</v>
      </c>
    </row>
    <row r="58" spans="1:10" x14ac:dyDescent="0.25">
      <c r="A58">
        <v>2023</v>
      </c>
      <c r="B58">
        <v>8</v>
      </c>
      <c r="C58">
        <v>1</v>
      </c>
      <c r="D58">
        <v>1</v>
      </c>
      <c r="E58" s="30">
        <v>81.819999999999993</v>
      </c>
      <c r="F58">
        <v>3.3524877690000001</v>
      </c>
      <c r="G58">
        <v>2.1589999999999998</v>
      </c>
      <c r="H58">
        <v>2.5960000000000001</v>
      </c>
      <c r="I58">
        <v>0</v>
      </c>
      <c r="J58">
        <v>31.095939999999999</v>
      </c>
    </row>
    <row r="59" spans="1:10" x14ac:dyDescent="0.25">
      <c r="A59">
        <v>2023</v>
      </c>
      <c r="B59">
        <v>9</v>
      </c>
      <c r="C59">
        <v>1</v>
      </c>
      <c r="D59">
        <v>1</v>
      </c>
      <c r="E59" s="30">
        <v>81.819999999999993</v>
      </c>
      <c r="F59">
        <v>3.2702074329999999</v>
      </c>
      <c r="G59">
        <v>2.16</v>
      </c>
      <c r="H59">
        <v>2.597</v>
      </c>
      <c r="I59">
        <v>0</v>
      </c>
      <c r="J59">
        <v>29.60642</v>
      </c>
    </row>
    <row r="60" spans="1:10" x14ac:dyDescent="0.25">
      <c r="A60">
        <v>2023</v>
      </c>
      <c r="B60">
        <v>10</v>
      </c>
      <c r="C60">
        <v>1</v>
      </c>
      <c r="D60">
        <v>1</v>
      </c>
      <c r="E60" s="30">
        <v>81.819999999999993</v>
      </c>
      <c r="F60">
        <v>3.378107462</v>
      </c>
      <c r="G60">
        <v>2.16</v>
      </c>
      <c r="H60">
        <v>2.597</v>
      </c>
      <c r="I60">
        <v>0</v>
      </c>
      <c r="J60">
        <v>29.165479999999999</v>
      </c>
    </row>
    <row r="61" spans="1:10" x14ac:dyDescent="0.25">
      <c r="A61">
        <v>2023</v>
      </c>
      <c r="B61">
        <v>11</v>
      </c>
      <c r="C61">
        <v>1</v>
      </c>
      <c r="D61">
        <v>1</v>
      </c>
      <c r="E61" s="30">
        <v>81.819999999999993</v>
      </c>
      <c r="F61">
        <v>3.710173095</v>
      </c>
      <c r="G61">
        <v>2.16</v>
      </c>
      <c r="H61">
        <v>2.597</v>
      </c>
      <c r="I61">
        <v>0</v>
      </c>
      <c r="J61">
        <v>31.033940000000001</v>
      </c>
    </row>
    <row r="62" spans="1:10" x14ac:dyDescent="0.25">
      <c r="A62">
        <v>2023</v>
      </c>
      <c r="B62">
        <v>12</v>
      </c>
      <c r="C62">
        <v>1</v>
      </c>
      <c r="D62">
        <v>1</v>
      </c>
      <c r="E62" s="30">
        <v>81.819999999999993</v>
      </c>
      <c r="F62">
        <v>3.8839912120000002</v>
      </c>
      <c r="G62">
        <v>2.16</v>
      </c>
      <c r="H62">
        <v>2.597</v>
      </c>
      <c r="I62">
        <v>0</v>
      </c>
      <c r="J62">
        <v>31.335149999999999</v>
      </c>
    </row>
    <row r="63" spans="1:10" x14ac:dyDescent="0.25">
      <c r="A63">
        <v>2024</v>
      </c>
      <c r="B63">
        <v>1</v>
      </c>
      <c r="C63">
        <v>1</v>
      </c>
      <c r="D63">
        <v>1</v>
      </c>
      <c r="E63" s="30">
        <v>76.900000000000006</v>
      </c>
      <c r="F63">
        <v>4.3056289630000002</v>
      </c>
      <c r="G63">
        <v>2.2280000000000002</v>
      </c>
      <c r="H63">
        <v>2.6309999999999998</v>
      </c>
      <c r="I63">
        <v>0</v>
      </c>
      <c r="J63">
        <v>34.828560000000003</v>
      </c>
    </row>
    <row r="64" spans="1:10" x14ac:dyDescent="0.25">
      <c r="A64">
        <v>2024</v>
      </c>
      <c r="B64">
        <v>2</v>
      </c>
      <c r="C64">
        <v>1</v>
      </c>
      <c r="D64">
        <v>1</v>
      </c>
      <c r="E64" s="30">
        <v>76.900000000000006</v>
      </c>
      <c r="F64">
        <v>4.2194666649999997</v>
      </c>
      <c r="G64">
        <v>2.2549999999999999</v>
      </c>
      <c r="H64">
        <v>2.6469999999999998</v>
      </c>
      <c r="I64">
        <v>0</v>
      </c>
      <c r="J64">
        <v>33.91207</v>
      </c>
    </row>
    <row r="65" spans="1:10" x14ac:dyDescent="0.25">
      <c r="A65">
        <v>2024</v>
      </c>
      <c r="B65">
        <v>3</v>
      </c>
      <c r="C65">
        <v>1</v>
      </c>
      <c r="D65">
        <v>1</v>
      </c>
      <c r="E65" s="30">
        <v>76.900000000000006</v>
      </c>
      <c r="F65">
        <v>3.8837813369999998</v>
      </c>
      <c r="G65">
        <v>2.2669999999999999</v>
      </c>
      <c r="H65">
        <v>2.6560000000000001</v>
      </c>
      <c r="I65">
        <v>0</v>
      </c>
      <c r="J65">
        <v>31.60211</v>
      </c>
    </row>
    <row r="66" spans="1:10" x14ac:dyDescent="0.25">
      <c r="A66">
        <v>2024</v>
      </c>
      <c r="B66">
        <v>4</v>
      </c>
      <c r="C66">
        <v>1</v>
      </c>
      <c r="D66">
        <v>1</v>
      </c>
      <c r="E66" s="30">
        <v>76.900000000000006</v>
      </c>
      <c r="F66">
        <v>3.6131812320000001</v>
      </c>
      <c r="G66">
        <v>2.274</v>
      </c>
      <c r="H66">
        <v>2.661</v>
      </c>
      <c r="I66">
        <v>0</v>
      </c>
      <c r="J66">
        <v>29.677420000000001</v>
      </c>
    </row>
    <row r="67" spans="1:10" x14ac:dyDescent="0.25">
      <c r="A67">
        <v>2024</v>
      </c>
      <c r="B67">
        <v>5</v>
      </c>
      <c r="C67">
        <v>1</v>
      </c>
      <c r="D67">
        <v>1</v>
      </c>
      <c r="E67" s="30">
        <v>76.900000000000006</v>
      </c>
      <c r="F67">
        <v>3.5145467890000002</v>
      </c>
      <c r="G67">
        <v>2.2810000000000001</v>
      </c>
      <c r="H67">
        <v>2.6619999999999999</v>
      </c>
      <c r="I67">
        <v>0</v>
      </c>
      <c r="J67">
        <v>30.033860000000001</v>
      </c>
    </row>
    <row r="68" spans="1:10" x14ac:dyDescent="0.25">
      <c r="A68">
        <v>2024</v>
      </c>
      <c r="B68">
        <v>6</v>
      </c>
      <c r="C68">
        <v>1</v>
      </c>
      <c r="D68">
        <v>1</v>
      </c>
      <c r="E68" s="30">
        <v>76.900000000000006</v>
      </c>
      <c r="F68">
        <v>3.4874877710000001</v>
      </c>
      <c r="G68">
        <v>2.2850000000000001</v>
      </c>
      <c r="H68">
        <v>2.665</v>
      </c>
      <c r="I68">
        <v>0</v>
      </c>
      <c r="J68">
        <v>30.973289999999999</v>
      </c>
    </row>
    <row r="69" spans="1:10" x14ac:dyDescent="0.25">
      <c r="A69">
        <v>2024</v>
      </c>
      <c r="B69">
        <v>7</v>
      </c>
      <c r="C69">
        <v>1</v>
      </c>
      <c r="D69">
        <v>1</v>
      </c>
      <c r="E69" s="30">
        <v>76.900000000000006</v>
      </c>
      <c r="F69">
        <v>3.5929304050000002</v>
      </c>
      <c r="G69">
        <v>2.2869999999999999</v>
      </c>
      <c r="H69">
        <v>2.6680000000000001</v>
      </c>
      <c r="I69">
        <v>0</v>
      </c>
      <c r="J69">
        <v>33.91921</v>
      </c>
    </row>
    <row r="70" spans="1:10" x14ac:dyDescent="0.25">
      <c r="A70">
        <v>2024</v>
      </c>
      <c r="B70">
        <v>8</v>
      </c>
      <c r="C70">
        <v>1</v>
      </c>
      <c r="D70">
        <v>1</v>
      </c>
      <c r="E70" s="30">
        <v>76.900000000000006</v>
      </c>
      <c r="F70">
        <v>3.5424877690000001</v>
      </c>
      <c r="G70">
        <v>2.2879999999999998</v>
      </c>
      <c r="H70">
        <v>2.67</v>
      </c>
      <c r="I70">
        <v>0</v>
      </c>
      <c r="J70">
        <v>32.854770000000002</v>
      </c>
    </row>
    <row r="71" spans="1:10" x14ac:dyDescent="0.25">
      <c r="A71">
        <v>2024</v>
      </c>
      <c r="B71">
        <v>9</v>
      </c>
      <c r="C71">
        <v>1</v>
      </c>
      <c r="D71">
        <v>1</v>
      </c>
      <c r="E71" s="30">
        <v>76.900000000000006</v>
      </c>
      <c r="F71">
        <v>3.4602074329999999</v>
      </c>
      <c r="G71">
        <v>2.2890000000000001</v>
      </c>
      <c r="H71">
        <v>2.67</v>
      </c>
      <c r="I71">
        <v>0</v>
      </c>
      <c r="J71">
        <v>31.13776</v>
      </c>
    </row>
    <row r="72" spans="1:10" x14ac:dyDescent="0.25">
      <c r="A72">
        <v>2024</v>
      </c>
      <c r="B72">
        <v>10</v>
      </c>
      <c r="C72">
        <v>1</v>
      </c>
      <c r="D72">
        <v>1</v>
      </c>
      <c r="E72" s="30">
        <v>76.900000000000006</v>
      </c>
      <c r="F72">
        <v>3.568107462</v>
      </c>
      <c r="G72">
        <v>2.2890000000000001</v>
      </c>
      <c r="H72">
        <v>2.6709999999999998</v>
      </c>
      <c r="I72">
        <v>0</v>
      </c>
      <c r="J72">
        <v>30.2971</v>
      </c>
    </row>
    <row r="73" spans="1:10" x14ac:dyDescent="0.25">
      <c r="A73">
        <v>2024</v>
      </c>
      <c r="B73">
        <v>11</v>
      </c>
      <c r="C73">
        <v>1</v>
      </c>
      <c r="D73">
        <v>1</v>
      </c>
      <c r="E73" s="30">
        <v>76.900000000000006</v>
      </c>
      <c r="F73">
        <v>3.900173095</v>
      </c>
      <c r="G73">
        <v>2.2890000000000001</v>
      </c>
      <c r="H73">
        <v>2.6720000000000002</v>
      </c>
      <c r="I73">
        <v>0</v>
      </c>
      <c r="J73">
        <v>31.732060000000001</v>
      </c>
    </row>
    <row r="74" spans="1:10" x14ac:dyDescent="0.25">
      <c r="A74">
        <v>2024</v>
      </c>
      <c r="B74">
        <v>12</v>
      </c>
      <c r="C74">
        <v>1</v>
      </c>
      <c r="D74">
        <v>1</v>
      </c>
      <c r="E74" s="30">
        <v>76.900000000000006</v>
      </c>
      <c r="F74">
        <v>4.0739912120000001</v>
      </c>
      <c r="G74">
        <v>2.29</v>
      </c>
      <c r="H74">
        <v>2.673</v>
      </c>
      <c r="I74">
        <v>0</v>
      </c>
      <c r="J74">
        <v>32.485590000000002</v>
      </c>
    </row>
    <row r="75" spans="1:10" x14ac:dyDescent="0.25">
      <c r="A75">
        <v>2025</v>
      </c>
      <c r="B75">
        <v>1</v>
      </c>
      <c r="C75">
        <v>1</v>
      </c>
      <c r="D75">
        <v>1</v>
      </c>
      <c r="E75" s="30">
        <v>72.69</v>
      </c>
      <c r="F75">
        <v>4.4656289630000003</v>
      </c>
      <c r="G75">
        <v>2.3210000000000002</v>
      </c>
      <c r="H75">
        <v>2.702</v>
      </c>
      <c r="I75">
        <v>0</v>
      </c>
      <c r="J75">
        <v>35.636719999999997</v>
      </c>
    </row>
    <row r="76" spans="1:10" x14ac:dyDescent="0.25">
      <c r="A76">
        <v>2025</v>
      </c>
      <c r="B76">
        <v>2</v>
      </c>
      <c r="C76">
        <v>1</v>
      </c>
      <c r="D76">
        <v>1</v>
      </c>
      <c r="E76" s="30">
        <v>72.69</v>
      </c>
      <c r="F76">
        <v>4.369466665</v>
      </c>
      <c r="G76">
        <v>2.3370000000000002</v>
      </c>
      <c r="H76">
        <v>2.7170000000000001</v>
      </c>
      <c r="I76">
        <v>0</v>
      </c>
      <c r="J76">
        <v>34.888010000000001</v>
      </c>
    </row>
    <row r="77" spans="1:10" x14ac:dyDescent="0.25">
      <c r="A77">
        <v>2025</v>
      </c>
      <c r="B77">
        <v>3</v>
      </c>
      <c r="C77">
        <v>1</v>
      </c>
      <c r="D77">
        <v>1</v>
      </c>
      <c r="E77" s="30">
        <v>72.69</v>
      </c>
      <c r="F77">
        <v>4.0437813370000004</v>
      </c>
      <c r="G77">
        <v>2.3450000000000002</v>
      </c>
      <c r="H77">
        <v>2.726</v>
      </c>
      <c r="I77">
        <v>0</v>
      </c>
      <c r="J77">
        <v>32.443449999999999</v>
      </c>
    </row>
    <row r="78" spans="1:10" x14ac:dyDescent="0.25">
      <c r="A78">
        <v>2025</v>
      </c>
      <c r="B78">
        <v>4</v>
      </c>
      <c r="C78">
        <v>1</v>
      </c>
      <c r="D78">
        <v>1</v>
      </c>
      <c r="E78" s="30">
        <v>72.69</v>
      </c>
      <c r="F78">
        <v>3.7731812320000002</v>
      </c>
      <c r="G78">
        <v>2.3479999999999999</v>
      </c>
      <c r="H78">
        <v>2.73</v>
      </c>
      <c r="I78">
        <v>0</v>
      </c>
      <c r="J78">
        <v>30.609470000000002</v>
      </c>
    </row>
    <row r="79" spans="1:10" x14ac:dyDescent="0.25">
      <c r="A79">
        <v>2025</v>
      </c>
      <c r="B79">
        <v>5</v>
      </c>
      <c r="C79">
        <v>1</v>
      </c>
      <c r="D79">
        <v>1</v>
      </c>
      <c r="E79" s="30">
        <v>72.69</v>
      </c>
      <c r="F79">
        <v>3.6745467889999999</v>
      </c>
      <c r="G79">
        <v>2.35</v>
      </c>
      <c r="H79">
        <v>2.7320000000000002</v>
      </c>
      <c r="I79">
        <v>0</v>
      </c>
      <c r="J79">
        <v>30.54468</v>
      </c>
    </row>
    <row r="80" spans="1:10" x14ac:dyDescent="0.25">
      <c r="A80">
        <v>2025</v>
      </c>
      <c r="B80">
        <v>6</v>
      </c>
      <c r="C80">
        <v>1</v>
      </c>
      <c r="D80">
        <v>1</v>
      </c>
      <c r="E80" s="30">
        <v>72.69</v>
      </c>
      <c r="F80">
        <v>3.6474877710000002</v>
      </c>
      <c r="G80">
        <v>2.3519999999999999</v>
      </c>
      <c r="H80">
        <v>2.734</v>
      </c>
      <c r="I80">
        <v>0</v>
      </c>
      <c r="J80">
        <v>32.334690000000002</v>
      </c>
    </row>
    <row r="81" spans="1:10" x14ac:dyDescent="0.25">
      <c r="A81">
        <v>2025</v>
      </c>
      <c r="B81">
        <v>7</v>
      </c>
      <c r="C81">
        <v>1</v>
      </c>
      <c r="D81">
        <v>1</v>
      </c>
      <c r="E81" s="30">
        <v>72.69</v>
      </c>
      <c r="F81">
        <v>3.7529304049999999</v>
      </c>
      <c r="G81">
        <v>2.3519999999999999</v>
      </c>
      <c r="H81">
        <v>2.7370000000000001</v>
      </c>
      <c r="I81">
        <v>0</v>
      </c>
      <c r="J81">
        <v>35.493630000000003</v>
      </c>
    </row>
    <row r="82" spans="1:10" x14ac:dyDescent="0.25">
      <c r="A82">
        <v>2025</v>
      </c>
      <c r="B82">
        <v>8</v>
      </c>
      <c r="C82">
        <v>1</v>
      </c>
      <c r="D82">
        <v>1</v>
      </c>
      <c r="E82" s="30">
        <v>72.69</v>
      </c>
      <c r="F82">
        <v>3.692487769</v>
      </c>
      <c r="G82">
        <v>2.3530000000000002</v>
      </c>
      <c r="H82">
        <v>2.738</v>
      </c>
      <c r="I82">
        <v>0</v>
      </c>
      <c r="J82">
        <v>33.896120000000003</v>
      </c>
    </row>
    <row r="83" spans="1:10" x14ac:dyDescent="0.25">
      <c r="A83">
        <v>2025</v>
      </c>
      <c r="B83">
        <v>9</v>
      </c>
      <c r="C83">
        <v>1</v>
      </c>
      <c r="D83">
        <v>1</v>
      </c>
      <c r="E83" s="30">
        <v>72.69</v>
      </c>
      <c r="F83">
        <v>3.620207433</v>
      </c>
      <c r="G83">
        <v>2.3530000000000002</v>
      </c>
      <c r="H83">
        <v>2.738</v>
      </c>
      <c r="I83">
        <v>0</v>
      </c>
      <c r="J83">
        <v>32.466569999999997</v>
      </c>
    </row>
    <row r="84" spans="1:10" x14ac:dyDescent="0.25">
      <c r="A84">
        <v>2025</v>
      </c>
      <c r="B84">
        <v>10</v>
      </c>
      <c r="C84">
        <v>1</v>
      </c>
      <c r="D84">
        <v>1</v>
      </c>
      <c r="E84" s="30">
        <v>72.69</v>
      </c>
      <c r="F84">
        <v>3.7181074619999999</v>
      </c>
      <c r="G84">
        <v>2.3530000000000002</v>
      </c>
      <c r="H84">
        <v>2.7389999999999999</v>
      </c>
      <c r="I84">
        <v>0</v>
      </c>
      <c r="J84">
        <v>31.336379999999998</v>
      </c>
    </row>
    <row r="85" spans="1:10" x14ac:dyDescent="0.25">
      <c r="A85">
        <v>2025</v>
      </c>
      <c r="B85">
        <v>11</v>
      </c>
      <c r="C85">
        <v>1</v>
      </c>
      <c r="D85">
        <v>1</v>
      </c>
      <c r="E85" s="30">
        <v>72.69</v>
      </c>
      <c r="F85">
        <v>4.0601730949999997</v>
      </c>
      <c r="G85">
        <v>2.3530000000000002</v>
      </c>
      <c r="H85">
        <v>2.7389999999999999</v>
      </c>
      <c r="I85">
        <v>0</v>
      </c>
      <c r="J85">
        <v>32.558259999999997</v>
      </c>
    </row>
    <row r="86" spans="1:10" x14ac:dyDescent="0.25">
      <c r="A86">
        <v>2025</v>
      </c>
      <c r="B86">
        <v>12</v>
      </c>
      <c r="C86">
        <v>1</v>
      </c>
      <c r="D86">
        <v>1</v>
      </c>
      <c r="E86" s="30">
        <v>72.69</v>
      </c>
      <c r="F86">
        <v>4.2339912120000003</v>
      </c>
      <c r="G86">
        <v>2.3530000000000002</v>
      </c>
      <c r="H86">
        <v>2.74</v>
      </c>
      <c r="I86">
        <v>0</v>
      </c>
      <c r="J86">
        <v>33.757579999999997</v>
      </c>
    </row>
    <row r="87" spans="1:10" x14ac:dyDescent="0.25">
      <c r="A87">
        <v>2026</v>
      </c>
      <c r="B87">
        <v>1</v>
      </c>
      <c r="C87">
        <v>1</v>
      </c>
      <c r="D87">
        <v>1</v>
      </c>
      <c r="E87" s="30">
        <v>69.23</v>
      </c>
      <c r="F87">
        <v>4.6256289629999996</v>
      </c>
      <c r="G87">
        <v>2.4049999999999998</v>
      </c>
      <c r="H87">
        <v>2.7730000000000001</v>
      </c>
      <c r="I87">
        <v>0</v>
      </c>
      <c r="J87">
        <v>37.010820000000002</v>
      </c>
    </row>
    <row r="88" spans="1:10" x14ac:dyDescent="0.25">
      <c r="A88">
        <v>2026</v>
      </c>
      <c r="B88">
        <v>2</v>
      </c>
      <c r="C88">
        <v>1</v>
      </c>
      <c r="D88">
        <v>1</v>
      </c>
      <c r="E88" s="30">
        <v>69.23</v>
      </c>
      <c r="F88">
        <v>4.539466665</v>
      </c>
      <c r="G88">
        <v>2.4340000000000002</v>
      </c>
      <c r="H88">
        <v>2.7919999999999998</v>
      </c>
      <c r="I88">
        <v>0</v>
      </c>
      <c r="J88">
        <v>36.024999999999999</v>
      </c>
    </row>
    <row r="89" spans="1:10" x14ac:dyDescent="0.25">
      <c r="A89">
        <v>2026</v>
      </c>
      <c r="B89">
        <v>3</v>
      </c>
      <c r="C89">
        <v>1</v>
      </c>
      <c r="D89">
        <v>1</v>
      </c>
      <c r="E89" s="30">
        <v>69.23</v>
      </c>
      <c r="F89">
        <v>4.2037813369999997</v>
      </c>
      <c r="G89">
        <v>2.4470000000000001</v>
      </c>
      <c r="H89">
        <v>2.8039999999999998</v>
      </c>
      <c r="I89">
        <v>0</v>
      </c>
      <c r="J89">
        <v>33.702820000000003</v>
      </c>
    </row>
    <row r="90" spans="1:10" x14ac:dyDescent="0.25">
      <c r="A90">
        <v>2026</v>
      </c>
      <c r="B90">
        <v>4</v>
      </c>
      <c r="C90">
        <v>1</v>
      </c>
      <c r="D90">
        <v>1</v>
      </c>
      <c r="E90" s="30">
        <v>69.23</v>
      </c>
      <c r="F90">
        <v>3.9331812319999999</v>
      </c>
      <c r="G90">
        <v>2.4550000000000001</v>
      </c>
      <c r="H90">
        <v>2.8069999999999999</v>
      </c>
      <c r="I90">
        <v>0</v>
      </c>
      <c r="J90">
        <v>31.724029999999999</v>
      </c>
    </row>
    <row r="91" spans="1:10" x14ac:dyDescent="0.25">
      <c r="A91">
        <v>2026</v>
      </c>
      <c r="B91">
        <v>5</v>
      </c>
      <c r="C91">
        <v>1</v>
      </c>
      <c r="D91">
        <v>1</v>
      </c>
      <c r="E91" s="30">
        <v>69.23</v>
      </c>
      <c r="F91">
        <v>3.8245467889999998</v>
      </c>
      <c r="G91">
        <v>2.4590000000000001</v>
      </c>
      <c r="H91">
        <v>2.8090000000000002</v>
      </c>
      <c r="I91">
        <v>0</v>
      </c>
      <c r="J91">
        <v>31.491879999999998</v>
      </c>
    </row>
    <row r="92" spans="1:10" x14ac:dyDescent="0.25">
      <c r="A92">
        <v>2026</v>
      </c>
      <c r="B92">
        <v>6</v>
      </c>
      <c r="C92">
        <v>1</v>
      </c>
      <c r="D92">
        <v>1</v>
      </c>
      <c r="E92" s="30">
        <v>69.23</v>
      </c>
      <c r="F92">
        <v>3.8074877709999999</v>
      </c>
      <c r="G92">
        <v>2.4609999999999999</v>
      </c>
      <c r="H92">
        <v>2.8119999999999998</v>
      </c>
      <c r="I92">
        <v>0</v>
      </c>
      <c r="J92">
        <v>33.082500000000003</v>
      </c>
    </row>
    <row r="93" spans="1:10" x14ac:dyDescent="0.25">
      <c r="A93">
        <v>2026</v>
      </c>
      <c r="B93">
        <v>7</v>
      </c>
      <c r="C93">
        <v>1</v>
      </c>
      <c r="D93">
        <v>1</v>
      </c>
      <c r="E93" s="30">
        <v>69.23</v>
      </c>
      <c r="F93">
        <v>3.912930405</v>
      </c>
      <c r="G93">
        <v>2.4630000000000001</v>
      </c>
      <c r="H93">
        <v>2.8170000000000002</v>
      </c>
      <c r="I93">
        <v>0</v>
      </c>
      <c r="J93">
        <v>36.250909999999998</v>
      </c>
    </row>
    <row r="94" spans="1:10" x14ac:dyDescent="0.25">
      <c r="A94">
        <v>2026</v>
      </c>
      <c r="B94">
        <v>8</v>
      </c>
      <c r="C94">
        <v>1</v>
      </c>
      <c r="D94">
        <v>1</v>
      </c>
      <c r="E94" s="30">
        <v>69.23</v>
      </c>
      <c r="F94">
        <v>3.8524877690000001</v>
      </c>
      <c r="G94">
        <v>2.464</v>
      </c>
      <c r="H94">
        <v>2.82</v>
      </c>
      <c r="I94">
        <v>0</v>
      </c>
      <c r="J94">
        <v>34.795870000000001</v>
      </c>
    </row>
    <row r="95" spans="1:10" x14ac:dyDescent="0.25">
      <c r="A95">
        <v>2026</v>
      </c>
      <c r="B95">
        <v>9</v>
      </c>
      <c r="C95">
        <v>1</v>
      </c>
      <c r="D95">
        <v>1</v>
      </c>
      <c r="E95" s="30">
        <v>69.23</v>
      </c>
      <c r="F95">
        <v>3.7702074329999999</v>
      </c>
      <c r="G95">
        <v>2.464</v>
      </c>
      <c r="H95">
        <v>2.8210000000000002</v>
      </c>
      <c r="I95">
        <v>0</v>
      </c>
      <c r="J95">
        <v>33.025820000000003</v>
      </c>
    </row>
    <row r="96" spans="1:10" x14ac:dyDescent="0.25">
      <c r="A96">
        <v>2026</v>
      </c>
      <c r="B96">
        <v>10</v>
      </c>
      <c r="C96">
        <v>1</v>
      </c>
      <c r="D96">
        <v>1</v>
      </c>
      <c r="E96" s="30">
        <v>69.23</v>
      </c>
      <c r="F96">
        <v>3.878107462</v>
      </c>
      <c r="G96">
        <v>2.464</v>
      </c>
      <c r="H96">
        <v>2.823</v>
      </c>
      <c r="I96">
        <v>0</v>
      </c>
      <c r="J96">
        <v>32.337699999999998</v>
      </c>
    </row>
    <row r="97" spans="1:10" x14ac:dyDescent="0.25">
      <c r="A97">
        <v>2026</v>
      </c>
      <c r="B97">
        <v>11</v>
      </c>
      <c r="C97">
        <v>1</v>
      </c>
      <c r="D97">
        <v>1</v>
      </c>
      <c r="E97" s="30">
        <v>69.23</v>
      </c>
      <c r="F97">
        <v>4.2201730949999998</v>
      </c>
      <c r="G97">
        <v>2.464</v>
      </c>
      <c r="H97">
        <v>2.823</v>
      </c>
      <c r="I97">
        <v>0</v>
      </c>
      <c r="J97">
        <v>33.835430000000002</v>
      </c>
    </row>
    <row r="98" spans="1:10" x14ac:dyDescent="0.25">
      <c r="A98">
        <v>2026</v>
      </c>
      <c r="B98">
        <v>12</v>
      </c>
      <c r="C98">
        <v>1</v>
      </c>
      <c r="D98">
        <v>1</v>
      </c>
      <c r="E98" s="30">
        <v>69.23</v>
      </c>
      <c r="F98">
        <v>4.3939912120000004</v>
      </c>
      <c r="G98">
        <v>2.464</v>
      </c>
      <c r="H98">
        <v>2.8239999999999998</v>
      </c>
      <c r="I98">
        <v>0</v>
      </c>
      <c r="J98">
        <v>34.69773</v>
      </c>
    </row>
    <row r="99" spans="1:10" x14ac:dyDescent="0.25">
      <c r="A99">
        <v>2027</v>
      </c>
      <c r="B99">
        <v>1</v>
      </c>
      <c r="C99">
        <v>1</v>
      </c>
      <c r="D99">
        <v>1</v>
      </c>
      <c r="E99" s="30">
        <v>66.61</v>
      </c>
      <c r="F99">
        <v>4.7856289629999997</v>
      </c>
      <c r="G99">
        <v>2.54</v>
      </c>
      <c r="H99">
        <v>2.8610000000000002</v>
      </c>
      <c r="I99">
        <v>0</v>
      </c>
      <c r="J99">
        <v>38.55921</v>
      </c>
    </row>
    <row r="100" spans="1:10" x14ac:dyDescent="0.25">
      <c r="A100">
        <v>2027</v>
      </c>
      <c r="B100">
        <v>2</v>
      </c>
      <c r="C100">
        <v>1</v>
      </c>
      <c r="D100">
        <v>1</v>
      </c>
      <c r="E100" s="30">
        <v>66.61</v>
      </c>
      <c r="F100">
        <v>4.6894666650000003</v>
      </c>
      <c r="G100">
        <v>2.5750000000000002</v>
      </c>
      <c r="H100">
        <v>2.883</v>
      </c>
      <c r="I100">
        <v>0</v>
      </c>
      <c r="J100">
        <v>37.740029999999997</v>
      </c>
    </row>
    <row r="101" spans="1:10" x14ac:dyDescent="0.25">
      <c r="A101">
        <v>2027</v>
      </c>
      <c r="B101">
        <v>3</v>
      </c>
      <c r="C101">
        <v>1</v>
      </c>
      <c r="D101">
        <v>1</v>
      </c>
      <c r="E101" s="30">
        <v>66.61</v>
      </c>
      <c r="F101">
        <v>4.353781337</v>
      </c>
      <c r="G101">
        <v>2.5880000000000001</v>
      </c>
      <c r="H101">
        <v>2.8919999999999999</v>
      </c>
      <c r="I101">
        <v>0</v>
      </c>
      <c r="J101">
        <v>34.877389999999998</v>
      </c>
    </row>
    <row r="102" spans="1:10" x14ac:dyDescent="0.25">
      <c r="A102">
        <v>2027</v>
      </c>
      <c r="B102">
        <v>4</v>
      </c>
      <c r="C102">
        <v>1</v>
      </c>
      <c r="D102">
        <v>1</v>
      </c>
      <c r="E102" s="30">
        <v>66.61</v>
      </c>
      <c r="F102">
        <v>4.0731812319999996</v>
      </c>
      <c r="G102">
        <v>2.5939999999999999</v>
      </c>
      <c r="H102">
        <v>2.8959999999999999</v>
      </c>
      <c r="I102">
        <v>0</v>
      </c>
      <c r="J102">
        <v>32.659419999999997</v>
      </c>
    </row>
    <row r="103" spans="1:10" x14ac:dyDescent="0.25">
      <c r="A103">
        <v>2027</v>
      </c>
      <c r="B103">
        <v>5</v>
      </c>
      <c r="C103">
        <v>1</v>
      </c>
      <c r="D103">
        <v>1</v>
      </c>
      <c r="E103" s="30">
        <v>66.61</v>
      </c>
      <c r="F103">
        <v>3.9745467890000001</v>
      </c>
      <c r="G103">
        <v>2.6</v>
      </c>
      <c r="H103">
        <v>2.899</v>
      </c>
      <c r="I103">
        <v>0</v>
      </c>
      <c r="J103">
        <v>32.619169999999997</v>
      </c>
    </row>
    <row r="104" spans="1:10" x14ac:dyDescent="0.25">
      <c r="A104">
        <v>2027</v>
      </c>
      <c r="B104">
        <v>6</v>
      </c>
      <c r="C104">
        <v>1</v>
      </c>
      <c r="D104">
        <v>1</v>
      </c>
      <c r="E104" s="30">
        <v>66.61</v>
      </c>
      <c r="F104">
        <v>3.9574877709999998</v>
      </c>
      <c r="G104">
        <v>2.605</v>
      </c>
      <c r="H104">
        <v>2.9020000000000001</v>
      </c>
      <c r="I104">
        <v>0</v>
      </c>
      <c r="J104">
        <v>34.448459999999997</v>
      </c>
    </row>
    <row r="105" spans="1:10" x14ac:dyDescent="0.25">
      <c r="A105">
        <v>2027</v>
      </c>
      <c r="B105">
        <v>7</v>
      </c>
      <c r="C105">
        <v>1</v>
      </c>
      <c r="D105">
        <v>1</v>
      </c>
      <c r="E105" s="30">
        <v>66.61</v>
      </c>
      <c r="F105">
        <v>4.0529304049999997</v>
      </c>
      <c r="G105">
        <v>2.6070000000000002</v>
      </c>
      <c r="H105">
        <v>2.907</v>
      </c>
      <c r="I105">
        <v>0</v>
      </c>
      <c r="J105">
        <v>38.012689999999999</v>
      </c>
    </row>
    <row r="106" spans="1:10" x14ac:dyDescent="0.25">
      <c r="A106">
        <v>2027</v>
      </c>
      <c r="B106">
        <v>8</v>
      </c>
      <c r="C106">
        <v>1</v>
      </c>
      <c r="D106">
        <v>1</v>
      </c>
      <c r="E106" s="30">
        <v>66.61</v>
      </c>
      <c r="F106">
        <v>4.002487769</v>
      </c>
      <c r="G106">
        <v>2.6070000000000002</v>
      </c>
      <c r="H106">
        <v>2.9089999999999998</v>
      </c>
      <c r="I106">
        <v>0</v>
      </c>
      <c r="J106">
        <v>36.409759999999999</v>
      </c>
    </row>
    <row r="107" spans="1:10" x14ac:dyDescent="0.25">
      <c r="A107">
        <v>2027</v>
      </c>
      <c r="B107">
        <v>9</v>
      </c>
      <c r="C107">
        <v>1</v>
      </c>
      <c r="D107">
        <v>1</v>
      </c>
      <c r="E107" s="30">
        <v>66.61</v>
      </c>
      <c r="F107">
        <v>3.9202074329999999</v>
      </c>
      <c r="G107">
        <v>2.6080000000000001</v>
      </c>
      <c r="H107">
        <v>2.911</v>
      </c>
      <c r="I107">
        <v>0</v>
      </c>
      <c r="J107">
        <v>33.98274</v>
      </c>
    </row>
    <row r="108" spans="1:10" x14ac:dyDescent="0.25">
      <c r="A108">
        <v>2027</v>
      </c>
      <c r="B108">
        <v>10</v>
      </c>
      <c r="C108">
        <v>1</v>
      </c>
      <c r="D108">
        <v>1</v>
      </c>
      <c r="E108" s="30">
        <v>66.61</v>
      </c>
      <c r="F108">
        <v>4.0281074620000004</v>
      </c>
      <c r="G108">
        <v>2.6080000000000001</v>
      </c>
      <c r="H108">
        <v>2.9119999999999999</v>
      </c>
      <c r="I108">
        <v>0</v>
      </c>
      <c r="J108">
        <v>33.585819999999998</v>
      </c>
    </row>
    <row r="109" spans="1:10" x14ac:dyDescent="0.25">
      <c r="A109">
        <v>2027</v>
      </c>
      <c r="B109">
        <v>11</v>
      </c>
      <c r="C109">
        <v>1</v>
      </c>
      <c r="D109">
        <v>1</v>
      </c>
      <c r="E109" s="30">
        <v>66.61</v>
      </c>
      <c r="F109">
        <v>4.3701730950000002</v>
      </c>
      <c r="G109">
        <v>2.609</v>
      </c>
      <c r="H109">
        <v>2.9119999999999999</v>
      </c>
      <c r="I109">
        <v>0</v>
      </c>
      <c r="J109">
        <v>34.958680000000001</v>
      </c>
    </row>
    <row r="110" spans="1:10" x14ac:dyDescent="0.25">
      <c r="A110" s="4">
        <v>2027</v>
      </c>
      <c r="B110" s="4">
        <v>12</v>
      </c>
      <c r="C110" s="4">
        <v>1</v>
      </c>
      <c r="D110" s="4">
        <v>1</v>
      </c>
      <c r="E110" s="31">
        <v>66.61</v>
      </c>
      <c r="F110" s="4">
        <v>4.5439912119999999</v>
      </c>
      <c r="G110" s="4">
        <v>2.609</v>
      </c>
      <c r="H110" s="4">
        <v>2.9129999999999998</v>
      </c>
      <c r="I110" s="4">
        <v>0</v>
      </c>
      <c r="J110">
        <v>35.871250000000003</v>
      </c>
    </row>
    <row r="111" spans="1:10" x14ac:dyDescent="0.25">
      <c r="A111">
        <v>2028</v>
      </c>
      <c r="B111">
        <v>1</v>
      </c>
      <c r="C111">
        <v>1</v>
      </c>
      <c r="D111">
        <v>1</v>
      </c>
      <c r="E111" s="30">
        <v>64.849999999999994</v>
      </c>
      <c r="F111">
        <v>5.0756289629999998</v>
      </c>
      <c r="G111">
        <v>2.5649999999999999</v>
      </c>
      <c r="H111">
        <v>2.9350000000000001</v>
      </c>
      <c r="I111">
        <v>13.60791</v>
      </c>
      <c r="J111">
        <v>48.354759999999999</v>
      </c>
    </row>
    <row r="112" spans="1:10" x14ac:dyDescent="0.25">
      <c r="A112">
        <v>2028</v>
      </c>
      <c r="B112">
        <v>2</v>
      </c>
      <c r="C112">
        <v>1</v>
      </c>
      <c r="D112">
        <v>1</v>
      </c>
      <c r="E112" s="30">
        <v>64.849999999999994</v>
      </c>
      <c r="F112">
        <v>4.9794666650000003</v>
      </c>
      <c r="G112">
        <v>2.548</v>
      </c>
      <c r="H112">
        <v>2.9460000000000002</v>
      </c>
      <c r="I112">
        <v>13.60791</v>
      </c>
      <c r="J112">
        <v>46.780659999999997</v>
      </c>
    </row>
    <row r="113" spans="1:10" x14ac:dyDescent="0.25">
      <c r="A113">
        <v>2028</v>
      </c>
      <c r="B113">
        <v>3</v>
      </c>
      <c r="C113">
        <v>1</v>
      </c>
      <c r="D113">
        <v>1</v>
      </c>
      <c r="E113" s="30">
        <v>64.849999999999994</v>
      </c>
      <c r="F113">
        <v>4.6437813370000001</v>
      </c>
      <c r="G113">
        <v>2.54</v>
      </c>
      <c r="H113">
        <v>2.95</v>
      </c>
      <c r="I113">
        <v>13.60791</v>
      </c>
      <c r="J113">
        <v>43.562620000000003</v>
      </c>
    </row>
    <row r="114" spans="1:10" x14ac:dyDescent="0.25">
      <c r="A114">
        <v>2028</v>
      </c>
      <c r="B114">
        <v>4</v>
      </c>
      <c r="C114">
        <v>1</v>
      </c>
      <c r="D114">
        <v>1</v>
      </c>
      <c r="E114" s="30">
        <v>64.849999999999994</v>
      </c>
      <c r="F114">
        <v>4.3731812320000003</v>
      </c>
      <c r="G114">
        <v>2.5369999999999999</v>
      </c>
      <c r="H114">
        <v>2.95</v>
      </c>
      <c r="I114">
        <v>13.60791</v>
      </c>
      <c r="J114">
        <v>40.551310000000001</v>
      </c>
    </row>
    <row r="115" spans="1:10" x14ac:dyDescent="0.25">
      <c r="A115">
        <v>2028</v>
      </c>
      <c r="B115">
        <v>5</v>
      </c>
      <c r="C115">
        <v>1</v>
      </c>
      <c r="D115">
        <v>1</v>
      </c>
      <c r="E115" s="30">
        <v>64.849999999999994</v>
      </c>
      <c r="F115">
        <v>4.2645467889999997</v>
      </c>
      <c r="G115">
        <v>2.5350000000000001</v>
      </c>
      <c r="H115">
        <v>2.952</v>
      </c>
      <c r="I115">
        <v>13.60791</v>
      </c>
      <c r="J115">
        <v>41.101129999999998</v>
      </c>
    </row>
    <row r="116" spans="1:10" x14ac:dyDescent="0.25">
      <c r="A116">
        <v>2028</v>
      </c>
      <c r="B116">
        <v>6</v>
      </c>
      <c r="C116">
        <v>1</v>
      </c>
      <c r="D116">
        <v>1</v>
      </c>
      <c r="E116" s="30">
        <v>64.849999999999994</v>
      </c>
      <c r="F116">
        <v>4.2474877710000003</v>
      </c>
      <c r="G116">
        <v>2.5329999999999999</v>
      </c>
      <c r="H116">
        <v>2.9550000000000001</v>
      </c>
      <c r="I116">
        <v>13.60791</v>
      </c>
      <c r="J116">
        <v>42.94417</v>
      </c>
    </row>
    <row r="117" spans="1:10" x14ac:dyDescent="0.25">
      <c r="A117">
        <v>2028</v>
      </c>
      <c r="B117">
        <v>7</v>
      </c>
      <c r="C117">
        <v>1</v>
      </c>
      <c r="D117">
        <v>1</v>
      </c>
      <c r="E117" s="30">
        <v>64.849999999999994</v>
      </c>
      <c r="F117">
        <v>4.3529304050000004</v>
      </c>
      <c r="G117">
        <v>2.5329999999999999</v>
      </c>
      <c r="H117">
        <v>2.9580000000000002</v>
      </c>
      <c r="I117">
        <v>13.60791</v>
      </c>
      <c r="J117">
        <v>47.619929999999997</v>
      </c>
    </row>
    <row r="118" spans="1:10" x14ac:dyDescent="0.25">
      <c r="A118">
        <v>2028</v>
      </c>
      <c r="B118">
        <v>8</v>
      </c>
      <c r="C118">
        <v>1</v>
      </c>
      <c r="D118">
        <v>1</v>
      </c>
      <c r="E118" s="30">
        <v>64.849999999999994</v>
      </c>
      <c r="F118">
        <v>4.2924877690000001</v>
      </c>
      <c r="G118">
        <v>2.5329999999999999</v>
      </c>
      <c r="H118">
        <v>2.9609999999999999</v>
      </c>
      <c r="I118">
        <v>13.60791</v>
      </c>
      <c r="J118">
        <v>45.13109</v>
      </c>
    </row>
    <row r="119" spans="1:10" x14ac:dyDescent="0.25">
      <c r="A119">
        <v>2028</v>
      </c>
      <c r="B119">
        <v>9</v>
      </c>
      <c r="C119">
        <v>1</v>
      </c>
      <c r="D119">
        <v>1</v>
      </c>
      <c r="E119" s="30">
        <v>64.849999999999994</v>
      </c>
      <c r="F119">
        <v>4.2102074329999999</v>
      </c>
      <c r="G119">
        <v>2.5329999999999999</v>
      </c>
      <c r="H119">
        <v>2.9620000000000002</v>
      </c>
      <c r="I119">
        <v>13.60791</v>
      </c>
      <c r="J119">
        <v>42.76793</v>
      </c>
    </row>
    <row r="120" spans="1:10" x14ac:dyDescent="0.25">
      <c r="A120">
        <v>2028</v>
      </c>
      <c r="B120">
        <v>10</v>
      </c>
      <c r="C120">
        <v>1</v>
      </c>
      <c r="D120">
        <v>1</v>
      </c>
      <c r="E120" s="30">
        <v>64.849999999999994</v>
      </c>
      <c r="F120">
        <v>4.3181074620000004</v>
      </c>
      <c r="G120">
        <v>2.5329999999999999</v>
      </c>
      <c r="H120">
        <v>2.9630000000000001</v>
      </c>
      <c r="I120">
        <v>13.60791</v>
      </c>
      <c r="J120">
        <v>41.73339</v>
      </c>
    </row>
    <row r="121" spans="1:10" x14ac:dyDescent="0.25">
      <c r="A121">
        <v>2028</v>
      </c>
      <c r="B121">
        <v>11</v>
      </c>
      <c r="C121">
        <v>1</v>
      </c>
      <c r="D121">
        <v>1</v>
      </c>
      <c r="E121" s="30">
        <v>64.849999999999994</v>
      </c>
      <c r="F121">
        <v>4.6601730950000002</v>
      </c>
      <c r="G121">
        <v>2.5329999999999999</v>
      </c>
      <c r="H121">
        <v>2.964</v>
      </c>
      <c r="I121">
        <v>13.60791</v>
      </c>
      <c r="J121">
        <v>43.578069999999997</v>
      </c>
    </row>
    <row r="122" spans="1:10" x14ac:dyDescent="0.25">
      <c r="A122">
        <v>2028</v>
      </c>
      <c r="B122">
        <v>12</v>
      </c>
      <c r="C122">
        <v>1</v>
      </c>
      <c r="D122">
        <v>1</v>
      </c>
      <c r="E122" s="30">
        <v>64.849999999999994</v>
      </c>
      <c r="F122">
        <v>4.8439912119999997</v>
      </c>
      <c r="G122">
        <v>2.5329999999999999</v>
      </c>
      <c r="H122">
        <v>2.964</v>
      </c>
      <c r="I122">
        <v>13.60791</v>
      </c>
      <c r="J122">
        <v>45.202649999999998</v>
      </c>
    </row>
    <row r="123" spans="1:10" x14ac:dyDescent="0.25">
      <c r="A123">
        <v>2029</v>
      </c>
      <c r="B123">
        <v>1</v>
      </c>
      <c r="C123">
        <v>1</v>
      </c>
      <c r="D123">
        <v>1</v>
      </c>
      <c r="E123" s="30">
        <v>64.03</v>
      </c>
      <c r="F123">
        <v>5.2456289629999997</v>
      </c>
      <c r="G123">
        <v>2.5369799999999998</v>
      </c>
      <c r="H123">
        <v>3.0807850000000001</v>
      </c>
      <c r="I123">
        <v>14.084187999999999</v>
      </c>
      <c r="J123">
        <v>48.048909999999999</v>
      </c>
    </row>
    <row r="124" spans="1:10" x14ac:dyDescent="0.25">
      <c r="A124">
        <v>2029</v>
      </c>
      <c r="B124">
        <v>2</v>
      </c>
      <c r="C124">
        <v>1</v>
      </c>
      <c r="D124">
        <v>1</v>
      </c>
      <c r="E124" s="30">
        <v>64.03</v>
      </c>
      <c r="F124">
        <v>5.1494666650000003</v>
      </c>
      <c r="G124">
        <v>2.5369799999999998</v>
      </c>
      <c r="H124">
        <v>3.0807850000000001</v>
      </c>
      <c r="I124">
        <v>14.084187999999999</v>
      </c>
      <c r="J124">
        <v>47.046100000000003</v>
      </c>
    </row>
    <row r="125" spans="1:10" x14ac:dyDescent="0.25">
      <c r="A125">
        <v>2029</v>
      </c>
      <c r="B125">
        <v>3</v>
      </c>
      <c r="C125">
        <v>1</v>
      </c>
      <c r="D125">
        <v>1</v>
      </c>
      <c r="E125" s="30">
        <v>64.03</v>
      </c>
      <c r="F125">
        <v>4.813781337</v>
      </c>
      <c r="G125">
        <v>2.5369799999999998</v>
      </c>
      <c r="H125">
        <v>3.0807850000000001</v>
      </c>
      <c r="I125">
        <v>14.084187999999999</v>
      </c>
      <c r="J125">
        <v>44.373919999999998</v>
      </c>
    </row>
    <row r="126" spans="1:10" x14ac:dyDescent="0.25">
      <c r="A126">
        <v>2029</v>
      </c>
      <c r="B126">
        <v>4</v>
      </c>
      <c r="C126">
        <v>1</v>
      </c>
      <c r="D126">
        <v>1</v>
      </c>
      <c r="E126" s="30">
        <v>64.03</v>
      </c>
      <c r="F126">
        <v>4.5331812319999996</v>
      </c>
      <c r="G126">
        <v>2.5369799999999998</v>
      </c>
      <c r="H126">
        <v>3.0807850000000001</v>
      </c>
      <c r="I126">
        <v>14.084187999999999</v>
      </c>
      <c r="J126">
        <v>41.434620000000002</v>
      </c>
    </row>
    <row r="127" spans="1:10" x14ac:dyDescent="0.25">
      <c r="A127">
        <v>2029</v>
      </c>
      <c r="B127">
        <v>5</v>
      </c>
      <c r="C127">
        <v>1</v>
      </c>
      <c r="D127">
        <v>1</v>
      </c>
      <c r="E127" s="30">
        <v>64.03</v>
      </c>
      <c r="F127">
        <v>4.4345467889999997</v>
      </c>
      <c r="G127">
        <v>2.5369799999999998</v>
      </c>
      <c r="H127">
        <v>3.0807850000000001</v>
      </c>
      <c r="I127">
        <v>14.084187999999999</v>
      </c>
      <c r="J127">
        <v>41.026139999999998</v>
      </c>
    </row>
    <row r="128" spans="1:10" x14ac:dyDescent="0.25">
      <c r="A128">
        <v>2029</v>
      </c>
      <c r="B128">
        <v>6</v>
      </c>
      <c r="C128">
        <v>1</v>
      </c>
      <c r="D128">
        <v>1</v>
      </c>
      <c r="E128" s="30">
        <v>64.03</v>
      </c>
      <c r="F128">
        <v>4.4074877710000004</v>
      </c>
      <c r="G128">
        <v>2.5369799999999998</v>
      </c>
      <c r="H128">
        <v>3.0807850000000001</v>
      </c>
      <c r="I128">
        <v>14.084187999999999</v>
      </c>
      <c r="J128">
        <v>42.702689999999997</v>
      </c>
    </row>
    <row r="129" spans="1:10" x14ac:dyDescent="0.25">
      <c r="A129">
        <v>2029</v>
      </c>
      <c r="B129">
        <v>7</v>
      </c>
      <c r="C129">
        <v>1</v>
      </c>
      <c r="D129">
        <v>1</v>
      </c>
      <c r="E129" s="30">
        <v>64.03</v>
      </c>
      <c r="F129">
        <v>4.5129304049999996</v>
      </c>
      <c r="G129">
        <v>2.5369799999999998</v>
      </c>
      <c r="H129">
        <v>3.0807850000000001</v>
      </c>
      <c r="I129">
        <v>14.084187999999999</v>
      </c>
      <c r="J129">
        <v>47.086329999999997</v>
      </c>
    </row>
    <row r="130" spans="1:10" x14ac:dyDescent="0.25">
      <c r="A130">
        <v>2029</v>
      </c>
      <c r="B130">
        <v>8</v>
      </c>
      <c r="C130">
        <v>1</v>
      </c>
      <c r="D130">
        <v>1</v>
      </c>
      <c r="E130" s="30">
        <v>64.03</v>
      </c>
      <c r="F130">
        <v>4.462487769</v>
      </c>
      <c r="G130">
        <v>2.5369799999999998</v>
      </c>
      <c r="H130">
        <v>3.0807850000000001</v>
      </c>
      <c r="I130">
        <v>14.084187999999999</v>
      </c>
      <c r="J130">
        <v>46.32696</v>
      </c>
    </row>
    <row r="131" spans="1:10" x14ac:dyDescent="0.25">
      <c r="A131">
        <v>2029</v>
      </c>
      <c r="B131">
        <v>9</v>
      </c>
      <c r="C131">
        <v>1</v>
      </c>
      <c r="D131">
        <v>1</v>
      </c>
      <c r="E131" s="30">
        <v>64.03</v>
      </c>
      <c r="F131">
        <v>4.3802074329999998</v>
      </c>
      <c r="G131">
        <v>2.5369799999999998</v>
      </c>
      <c r="H131">
        <v>3.0807850000000001</v>
      </c>
      <c r="I131">
        <v>14.084187999999999</v>
      </c>
      <c r="J131">
        <v>43.33229</v>
      </c>
    </row>
    <row r="132" spans="1:10" x14ac:dyDescent="0.25">
      <c r="A132">
        <v>2029</v>
      </c>
      <c r="B132">
        <v>10</v>
      </c>
      <c r="C132">
        <v>1</v>
      </c>
      <c r="D132">
        <v>1</v>
      </c>
      <c r="E132" s="30">
        <v>64.03</v>
      </c>
      <c r="F132">
        <v>4.4881074620000003</v>
      </c>
      <c r="G132">
        <v>2.5369799999999998</v>
      </c>
      <c r="H132">
        <v>3.0807850000000001</v>
      </c>
      <c r="I132">
        <v>14.084187999999999</v>
      </c>
      <c r="J132">
        <v>41.742849999999997</v>
      </c>
    </row>
    <row r="133" spans="1:10" x14ac:dyDescent="0.25">
      <c r="A133">
        <v>2029</v>
      </c>
      <c r="B133">
        <v>11</v>
      </c>
      <c r="C133">
        <v>1</v>
      </c>
      <c r="D133">
        <v>1</v>
      </c>
      <c r="E133" s="30">
        <v>64.03</v>
      </c>
      <c r="F133">
        <v>4.8301730950000001</v>
      </c>
      <c r="G133">
        <v>2.5369799999999998</v>
      </c>
      <c r="H133">
        <v>3.0807850000000001</v>
      </c>
      <c r="I133">
        <v>14.084187999999999</v>
      </c>
      <c r="J133">
        <v>43.385330000000003</v>
      </c>
    </row>
    <row r="134" spans="1:10" x14ac:dyDescent="0.25">
      <c r="A134">
        <v>2029</v>
      </c>
      <c r="B134">
        <v>12</v>
      </c>
      <c r="C134">
        <v>1</v>
      </c>
      <c r="D134">
        <v>1</v>
      </c>
      <c r="E134" s="30">
        <v>64.03</v>
      </c>
      <c r="F134">
        <v>5.0139912119999996</v>
      </c>
      <c r="G134">
        <v>2.5369799999999998</v>
      </c>
      <c r="H134">
        <v>3.0807850000000001</v>
      </c>
      <c r="I134">
        <v>14.084187999999999</v>
      </c>
      <c r="J134">
        <v>45.073880000000003</v>
      </c>
    </row>
    <row r="135" spans="1:10" x14ac:dyDescent="0.25">
      <c r="A135">
        <v>2030</v>
      </c>
      <c r="B135">
        <v>1</v>
      </c>
      <c r="C135">
        <v>1</v>
      </c>
      <c r="D135">
        <v>1</v>
      </c>
      <c r="E135" s="30">
        <v>64.19</v>
      </c>
      <c r="F135">
        <v>5.4156289629999996</v>
      </c>
      <c r="G135">
        <v>2.6162930000000002</v>
      </c>
      <c r="H135">
        <v>3.1578719999999998</v>
      </c>
      <c r="I135">
        <v>14.57713399999998</v>
      </c>
      <c r="J135">
        <v>48.562269999999998</v>
      </c>
    </row>
    <row r="136" spans="1:10" x14ac:dyDescent="0.25">
      <c r="A136">
        <v>2030</v>
      </c>
      <c r="B136">
        <v>2</v>
      </c>
      <c r="C136">
        <v>1</v>
      </c>
      <c r="D136">
        <v>1</v>
      </c>
      <c r="E136" s="30">
        <v>64.19</v>
      </c>
      <c r="F136">
        <v>5.3094666650000004</v>
      </c>
      <c r="G136">
        <v>2.6162930000000002</v>
      </c>
      <c r="H136">
        <v>3.1578719999999998</v>
      </c>
      <c r="I136">
        <v>14.57713399999998</v>
      </c>
      <c r="J136">
        <v>47.58905</v>
      </c>
    </row>
    <row r="137" spans="1:10" x14ac:dyDescent="0.25">
      <c r="A137">
        <v>2030</v>
      </c>
      <c r="B137">
        <v>3</v>
      </c>
      <c r="C137">
        <v>1</v>
      </c>
      <c r="D137">
        <v>1</v>
      </c>
      <c r="E137" s="30">
        <v>64.19</v>
      </c>
      <c r="F137">
        <v>4.9737813370000001</v>
      </c>
      <c r="G137">
        <v>2.6162930000000002</v>
      </c>
      <c r="H137">
        <v>3.1578719999999998</v>
      </c>
      <c r="I137">
        <v>14.57713399999998</v>
      </c>
      <c r="J137">
        <v>44.757840000000002</v>
      </c>
    </row>
    <row r="138" spans="1:10" x14ac:dyDescent="0.25">
      <c r="A138">
        <v>2030</v>
      </c>
      <c r="B138">
        <v>4</v>
      </c>
      <c r="C138">
        <v>1</v>
      </c>
      <c r="D138">
        <v>1</v>
      </c>
      <c r="E138" s="30">
        <v>64.19</v>
      </c>
      <c r="F138">
        <v>4.6931812319999997</v>
      </c>
      <c r="G138">
        <v>2.6162930000000002</v>
      </c>
      <c r="H138">
        <v>3.1578719999999998</v>
      </c>
      <c r="I138">
        <v>14.57713399999998</v>
      </c>
      <c r="J138">
        <v>42.154829999999997</v>
      </c>
    </row>
    <row r="139" spans="1:10" x14ac:dyDescent="0.25">
      <c r="A139">
        <v>2030</v>
      </c>
      <c r="B139">
        <v>5</v>
      </c>
      <c r="C139">
        <v>1</v>
      </c>
      <c r="D139">
        <v>1</v>
      </c>
      <c r="E139" s="30">
        <v>64.19</v>
      </c>
      <c r="F139">
        <v>4.5945467889999998</v>
      </c>
      <c r="G139">
        <v>2.6162930000000002</v>
      </c>
      <c r="H139">
        <v>3.1578719999999998</v>
      </c>
      <c r="I139">
        <v>14.57713399999998</v>
      </c>
      <c r="J139">
        <v>42.011290000000002</v>
      </c>
    </row>
    <row r="140" spans="1:10" x14ac:dyDescent="0.25">
      <c r="A140">
        <v>2030</v>
      </c>
      <c r="B140">
        <v>6</v>
      </c>
      <c r="C140">
        <v>1</v>
      </c>
      <c r="D140">
        <v>1</v>
      </c>
      <c r="E140" s="30">
        <v>64.19</v>
      </c>
      <c r="F140">
        <v>4.5674877709999997</v>
      </c>
      <c r="G140">
        <v>2.6162930000000002</v>
      </c>
      <c r="H140">
        <v>3.1578719999999998</v>
      </c>
      <c r="I140">
        <v>14.57713399999998</v>
      </c>
      <c r="J140">
        <v>43.732140000000001</v>
      </c>
    </row>
    <row r="141" spans="1:10" x14ac:dyDescent="0.25">
      <c r="A141">
        <v>2030</v>
      </c>
      <c r="B141">
        <v>7</v>
      </c>
      <c r="C141">
        <v>1</v>
      </c>
      <c r="D141">
        <v>1</v>
      </c>
      <c r="E141" s="30">
        <v>64.19</v>
      </c>
      <c r="F141">
        <v>4.6729304049999998</v>
      </c>
      <c r="G141">
        <v>2.6162930000000002</v>
      </c>
      <c r="H141">
        <v>3.1578719999999998</v>
      </c>
      <c r="I141">
        <v>14.57713399999998</v>
      </c>
      <c r="J141">
        <v>48.931840000000001</v>
      </c>
    </row>
    <row r="142" spans="1:10" x14ac:dyDescent="0.25">
      <c r="A142">
        <v>2030</v>
      </c>
      <c r="B142">
        <v>8</v>
      </c>
      <c r="C142">
        <v>1</v>
      </c>
      <c r="D142">
        <v>1</v>
      </c>
      <c r="E142" s="30">
        <v>64.19</v>
      </c>
      <c r="F142">
        <v>4.6224877690000001</v>
      </c>
      <c r="G142">
        <v>2.6162930000000002</v>
      </c>
      <c r="H142">
        <v>3.1578719999999998</v>
      </c>
      <c r="I142">
        <v>14.57713399999998</v>
      </c>
      <c r="J142">
        <v>47.911560000000001</v>
      </c>
    </row>
    <row r="143" spans="1:10" x14ac:dyDescent="0.25">
      <c r="A143">
        <v>2030</v>
      </c>
      <c r="B143">
        <v>9</v>
      </c>
      <c r="C143">
        <v>1</v>
      </c>
      <c r="D143">
        <v>1</v>
      </c>
      <c r="E143" s="30">
        <v>64.19</v>
      </c>
      <c r="F143">
        <v>4.540207433</v>
      </c>
      <c r="G143">
        <v>2.6162930000000002</v>
      </c>
      <c r="H143">
        <v>3.1578719999999998</v>
      </c>
      <c r="I143">
        <v>14.57713399999998</v>
      </c>
      <c r="J143">
        <v>44.125610000000002</v>
      </c>
    </row>
    <row r="144" spans="1:10" x14ac:dyDescent="0.25">
      <c r="A144">
        <v>2030</v>
      </c>
      <c r="B144">
        <v>10</v>
      </c>
      <c r="C144">
        <v>1</v>
      </c>
      <c r="D144">
        <v>1</v>
      </c>
      <c r="E144" s="30">
        <v>64.19</v>
      </c>
      <c r="F144">
        <v>4.6481074619999996</v>
      </c>
      <c r="G144">
        <v>2.6162930000000002</v>
      </c>
      <c r="H144">
        <v>3.1578719999999998</v>
      </c>
      <c r="I144">
        <v>14.57713399999998</v>
      </c>
      <c r="J144">
        <v>42.685420000000001</v>
      </c>
    </row>
    <row r="145" spans="1:10" x14ac:dyDescent="0.25">
      <c r="A145">
        <v>2030</v>
      </c>
      <c r="B145">
        <v>11</v>
      </c>
      <c r="C145">
        <v>1</v>
      </c>
      <c r="D145">
        <v>1</v>
      </c>
      <c r="E145" s="30">
        <v>64.19</v>
      </c>
      <c r="F145">
        <v>4.9901730950000003</v>
      </c>
      <c r="G145">
        <v>2.6162930000000002</v>
      </c>
      <c r="H145">
        <v>3.1578719999999998</v>
      </c>
      <c r="I145">
        <v>14.57713399999998</v>
      </c>
      <c r="J145">
        <v>44.134439999999998</v>
      </c>
    </row>
    <row r="146" spans="1:10" x14ac:dyDescent="0.25">
      <c r="A146">
        <v>2030</v>
      </c>
      <c r="B146">
        <v>12</v>
      </c>
      <c r="C146">
        <v>1</v>
      </c>
      <c r="D146">
        <v>1</v>
      </c>
      <c r="E146" s="30">
        <v>64.19</v>
      </c>
      <c r="F146">
        <v>5.1739912119999998</v>
      </c>
      <c r="G146">
        <v>2.6162930000000002</v>
      </c>
      <c r="H146">
        <v>3.1578719999999998</v>
      </c>
      <c r="I146">
        <v>14.57713399999998</v>
      </c>
      <c r="J146">
        <v>45.93985</v>
      </c>
    </row>
    <row r="147" spans="1:10" x14ac:dyDescent="0.25">
      <c r="A147">
        <v>2031</v>
      </c>
      <c r="B147">
        <v>1</v>
      </c>
      <c r="C147">
        <v>1</v>
      </c>
      <c r="D147">
        <v>1</v>
      </c>
      <c r="E147" s="30">
        <v>65.349999999999994</v>
      </c>
      <c r="F147">
        <v>5.5456289630000004</v>
      </c>
      <c r="G147">
        <v>2.5421100000000001</v>
      </c>
      <c r="H147">
        <v>3.184374</v>
      </c>
      <c r="I147">
        <v>15.087333999999981</v>
      </c>
      <c r="J147">
        <v>49.533099999999997</v>
      </c>
    </row>
    <row r="148" spans="1:10" x14ac:dyDescent="0.25">
      <c r="A148">
        <v>2031</v>
      </c>
      <c r="B148">
        <v>2</v>
      </c>
      <c r="C148">
        <v>1</v>
      </c>
      <c r="D148">
        <v>1</v>
      </c>
      <c r="E148" s="30">
        <v>65.349999999999994</v>
      </c>
      <c r="F148">
        <v>5.4494666650000001</v>
      </c>
      <c r="G148">
        <v>2.5421100000000001</v>
      </c>
      <c r="H148">
        <v>3.184374</v>
      </c>
      <c r="I148">
        <v>15.087333999999981</v>
      </c>
      <c r="J148">
        <v>48.148009999999999</v>
      </c>
    </row>
    <row r="149" spans="1:10" x14ac:dyDescent="0.25">
      <c r="A149">
        <v>2031</v>
      </c>
      <c r="B149">
        <v>3</v>
      </c>
      <c r="C149">
        <v>1</v>
      </c>
      <c r="D149">
        <v>1</v>
      </c>
      <c r="E149" s="30">
        <v>65.349999999999994</v>
      </c>
      <c r="F149">
        <v>5.103781337</v>
      </c>
      <c r="G149">
        <v>2.5421100000000001</v>
      </c>
      <c r="H149">
        <v>3.184374</v>
      </c>
      <c r="I149">
        <v>15.087333999999981</v>
      </c>
      <c r="J149">
        <v>45.203200000000002</v>
      </c>
    </row>
    <row r="150" spans="1:10" x14ac:dyDescent="0.25">
      <c r="A150">
        <v>2031</v>
      </c>
      <c r="B150">
        <v>4</v>
      </c>
      <c r="C150">
        <v>1</v>
      </c>
      <c r="D150">
        <v>1</v>
      </c>
      <c r="E150" s="30">
        <v>65.349999999999994</v>
      </c>
      <c r="F150">
        <v>4.8331812320000003</v>
      </c>
      <c r="G150">
        <v>2.5421100000000001</v>
      </c>
      <c r="H150">
        <v>3.184374</v>
      </c>
      <c r="I150">
        <v>15.087333999999981</v>
      </c>
      <c r="J150">
        <v>42.590119999999999</v>
      </c>
    </row>
    <row r="151" spans="1:10" x14ac:dyDescent="0.25">
      <c r="A151">
        <v>2031</v>
      </c>
      <c r="B151">
        <v>5</v>
      </c>
      <c r="C151">
        <v>1</v>
      </c>
      <c r="D151">
        <v>1</v>
      </c>
      <c r="E151" s="30">
        <v>65.349999999999994</v>
      </c>
      <c r="F151">
        <v>4.7245467889999997</v>
      </c>
      <c r="G151">
        <v>2.5421100000000001</v>
      </c>
      <c r="H151">
        <v>3.184374</v>
      </c>
      <c r="I151">
        <v>15.087333999999981</v>
      </c>
      <c r="J151">
        <v>41.974609999999998</v>
      </c>
    </row>
    <row r="152" spans="1:10" x14ac:dyDescent="0.25">
      <c r="A152">
        <v>2031</v>
      </c>
      <c r="B152">
        <v>6</v>
      </c>
      <c r="C152">
        <v>1</v>
      </c>
      <c r="D152">
        <v>1</v>
      </c>
      <c r="E152" s="30">
        <v>65.349999999999994</v>
      </c>
      <c r="F152">
        <v>4.7074877710000003</v>
      </c>
      <c r="G152">
        <v>2.5421100000000001</v>
      </c>
      <c r="H152">
        <v>3.184374</v>
      </c>
      <c r="I152">
        <v>15.087333999999981</v>
      </c>
      <c r="J152">
        <v>44.609209999999997</v>
      </c>
    </row>
    <row r="153" spans="1:10" x14ac:dyDescent="0.25">
      <c r="A153">
        <v>2031</v>
      </c>
      <c r="B153">
        <v>7</v>
      </c>
      <c r="C153">
        <v>1</v>
      </c>
      <c r="D153">
        <v>1</v>
      </c>
      <c r="E153" s="30">
        <v>65.349999999999994</v>
      </c>
      <c r="F153">
        <v>4.8129304050000004</v>
      </c>
      <c r="G153">
        <v>2.5421100000000001</v>
      </c>
      <c r="H153">
        <v>3.184374</v>
      </c>
      <c r="I153">
        <v>15.087333999999981</v>
      </c>
      <c r="J153">
        <v>50.545009999999998</v>
      </c>
    </row>
    <row r="154" spans="1:10" x14ac:dyDescent="0.25">
      <c r="A154">
        <v>2031</v>
      </c>
      <c r="B154">
        <v>8</v>
      </c>
      <c r="C154">
        <v>1</v>
      </c>
      <c r="D154">
        <v>1</v>
      </c>
      <c r="E154" s="30">
        <v>65.349999999999994</v>
      </c>
      <c r="F154">
        <v>4.752487769</v>
      </c>
      <c r="G154">
        <v>2.5421100000000001</v>
      </c>
      <c r="H154">
        <v>3.184374</v>
      </c>
      <c r="I154">
        <v>15.087333999999981</v>
      </c>
      <c r="J154">
        <v>48.422139999999999</v>
      </c>
    </row>
    <row r="155" spans="1:10" x14ac:dyDescent="0.25">
      <c r="A155">
        <v>2031</v>
      </c>
      <c r="B155">
        <v>9</v>
      </c>
      <c r="C155">
        <v>1</v>
      </c>
      <c r="D155">
        <v>1</v>
      </c>
      <c r="E155" s="30">
        <v>65.349999999999994</v>
      </c>
      <c r="F155">
        <v>4.6702074329999999</v>
      </c>
      <c r="G155">
        <v>2.5421100000000001</v>
      </c>
      <c r="H155">
        <v>3.184374</v>
      </c>
      <c r="I155">
        <v>15.087333999999981</v>
      </c>
      <c r="J155">
        <v>44.80733</v>
      </c>
    </row>
    <row r="156" spans="1:10" x14ac:dyDescent="0.25">
      <c r="A156">
        <v>2031</v>
      </c>
      <c r="B156">
        <v>10</v>
      </c>
      <c r="C156">
        <v>1</v>
      </c>
      <c r="D156">
        <v>1</v>
      </c>
      <c r="E156" s="30">
        <v>65.349999999999994</v>
      </c>
      <c r="F156">
        <v>4.7781074620000004</v>
      </c>
      <c r="G156">
        <v>2.5421100000000001</v>
      </c>
      <c r="H156">
        <v>3.184374</v>
      </c>
      <c r="I156">
        <v>15.087333999999981</v>
      </c>
      <c r="J156">
        <v>43.026679999999999</v>
      </c>
    </row>
    <row r="157" spans="1:10" x14ac:dyDescent="0.25">
      <c r="A157">
        <v>2031</v>
      </c>
      <c r="B157">
        <v>11</v>
      </c>
      <c r="C157">
        <v>1</v>
      </c>
      <c r="D157">
        <v>1</v>
      </c>
      <c r="E157" s="30">
        <v>65.349999999999994</v>
      </c>
      <c r="F157">
        <v>5.130173095</v>
      </c>
      <c r="G157">
        <v>2.5421100000000001</v>
      </c>
      <c r="H157">
        <v>3.184374</v>
      </c>
      <c r="I157">
        <v>15.087333999999981</v>
      </c>
      <c r="J157">
        <v>44.641939999999998</v>
      </c>
    </row>
    <row r="158" spans="1:10" x14ac:dyDescent="0.25">
      <c r="A158">
        <v>2031</v>
      </c>
      <c r="B158">
        <v>12</v>
      </c>
      <c r="C158">
        <v>1</v>
      </c>
      <c r="D158">
        <v>1</v>
      </c>
      <c r="E158" s="30">
        <v>65.349999999999994</v>
      </c>
      <c r="F158">
        <v>5.3039912119999997</v>
      </c>
      <c r="G158">
        <v>2.5421100000000001</v>
      </c>
      <c r="H158">
        <v>3.184374</v>
      </c>
      <c r="I158">
        <v>15.087333999999981</v>
      </c>
      <c r="J158">
        <v>46.796300000000002</v>
      </c>
    </row>
    <row r="159" spans="1:10" x14ac:dyDescent="0.25">
      <c r="A159">
        <v>2032</v>
      </c>
      <c r="B159">
        <v>1</v>
      </c>
      <c r="C159">
        <v>1</v>
      </c>
      <c r="D159">
        <v>1</v>
      </c>
      <c r="E159" s="30">
        <v>67.59</v>
      </c>
      <c r="F159">
        <v>5.6956289629999999</v>
      </c>
      <c r="G159">
        <v>2.5591409999999999</v>
      </c>
      <c r="H159">
        <v>3.252529</v>
      </c>
      <c r="I159">
        <v>15.61539</v>
      </c>
      <c r="J159">
        <v>50.489400000000003</v>
      </c>
    </row>
    <row r="160" spans="1:10" x14ac:dyDescent="0.25">
      <c r="A160">
        <v>2032</v>
      </c>
      <c r="B160">
        <v>2</v>
      </c>
      <c r="C160">
        <v>1</v>
      </c>
      <c r="D160">
        <v>1</v>
      </c>
      <c r="E160" s="30">
        <v>67.59</v>
      </c>
      <c r="F160">
        <v>5.5994666649999996</v>
      </c>
      <c r="G160">
        <v>2.5591409999999999</v>
      </c>
      <c r="H160">
        <v>3.252529</v>
      </c>
      <c r="I160">
        <v>15.61539</v>
      </c>
      <c r="J160">
        <v>49.048450000000003</v>
      </c>
    </row>
    <row r="161" spans="1:10" x14ac:dyDescent="0.25">
      <c r="A161">
        <v>2032</v>
      </c>
      <c r="B161">
        <v>3</v>
      </c>
      <c r="C161">
        <v>1</v>
      </c>
      <c r="D161">
        <v>1</v>
      </c>
      <c r="E161" s="30">
        <v>67.59</v>
      </c>
      <c r="F161">
        <v>5.2537813370000004</v>
      </c>
      <c r="G161">
        <v>2.5591409999999999</v>
      </c>
      <c r="H161">
        <v>3.252529</v>
      </c>
      <c r="I161">
        <v>15.61539</v>
      </c>
      <c r="J161">
        <v>45.769269999999999</v>
      </c>
    </row>
    <row r="162" spans="1:10" x14ac:dyDescent="0.25">
      <c r="A162">
        <v>2032</v>
      </c>
      <c r="B162">
        <v>4</v>
      </c>
      <c r="C162">
        <v>1</v>
      </c>
      <c r="D162">
        <v>1</v>
      </c>
      <c r="E162" s="30">
        <v>67.59</v>
      </c>
      <c r="F162">
        <v>4.973181232</v>
      </c>
      <c r="G162">
        <v>2.5591409999999999</v>
      </c>
      <c r="H162">
        <v>3.252529</v>
      </c>
      <c r="I162">
        <v>15.61539</v>
      </c>
      <c r="J162">
        <v>42.936540000000001</v>
      </c>
    </row>
    <row r="163" spans="1:10" x14ac:dyDescent="0.25">
      <c r="A163">
        <v>2032</v>
      </c>
      <c r="B163">
        <v>5</v>
      </c>
      <c r="C163">
        <v>1</v>
      </c>
      <c r="D163">
        <v>1</v>
      </c>
      <c r="E163" s="30">
        <v>67.59</v>
      </c>
      <c r="F163">
        <v>4.874546789</v>
      </c>
      <c r="G163">
        <v>2.5591409999999999</v>
      </c>
      <c r="H163">
        <v>3.252529</v>
      </c>
      <c r="I163">
        <v>15.61539</v>
      </c>
      <c r="J163">
        <v>42.972810000000003</v>
      </c>
    </row>
    <row r="164" spans="1:10" x14ac:dyDescent="0.25">
      <c r="A164">
        <v>2032</v>
      </c>
      <c r="B164">
        <v>6</v>
      </c>
      <c r="C164">
        <v>1</v>
      </c>
      <c r="D164">
        <v>1</v>
      </c>
      <c r="E164" s="30">
        <v>67.59</v>
      </c>
      <c r="F164">
        <v>4.8574877709999997</v>
      </c>
      <c r="G164">
        <v>2.5591409999999999</v>
      </c>
      <c r="H164">
        <v>3.252529</v>
      </c>
      <c r="I164">
        <v>15.61539</v>
      </c>
      <c r="J164">
        <v>45.571280000000002</v>
      </c>
    </row>
    <row r="165" spans="1:10" x14ac:dyDescent="0.25">
      <c r="A165">
        <v>2032</v>
      </c>
      <c r="B165">
        <v>7</v>
      </c>
      <c r="C165">
        <v>1</v>
      </c>
      <c r="D165">
        <v>1</v>
      </c>
      <c r="E165" s="30">
        <v>67.59</v>
      </c>
      <c r="F165">
        <v>4.9629304049999998</v>
      </c>
      <c r="G165">
        <v>2.5591409999999999</v>
      </c>
      <c r="H165">
        <v>3.252529</v>
      </c>
      <c r="I165">
        <v>15.61539</v>
      </c>
      <c r="J165">
        <v>54.326360000000001</v>
      </c>
    </row>
    <row r="166" spans="1:10" x14ac:dyDescent="0.25">
      <c r="A166">
        <v>2032</v>
      </c>
      <c r="B166">
        <v>8</v>
      </c>
      <c r="C166">
        <v>1</v>
      </c>
      <c r="D166">
        <v>1</v>
      </c>
      <c r="E166" s="30">
        <v>67.59</v>
      </c>
      <c r="F166">
        <v>4.9024877690000004</v>
      </c>
      <c r="G166">
        <v>2.5591409999999999</v>
      </c>
      <c r="H166">
        <v>3.252529</v>
      </c>
      <c r="I166">
        <v>15.61539</v>
      </c>
      <c r="J166">
        <v>51.494100000000003</v>
      </c>
    </row>
    <row r="167" spans="1:10" x14ac:dyDescent="0.25">
      <c r="A167">
        <v>2032</v>
      </c>
      <c r="B167">
        <v>9</v>
      </c>
      <c r="C167">
        <v>1</v>
      </c>
      <c r="D167">
        <v>1</v>
      </c>
      <c r="E167" s="30">
        <v>67.59</v>
      </c>
      <c r="F167">
        <v>4.8202074330000002</v>
      </c>
      <c r="G167">
        <v>2.5591409999999999</v>
      </c>
      <c r="H167">
        <v>3.252529</v>
      </c>
      <c r="I167">
        <v>15.61539</v>
      </c>
      <c r="J167">
        <v>44.736719999999998</v>
      </c>
    </row>
    <row r="168" spans="1:10" x14ac:dyDescent="0.25">
      <c r="A168">
        <v>2032</v>
      </c>
      <c r="B168">
        <v>10</v>
      </c>
      <c r="C168">
        <v>1</v>
      </c>
      <c r="D168">
        <v>1</v>
      </c>
      <c r="E168" s="30">
        <v>67.59</v>
      </c>
      <c r="F168">
        <v>4.9281074619999998</v>
      </c>
      <c r="G168">
        <v>2.5591409999999999</v>
      </c>
      <c r="H168">
        <v>3.252529</v>
      </c>
      <c r="I168">
        <v>15.61539</v>
      </c>
      <c r="J168">
        <v>43.521160000000002</v>
      </c>
    </row>
    <row r="169" spans="1:10" x14ac:dyDescent="0.25">
      <c r="A169">
        <v>2032</v>
      </c>
      <c r="B169">
        <v>11</v>
      </c>
      <c r="C169">
        <v>1</v>
      </c>
      <c r="D169">
        <v>1</v>
      </c>
      <c r="E169" s="30">
        <v>67.59</v>
      </c>
      <c r="F169">
        <v>5.2801730950000003</v>
      </c>
      <c r="G169">
        <v>2.5591409999999999</v>
      </c>
      <c r="H169">
        <v>3.252529</v>
      </c>
      <c r="I169">
        <v>15.61539</v>
      </c>
      <c r="J169">
        <v>46.078629999999997</v>
      </c>
    </row>
    <row r="170" spans="1:10" x14ac:dyDescent="0.25">
      <c r="A170">
        <v>2032</v>
      </c>
      <c r="B170">
        <v>12</v>
      </c>
      <c r="C170">
        <v>1</v>
      </c>
      <c r="D170">
        <v>1</v>
      </c>
      <c r="E170" s="30">
        <v>67.59</v>
      </c>
      <c r="F170">
        <v>5.4639912119999998</v>
      </c>
      <c r="G170">
        <v>2.5591409999999999</v>
      </c>
      <c r="H170">
        <v>3.252529</v>
      </c>
      <c r="I170">
        <v>15.61539</v>
      </c>
      <c r="J170">
        <v>47.189700000000002</v>
      </c>
    </row>
    <row r="171" spans="1:10" x14ac:dyDescent="0.25">
      <c r="A171">
        <v>2033</v>
      </c>
      <c r="B171">
        <v>1</v>
      </c>
      <c r="C171">
        <v>1</v>
      </c>
      <c r="D171">
        <v>1</v>
      </c>
      <c r="E171" s="30">
        <v>70.98</v>
      </c>
      <c r="F171">
        <v>5.8656289629999998</v>
      </c>
      <c r="G171">
        <v>2.5384139999999999</v>
      </c>
      <c r="H171">
        <v>3.332989</v>
      </c>
      <c r="I171">
        <v>16.161930000000002</v>
      </c>
      <c r="J171">
        <v>51.208390000000001</v>
      </c>
    </row>
    <row r="172" spans="1:10" x14ac:dyDescent="0.25">
      <c r="A172">
        <v>2033</v>
      </c>
      <c r="B172">
        <v>2</v>
      </c>
      <c r="C172">
        <v>1</v>
      </c>
      <c r="D172">
        <v>1</v>
      </c>
      <c r="E172" s="30">
        <v>70.98</v>
      </c>
      <c r="F172">
        <v>5.7694666650000004</v>
      </c>
      <c r="G172">
        <v>2.5384139999999999</v>
      </c>
      <c r="H172">
        <v>3.332989</v>
      </c>
      <c r="I172">
        <v>16.161930000000002</v>
      </c>
      <c r="J172">
        <v>49.672409999999999</v>
      </c>
    </row>
    <row r="173" spans="1:10" x14ac:dyDescent="0.25">
      <c r="A173">
        <v>2033</v>
      </c>
      <c r="B173">
        <v>3</v>
      </c>
      <c r="C173">
        <v>1</v>
      </c>
      <c r="D173">
        <v>1</v>
      </c>
      <c r="E173" s="30">
        <v>70.98</v>
      </c>
      <c r="F173">
        <v>5.4237813370000003</v>
      </c>
      <c r="G173">
        <v>2.5384139999999999</v>
      </c>
      <c r="H173">
        <v>3.332989</v>
      </c>
      <c r="I173">
        <v>16.161930000000002</v>
      </c>
      <c r="J173">
        <v>45.81409</v>
      </c>
    </row>
    <row r="174" spans="1:10" x14ac:dyDescent="0.25">
      <c r="A174">
        <v>2033</v>
      </c>
      <c r="B174">
        <v>4</v>
      </c>
      <c r="C174">
        <v>1</v>
      </c>
      <c r="D174">
        <v>1</v>
      </c>
      <c r="E174" s="30">
        <v>70.98</v>
      </c>
      <c r="F174">
        <v>5.1431812319999999</v>
      </c>
      <c r="G174">
        <v>2.5384139999999999</v>
      </c>
      <c r="H174">
        <v>3.332989</v>
      </c>
      <c r="I174">
        <v>16.161930000000002</v>
      </c>
      <c r="J174">
        <v>43.40193</v>
      </c>
    </row>
    <row r="175" spans="1:10" x14ac:dyDescent="0.25">
      <c r="A175">
        <v>2033</v>
      </c>
      <c r="B175">
        <v>5</v>
      </c>
      <c r="C175">
        <v>1</v>
      </c>
      <c r="D175">
        <v>1</v>
      </c>
      <c r="E175" s="30">
        <v>70.98</v>
      </c>
      <c r="F175">
        <v>5.0345467890000002</v>
      </c>
      <c r="G175">
        <v>2.5384139999999999</v>
      </c>
      <c r="H175">
        <v>3.332989</v>
      </c>
      <c r="I175">
        <v>16.161930000000002</v>
      </c>
      <c r="J175">
        <v>43.835270000000001</v>
      </c>
    </row>
    <row r="176" spans="1:10" x14ac:dyDescent="0.25">
      <c r="A176">
        <v>2033</v>
      </c>
      <c r="B176">
        <v>6</v>
      </c>
      <c r="C176">
        <v>1</v>
      </c>
      <c r="D176">
        <v>1</v>
      </c>
      <c r="E176" s="30">
        <v>70.98</v>
      </c>
      <c r="F176">
        <v>5.0174877709999999</v>
      </c>
      <c r="G176">
        <v>2.5384139999999999</v>
      </c>
      <c r="H176">
        <v>3.332989</v>
      </c>
      <c r="I176">
        <v>16.161930000000002</v>
      </c>
      <c r="J176">
        <v>46.394170000000003</v>
      </c>
    </row>
    <row r="177" spans="1:10" x14ac:dyDescent="0.25">
      <c r="A177">
        <v>2033</v>
      </c>
      <c r="B177">
        <v>7</v>
      </c>
      <c r="C177">
        <v>1</v>
      </c>
      <c r="D177">
        <v>1</v>
      </c>
      <c r="E177" s="30">
        <v>70.98</v>
      </c>
      <c r="F177">
        <v>5.122930405</v>
      </c>
      <c r="G177">
        <v>2.5384139999999999</v>
      </c>
      <c r="H177">
        <v>3.332989</v>
      </c>
      <c r="I177">
        <v>16.161930000000002</v>
      </c>
      <c r="J177">
        <v>55.423020000000001</v>
      </c>
    </row>
    <row r="178" spans="1:10" x14ac:dyDescent="0.25">
      <c r="A178">
        <v>2033</v>
      </c>
      <c r="B178">
        <v>8</v>
      </c>
      <c r="C178">
        <v>1</v>
      </c>
      <c r="D178">
        <v>1</v>
      </c>
      <c r="E178" s="30">
        <v>70.98</v>
      </c>
      <c r="F178">
        <v>5.0624877689999996</v>
      </c>
      <c r="G178">
        <v>2.5384139999999999</v>
      </c>
      <c r="H178">
        <v>3.332989</v>
      </c>
      <c r="I178">
        <v>16.161930000000002</v>
      </c>
      <c r="J178">
        <v>53.502099999999999</v>
      </c>
    </row>
    <row r="179" spans="1:10" x14ac:dyDescent="0.25">
      <c r="A179">
        <v>2033</v>
      </c>
      <c r="B179">
        <v>9</v>
      </c>
      <c r="C179">
        <v>1</v>
      </c>
      <c r="D179">
        <v>1</v>
      </c>
      <c r="E179" s="30">
        <v>70.98</v>
      </c>
      <c r="F179">
        <v>4.9802074330000003</v>
      </c>
      <c r="G179">
        <v>2.5384139999999999</v>
      </c>
      <c r="H179">
        <v>3.332989</v>
      </c>
      <c r="I179">
        <v>16.161930000000002</v>
      </c>
      <c r="J179">
        <v>47.015189999999997</v>
      </c>
    </row>
    <row r="180" spans="1:10" x14ac:dyDescent="0.25">
      <c r="A180">
        <v>2033</v>
      </c>
      <c r="B180">
        <v>10</v>
      </c>
      <c r="C180">
        <v>1</v>
      </c>
      <c r="D180">
        <v>1</v>
      </c>
      <c r="E180" s="30">
        <v>70.98</v>
      </c>
      <c r="F180">
        <v>5.088107462</v>
      </c>
      <c r="G180">
        <v>2.5384139999999999</v>
      </c>
      <c r="H180">
        <v>3.332989</v>
      </c>
      <c r="I180">
        <v>16.161930000000002</v>
      </c>
      <c r="J180">
        <v>44.175690000000003</v>
      </c>
    </row>
    <row r="181" spans="1:10" x14ac:dyDescent="0.25">
      <c r="A181">
        <v>2033</v>
      </c>
      <c r="B181">
        <v>11</v>
      </c>
      <c r="C181">
        <v>1</v>
      </c>
      <c r="D181">
        <v>1</v>
      </c>
      <c r="E181" s="30">
        <v>70.98</v>
      </c>
      <c r="F181">
        <v>5.4401730949999996</v>
      </c>
      <c r="G181">
        <v>2.5384139999999999</v>
      </c>
      <c r="H181">
        <v>3.332989</v>
      </c>
      <c r="I181">
        <v>16.161930000000002</v>
      </c>
      <c r="J181">
        <v>46.522179999999999</v>
      </c>
    </row>
    <row r="182" spans="1:10" x14ac:dyDescent="0.25">
      <c r="A182">
        <v>2033</v>
      </c>
      <c r="B182">
        <v>12</v>
      </c>
      <c r="C182">
        <v>1</v>
      </c>
      <c r="D182">
        <v>1</v>
      </c>
      <c r="E182" s="30">
        <v>70.98</v>
      </c>
      <c r="F182">
        <v>5.623991212</v>
      </c>
      <c r="G182">
        <v>2.5384139999999999</v>
      </c>
      <c r="H182">
        <v>3.332989</v>
      </c>
      <c r="I182">
        <v>16.161930000000002</v>
      </c>
      <c r="J182">
        <v>47.622549999999997</v>
      </c>
    </row>
    <row r="183" spans="1:10" x14ac:dyDescent="0.25">
      <c r="A183">
        <v>2034</v>
      </c>
      <c r="B183">
        <v>1</v>
      </c>
      <c r="C183">
        <v>1</v>
      </c>
      <c r="D183">
        <v>1</v>
      </c>
      <c r="E183" s="30">
        <v>75.569999999999993</v>
      </c>
      <c r="F183">
        <v>6.065628963</v>
      </c>
      <c r="G183">
        <v>2.5735160000000001</v>
      </c>
      <c r="H183">
        <v>3.466021</v>
      </c>
      <c r="I183">
        <v>16.727596000000002</v>
      </c>
      <c r="J183">
        <v>53.067779999999999</v>
      </c>
    </row>
    <row r="184" spans="1:10" x14ac:dyDescent="0.25">
      <c r="A184">
        <v>2034</v>
      </c>
      <c r="B184">
        <v>2</v>
      </c>
      <c r="C184">
        <v>1</v>
      </c>
      <c r="D184">
        <v>1</v>
      </c>
      <c r="E184" s="30">
        <v>75.569999999999993</v>
      </c>
      <c r="F184">
        <v>5.9694666649999997</v>
      </c>
      <c r="G184">
        <v>2.5735160000000001</v>
      </c>
      <c r="H184">
        <v>3.466021</v>
      </c>
      <c r="I184">
        <v>16.727596000000002</v>
      </c>
      <c r="J184">
        <v>51.444400000000002</v>
      </c>
    </row>
    <row r="185" spans="1:10" x14ac:dyDescent="0.25">
      <c r="A185">
        <v>2034</v>
      </c>
      <c r="B185">
        <v>3</v>
      </c>
      <c r="C185">
        <v>1</v>
      </c>
      <c r="D185">
        <v>1</v>
      </c>
      <c r="E185" s="30">
        <v>75.569999999999993</v>
      </c>
      <c r="F185">
        <v>5.6237813369999996</v>
      </c>
      <c r="G185">
        <v>2.5735160000000001</v>
      </c>
      <c r="H185">
        <v>3.466021</v>
      </c>
      <c r="I185">
        <v>16.727596000000002</v>
      </c>
      <c r="J185">
        <v>47.1432</v>
      </c>
    </row>
    <row r="186" spans="1:10" x14ac:dyDescent="0.25">
      <c r="A186">
        <v>2034</v>
      </c>
      <c r="B186">
        <v>4</v>
      </c>
      <c r="C186">
        <v>1</v>
      </c>
      <c r="D186">
        <v>1</v>
      </c>
      <c r="E186" s="30">
        <v>75.569999999999993</v>
      </c>
      <c r="F186">
        <v>5.3431812320000001</v>
      </c>
      <c r="G186">
        <v>2.5735160000000001</v>
      </c>
      <c r="H186">
        <v>3.466021</v>
      </c>
      <c r="I186">
        <v>16.727596000000002</v>
      </c>
      <c r="J186">
        <v>44.347529999999999</v>
      </c>
    </row>
    <row r="187" spans="1:10" x14ac:dyDescent="0.25">
      <c r="A187">
        <v>2034</v>
      </c>
      <c r="B187">
        <v>5</v>
      </c>
      <c r="C187">
        <v>1</v>
      </c>
      <c r="D187">
        <v>1</v>
      </c>
      <c r="E187" s="30">
        <v>75.569999999999993</v>
      </c>
      <c r="F187">
        <v>5.2345467890000004</v>
      </c>
      <c r="G187">
        <v>2.5735160000000001</v>
      </c>
      <c r="H187">
        <v>3.466021</v>
      </c>
      <c r="I187">
        <v>16.727596000000002</v>
      </c>
      <c r="J187">
        <v>45.145589999999999</v>
      </c>
    </row>
    <row r="188" spans="1:10" x14ac:dyDescent="0.25">
      <c r="A188">
        <v>2034</v>
      </c>
      <c r="B188">
        <v>6</v>
      </c>
      <c r="C188">
        <v>1</v>
      </c>
      <c r="D188">
        <v>1</v>
      </c>
      <c r="E188" s="30">
        <v>75.569999999999993</v>
      </c>
      <c r="F188">
        <v>5.2174877710000001</v>
      </c>
      <c r="G188">
        <v>2.5735160000000001</v>
      </c>
      <c r="H188">
        <v>3.466021</v>
      </c>
      <c r="I188">
        <v>16.727596000000002</v>
      </c>
      <c r="J188">
        <v>48.019379999999998</v>
      </c>
    </row>
    <row r="189" spans="1:10" x14ac:dyDescent="0.25">
      <c r="A189">
        <v>2034</v>
      </c>
      <c r="B189">
        <v>7</v>
      </c>
      <c r="C189">
        <v>1</v>
      </c>
      <c r="D189">
        <v>1</v>
      </c>
      <c r="E189" s="30">
        <v>75.569999999999993</v>
      </c>
      <c r="F189">
        <v>5.3229304050000001</v>
      </c>
      <c r="G189">
        <v>2.5735160000000001</v>
      </c>
      <c r="H189">
        <v>3.466021</v>
      </c>
      <c r="I189">
        <v>16.727596000000002</v>
      </c>
      <c r="J189">
        <v>57.89246</v>
      </c>
    </row>
    <row r="190" spans="1:10" x14ac:dyDescent="0.25">
      <c r="A190">
        <v>2034</v>
      </c>
      <c r="B190">
        <v>8</v>
      </c>
      <c r="C190">
        <v>1</v>
      </c>
      <c r="D190">
        <v>1</v>
      </c>
      <c r="E190" s="30">
        <v>75.569999999999993</v>
      </c>
      <c r="F190">
        <v>5.2724877689999996</v>
      </c>
      <c r="G190">
        <v>2.5735160000000001</v>
      </c>
      <c r="H190">
        <v>3.466021</v>
      </c>
      <c r="I190">
        <v>16.727596000000002</v>
      </c>
      <c r="J190">
        <v>52.972020000000001</v>
      </c>
    </row>
    <row r="191" spans="1:10" x14ac:dyDescent="0.25">
      <c r="A191">
        <v>2034</v>
      </c>
      <c r="B191">
        <v>9</v>
      </c>
      <c r="C191">
        <v>1</v>
      </c>
      <c r="D191">
        <v>1</v>
      </c>
      <c r="E191" s="30">
        <v>75.569999999999993</v>
      </c>
      <c r="F191">
        <v>5.1802074329999996</v>
      </c>
      <c r="G191">
        <v>2.5735160000000001</v>
      </c>
      <c r="H191">
        <v>3.466021</v>
      </c>
      <c r="I191">
        <v>16.727596000000002</v>
      </c>
      <c r="J191">
        <v>46.437539999999998</v>
      </c>
    </row>
    <row r="192" spans="1:10" x14ac:dyDescent="0.25">
      <c r="A192">
        <v>2034</v>
      </c>
      <c r="B192">
        <v>10</v>
      </c>
      <c r="C192">
        <v>1</v>
      </c>
      <c r="D192">
        <v>1</v>
      </c>
      <c r="E192" s="30">
        <v>75.569999999999993</v>
      </c>
      <c r="F192">
        <v>5.2981074619999999</v>
      </c>
      <c r="G192">
        <v>2.5735160000000001</v>
      </c>
      <c r="H192">
        <v>3.466021</v>
      </c>
      <c r="I192">
        <v>16.727596000000002</v>
      </c>
      <c r="J192">
        <v>45.592190000000002</v>
      </c>
    </row>
    <row r="193" spans="1:10" x14ac:dyDescent="0.25">
      <c r="A193">
        <v>2034</v>
      </c>
      <c r="B193">
        <v>11</v>
      </c>
      <c r="C193">
        <v>1</v>
      </c>
      <c r="D193">
        <v>1</v>
      </c>
      <c r="E193" s="30">
        <v>75.569999999999993</v>
      </c>
      <c r="F193">
        <v>5.6401730949999997</v>
      </c>
      <c r="G193">
        <v>2.5735160000000001</v>
      </c>
      <c r="H193">
        <v>3.466021</v>
      </c>
      <c r="I193">
        <v>16.727596000000002</v>
      </c>
      <c r="J193">
        <v>47.818600000000004</v>
      </c>
    </row>
    <row r="194" spans="1:10" x14ac:dyDescent="0.25">
      <c r="A194">
        <v>2034</v>
      </c>
      <c r="B194">
        <v>12</v>
      </c>
      <c r="C194">
        <v>1</v>
      </c>
      <c r="D194">
        <v>1</v>
      </c>
      <c r="E194" s="30">
        <v>75.569999999999993</v>
      </c>
      <c r="F194">
        <v>5.8239912120000001</v>
      </c>
      <c r="G194">
        <v>2.5735160000000001</v>
      </c>
      <c r="H194">
        <v>3.466021</v>
      </c>
      <c r="I194">
        <v>16.727596000000002</v>
      </c>
      <c r="J194">
        <v>49.275280000000002</v>
      </c>
    </row>
    <row r="195" spans="1:10" x14ac:dyDescent="0.25">
      <c r="A195">
        <v>2035</v>
      </c>
      <c r="B195">
        <v>1</v>
      </c>
      <c r="C195">
        <v>1</v>
      </c>
      <c r="D195">
        <v>1</v>
      </c>
      <c r="E195" s="30">
        <v>81.430000000000007</v>
      </c>
      <c r="F195">
        <v>6.2756289629999999</v>
      </c>
      <c r="G195">
        <v>2.5752730000000001</v>
      </c>
      <c r="H195">
        <v>3.547536</v>
      </c>
      <c r="I195">
        <v>17.313062000000002</v>
      </c>
      <c r="J195">
        <v>54.027200000000001</v>
      </c>
    </row>
    <row r="196" spans="1:10" x14ac:dyDescent="0.25">
      <c r="A196">
        <v>2035</v>
      </c>
      <c r="B196">
        <v>2</v>
      </c>
      <c r="C196">
        <v>1</v>
      </c>
      <c r="D196">
        <v>1</v>
      </c>
      <c r="E196" s="30">
        <v>81.430000000000007</v>
      </c>
      <c r="F196">
        <v>6.1694666649999998</v>
      </c>
      <c r="G196">
        <v>2.5752730000000001</v>
      </c>
      <c r="H196">
        <v>3.547536</v>
      </c>
      <c r="I196">
        <v>17.313062000000002</v>
      </c>
      <c r="J196">
        <v>53.223869999999998</v>
      </c>
    </row>
    <row r="197" spans="1:10" x14ac:dyDescent="0.25">
      <c r="A197">
        <v>2035</v>
      </c>
      <c r="B197">
        <v>3</v>
      </c>
      <c r="C197">
        <v>1</v>
      </c>
      <c r="D197">
        <v>1</v>
      </c>
      <c r="E197" s="30">
        <v>81.430000000000007</v>
      </c>
      <c r="F197">
        <v>5.8237813369999998</v>
      </c>
      <c r="G197">
        <v>2.5752730000000001</v>
      </c>
      <c r="H197">
        <v>3.547536</v>
      </c>
      <c r="I197">
        <v>17.313062000000002</v>
      </c>
      <c r="J197">
        <v>48.979840000000003</v>
      </c>
    </row>
    <row r="198" spans="1:10" x14ac:dyDescent="0.25">
      <c r="A198">
        <v>2035</v>
      </c>
      <c r="B198">
        <v>4</v>
      </c>
      <c r="C198">
        <v>1</v>
      </c>
      <c r="D198">
        <v>1</v>
      </c>
      <c r="E198" s="30">
        <v>81.430000000000007</v>
      </c>
      <c r="F198">
        <v>5.5431812320000002</v>
      </c>
      <c r="G198">
        <v>2.5752730000000001</v>
      </c>
      <c r="H198">
        <v>3.547536</v>
      </c>
      <c r="I198">
        <v>17.313062000000002</v>
      </c>
      <c r="J198">
        <v>45.881239999999998</v>
      </c>
    </row>
    <row r="199" spans="1:10" x14ac:dyDescent="0.25">
      <c r="A199">
        <v>2035</v>
      </c>
      <c r="B199">
        <v>5</v>
      </c>
      <c r="C199">
        <v>1</v>
      </c>
      <c r="D199">
        <v>1</v>
      </c>
      <c r="E199" s="30">
        <v>81.430000000000007</v>
      </c>
      <c r="F199">
        <v>5.4345467889999997</v>
      </c>
      <c r="G199">
        <v>2.5752730000000001</v>
      </c>
      <c r="H199">
        <v>3.547536</v>
      </c>
      <c r="I199">
        <v>17.313062000000002</v>
      </c>
      <c r="J199">
        <v>45.68085</v>
      </c>
    </row>
    <row r="200" spans="1:10" x14ac:dyDescent="0.25">
      <c r="A200">
        <v>2035</v>
      </c>
      <c r="B200">
        <v>6</v>
      </c>
      <c r="C200">
        <v>1</v>
      </c>
      <c r="D200">
        <v>1</v>
      </c>
      <c r="E200" s="30">
        <v>81.430000000000007</v>
      </c>
      <c r="F200">
        <v>5.4174877710000002</v>
      </c>
      <c r="G200">
        <v>2.5752730000000001</v>
      </c>
      <c r="H200">
        <v>3.547536</v>
      </c>
      <c r="I200">
        <v>17.313062000000002</v>
      </c>
      <c r="J200">
        <v>48.575380000000003</v>
      </c>
    </row>
    <row r="201" spans="1:10" x14ac:dyDescent="0.25">
      <c r="A201">
        <v>2035</v>
      </c>
      <c r="B201">
        <v>7</v>
      </c>
      <c r="C201">
        <v>1</v>
      </c>
      <c r="D201">
        <v>1</v>
      </c>
      <c r="E201" s="30">
        <v>81.430000000000007</v>
      </c>
      <c r="F201">
        <v>5.5229304050000003</v>
      </c>
      <c r="G201">
        <v>2.5752730000000001</v>
      </c>
      <c r="H201">
        <v>3.547536</v>
      </c>
      <c r="I201">
        <v>17.313062000000002</v>
      </c>
      <c r="J201">
        <v>58.747959999999999</v>
      </c>
    </row>
    <row r="202" spans="1:10" x14ac:dyDescent="0.25">
      <c r="A202">
        <v>2035</v>
      </c>
      <c r="B202">
        <v>8</v>
      </c>
      <c r="C202">
        <v>1</v>
      </c>
      <c r="D202">
        <v>1</v>
      </c>
      <c r="E202" s="30">
        <v>81.430000000000007</v>
      </c>
      <c r="F202">
        <v>5.4724877689999998</v>
      </c>
      <c r="G202">
        <v>2.5752730000000001</v>
      </c>
      <c r="H202">
        <v>3.547536</v>
      </c>
      <c r="I202">
        <v>17.313062000000002</v>
      </c>
      <c r="J202">
        <v>59.657760000000003</v>
      </c>
    </row>
    <row r="203" spans="1:10" x14ac:dyDescent="0.25">
      <c r="A203">
        <v>2035</v>
      </c>
      <c r="B203">
        <v>9</v>
      </c>
      <c r="C203">
        <v>1</v>
      </c>
      <c r="D203">
        <v>1</v>
      </c>
      <c r="E203" s="30">
        <v>81.430000000000007</v>
      </c>
      <c r="F203">
        <v>5.3802074329999998</v>
      </c>
      <c r="G203">
        <v>2.5752730000000001</v>
      </c>
      <c r="H203">
        <v>3.547536</v>
      </c>
      <c r="I203">
        <v>17.313062000000002</v>
      </c>
      <c r="J203">
        <v>50.133780000000002</v>
      </c>
    </row>
    <row r="204" spans="1:10" x14ac:dyDescent="0.25">
      <c r="A204">
        <v>2035</v>
      </c>
      <c r="B204">
        <v>10</v>
      </c>
      <c r="C204">
        <v>1</v>
      </c>
      <c r="D204">
        <v>1</v>
      </c>
      <c r="E204" s="30">
        <v>81.430000000000007</v>
      </c>
      <c r="F204">
        <v>5.4981074620000001</v>
      </c>
      <c r="G204">
        <v>2.5752730000000001</v>
      </c>
      <c r="H204">
        <v>3.547536</v>
      </c>
      <c r="I204">
        <v>17.313062000000002</v>
      </c>
      <c r="J204">
        <v>46.987070000000003</v>
      </c>
    </row>
    <row r="205" spans="1:10" x14ac:dyDescent="0.25">
      <c r="A205">
        <v>2035</v>
      </c>
      <c r="B205">
        <v>11</v>
      </c>
      <c r="C205">
        <v>1</v>
      </c>
      <c r="D205">
        <v>1</v>
      </c>
      <c r="E205" s="30">
        <v>81.430000000000007</v>
      </c>
      <c r="F205">
        <v>5.8401730949999999</v>
      </c>
      <c r="G205">
        <v>2.5752730000000001</v>
      </c>
      <c r="H205">
        <v>3.547536</v>
      </c>
      <c r="I205">
        <v>17.313062000000002</v>
      </c>
      <c r="J205">
        <v>48.350110000000001</v>
      </c>
    </row>
    <row r="206" spans="1:10" x14ac:dyDescent="0.25">
      <c r="A206">
        <v>2035</v>
      </c>
      <c r="B206">
        <v>12</v>
      </c>
      <c r="C206">
        <v>1</v>
      </c>
      <c r="D206">
        <v>1</v>
      </c>
      <c r="E206" s="30">
        <v>81.430000000000007</v>
      </c>
      <c r="F206">
        <v>6.0239912120000003</v>
      </c>
      <c r="G206">
        <v>2.5752730000000001</v>
      </c>
      <c r="H206">
        <v>3.547536</v>
      </c>
      <c r="I206">
        <v>17.313062000000002</v>
      </c>
      <c r="J206">
        <v>50.043059999999997</v>
      </c>
    </row>
    <row r="207" spans="1:10" x14ac:dyDescent="0.25">
      <c r="A207">
        <v>2036</v>
      </c>
      <c r="B207">
        <v>1</v>
      </c>
      <c r="C207">
        <v>1</v>
      </c>
      <c r="D207">
        <v>1</v>
      </c>
      <c r="E207" s="30">
        <v>88.6</v>
      </c>
      <c r="F207">
        <v>6.3956289630000001</v>
      </c>
      <c r="G207">
        <v>2.6614450000000001</v>
      </c>
      <c r="H207">
        <v>3.6266289999999999</v>
      </c>
      <c r="I207">
        <v>17.91902</v>
      </c>
      <c r="J207">
        <v>54.616320000000002</v>
      </c>
    </row>
    <row r="208" spans="1:10" x14ac:dyDescent="0.25">
      <c r="A208">
        <v>2036</v>
      </c>
      <c r="B208">
        <v>2</v>
      </c>
      <c r="C208">
        <v>1</v>
      </c>
      <c r="D208">
        <v>1</v>
      </c>
      <c r="E208" s="30">
        <v>88.6</v>
      </c>
      <c r="F208">
        <v>6.2994666649999997</v>
      </c>
      <c r="G208">
        <v>2.6614450000000001</v>
      </c>
      <c r="H208">
        <v>3.6266289999999999</v>
      </c>
      <c r="I208">
        <v>17.91902</v>
      </c>
      <c r="J208">
        <v>53.561970000000002</v>
      </c>
    </row>
    <row r="209" spans="1:10" x14ac:dyDescent="0.25">
      <c r="A209">
        <v>2036</v>
      </c>
      <c r="B209">
        <v>3</v>
      </c>
      <c r="C209">
        <v>1</v>
      </c>
      <c r="D209">
        <v>1</v>
      </c>
      <c r="E209" s="30">
        <v>88.6</v>
      </c>
      <c r="F209">
        <v>5.9437813369999999</v>
      </c>
      <c r="G209">
        <v>2.6614450000000001</v>
      </c>
      <c r="H209">
        <v>3.6266289999999999</v>
      </c>
      <c r="I209">
        <v>17.91902</v>
      </c>
      <c r="J209">
        <v>49.030549999999998</v>
      </c>
    </row>
    <row r="210" spans="1:10" x14ac:dyDescent="0.25">
      <c r="A210">
        <v>2036</v>
      </c>
      <c r="B210">
        <v>4</v>
      </c>
      <c r="C210">
        <v>1</v>
      </c>
      <c r="D210">
        <v>1</v>
      </c>
      <c r="E210" s="30">
        <v>88.6</v>
      </c>
      <c r="F210">
        <v>5.6631812320000003</v>
      </c>
      <c r="G210">
        <v>2.6614450000000001</v>
      </c>
      <c r="H210">
        <v>3.6266289999999999</v>
      </c>
      <c r="I210">
        <v>17.91902</v>
      </c>
      <c r="J210">
        <v>46.292679999999997</v>
      </c>
    </row>
    <row r="211" spans="1:10" x14ac:dyDescent="0.25">
      <c r="A211">
        <v>2036</v>
      </c>
      <c r="B211">
        <v>5</v>
      </c>
      <c r="C211">
        <v>1</v>
      </c>
      <c r="D211">
        <v>1</v>
      </c>
      <c r="E211" s="30">
        <v>88.6</v>
      </c>
      <c r="F211">
        <v>5.5545467889999998</v>
      </c>
      <c r="G211">
        <v>2.6614450000000001</v>
      </c>
      <c r="H211">
        <v>3.6266289999999999</v>
      </c>
      <c r="I211">
        <v>17.91902</v>
      </c>
      <c r="J211">
        <v>46.423560000000002</v>
      </c>
    </row>
    <row r="212" spans="1:10" x14ac:dyDescent="0.25">
      <c r="A212">
        <v>2036</v>
      </c>
      <c r="B212">
        <v>6</v>
      </c>
      <c r="C212">
        <v>1</v>
      </c>
      <c r="D212">
        <v>1</v>
      </c>
      <c r="E212" s="30">
        <v>88.6</v>
      </c>
      <c r="F212">
        <v>5.5374877710000003</v>
      </c>
      <c r="G212">
        <v>2.6614450000000001</v>
      </c>
      <c r="H212">
        <v>3.6266289999999999</v>
      </c>
      <c r="I212">
        <v>17.91902</v>
      </c>
      <c r="J212">
        <v>49.50665</v>
      </c>
    </row>
    <row r="213" spans="1:10" x14ac:dyDescent="0.25">
      <c r="A213">
        <v>2036</v>
      </c>
      <c r="B213">
        <v>7</v>
      </c>
      <c r="C213">
        <v>1</v>
      </c>
      <c r="D213">
        <v>1</v>
      </c>
      <c r="E213" s="30">
        <v>88.6</v>
      </c>
      <c r="F213">
        <v>5.6429304050000004</v>
      </c>
      <c r="G213">
        <v>2.6614450000000001</v>
      </c>
      <c r="H213">
        <v>3.6266289999999999</v>
      </c>
      <c r="I213">
        <v>17.91902</v>
      </c>
      <c r="J213">
        <v>59.793050000000001</v>
      </c>
    </row>
    <row r="214" spans="1:10" x14ac:dyDescent="0.25">
      <c r="A214">
        <v>2036</v>
      </c>
      <c r="B214">
        <v>8</v>
      </c>
      <c r="C214">
        <v>1</v>
      </c>
      <c r="D214">
        <v>1</v>
      </c>
      <c r="E214" s="30">
        <v>88.6</v>
      </c>
      <c r="F214">
        <v>5.5924877689999999</v>
      </c>
      <c r="G214">
        <v>2.6614450000000001</v>
      </c>
      <c r="H214">
        <v>3.6266289999999999</v>
      </c>
      <c r="I214">
        <v>17.91902</v>
      </c>
      <c r="J214">
        <v>57.306690000000003</v>
      </c>
    </row>
    <row r="215" spans="1:10" x14ac:dyDescent="0.25">
      <c r="A215">
        <v>2036</v>
      </c>
      <c r="B215">
        <v>9</v>
      </c>
      <c r="C215">
        <v>1</v>
      </c>
      <c r="D215">
        <v>1</v>
      </c>
      <c r="E215" s="30">
        <v>88.6</v>
      </c>
      <c r="F215">
        <v>5.5102074329999997</v>
      </c>
      <c r="G215">
        <v>2.6614450000000001</v>
      </c>
      <c r="H215">
        <v>3.6266289999999999</v>
      </c>
      <c r="I215">
        <v>17.91902</v>
      </c>
      <c r="J215">
        <v>49.682009999999998</v>
      </c>
    </row>
    <row r="216" spans="1:10" x14ac:dyDescent="0.25">
      <c r="A216">
        <v>2036</v>
      </c>
      <c r="B216">
        <v>10</v>
      </c>
      <c r="C216">
        <v>1</v>
      </c>
      <c r="D216">
        <v>1</v>
      </c>
      <c r="E216" s="30">
        <v>88.6</v>
      </c>
      <c r="F216">
        <v>5.6181074620000002</v>
      </c>
      <c r="G216">
        <v>2.6614450000000001</v>
      </c>
      <c r="H216">
        <v>3.6266289999999999</v>
      </c>
      <c r="I216">
        <v>17.91902</v>
      </c>
      <c r="J216">
        <v>47.712530000000001</v>
      </c>
    </row>
    <row r="217" spans="1:10" x14ac:dyDescent="0.25">
      <c r="A217">
        <v>2036</v>
      </c>
      <c r="B217">
        <v>11</v>
      </c>
      <c r="C217">
        <v>1</v>
      </c>
      <c r="D217">
        <v>1</v>
      </c>
      <c r="E217" s="30">
        <v>88.6</v>
      </c>
      <c r="F217">
        <v>5.9701730949999998</v>
      </c>
      <c r="G217">
        <v>2.6614450000000001</v>
      </c>
      <c r="H217">
        <v>3.6266289999999999</v>
      </c>
      <c r="I217">
        <v>17.91902</v>
      </c>
      <c r="J217">
        <v>48.856029999999997</v>
      </c>
    </row>
    <row r="218" spans="1:10" x14ac:dyDescent="0.25">
      <c r="A218">
        <v>2036</v>
      </c>
      <c r="B218">
        <v>12</v>
      </c>
      <c r="C218">
        <v>1</v>
      </c>
      <c r="D218">
        <v>1</v>
      </c>
      <c r="E218" s="30">
        <v>88.6</v>
      </c>
      <c r="F218">
        <v>6.1539912120000002</v>
      </c>
      <c r="G218">
        <v>2.6614450000000001</v>
      </c>
      <c r="H218">
        <v>3.6266289999999999</v>
      </c>
      <c r="I218">
        <v>17.91902</v>
      </c>
      <c r="J218">
        <v>51.047150000000002</v>
      </c>
    </row>
    <row r="219" spans="1:10" x14ac:dyDescent="0.25">
      <c r="A219">
        <v>2037</v>
      </c>
      <c r="B219">
        <v>1</v>
      </c>
      <c r="C219">
        <v>1</v>
      </c>
      <c r="D219">
        <v>1</v>
      </c>
      <c r="E219" s="30">
        <v>97.18</v>
      </c>
      <c r="F219">
        <v>6.6556289629999998</v>
      </c>
      <c r="G219">
        <v>2.8427069999999999</v>
      </c>
      <c r="H219">
        <v>3.7598739999999999</v>
      </c>
      <c r="I219">
        <v>18.546185999999999</v>
      </c>
      <c r="J219">
        <v>56.654170000000001</v>
      </c>
    </row>
    <row r="220" spans="1:10" x14ac:dyDescent="0.25">
      <c r="A220">
        <v>2037</v>
      </c>
      <c r="B220">
        <v>2</v>
      </c>
      <c r="C220">
        <v>1</v>
      </c>
      <c r="D220">
        <v>1</v>
      </c>
      <c r="E220" s="30">
        <v>97.18</v>
      </c>
      <c r="F220">
        <v>6.5494666649999997</v>
      </c>
      <c r="G220">
        <v>2.8427069999999999</v>
      </c>
      <c r="H220">
        <v>3.7598739999999999</v>
      </c>
      <c r="I220">
        <v>18.546185999999999</v>
      </c>
      <c r="J220">
        <v>55.191029999999998</v>
      </c>
    </row>
    <row r="221" spans="1:10" x14ac:dyDescent="0.25">
      <c r="A221">
        <v>2037</v>
      </c>
      <c r="B221">
        <v>3</v>
      </c>
      <c r="C221">
        <v>1</v>
      </c>
      <c r="D221">
        <v>1</v>
      </c>
      <c r="E221" s="30">
        <v>97.18</v>
      </c>
      <c r="F221">
        <v>6.1937813369999999</v>
      </c>
      <c r="G221">
        <v>2.8427069999999999</v>
      </c>
      <c r="H221">
        <v>3.7598739999999999</v>
      </c>
      <c r="I221">
        <v>18.546185999999999</v>
      </c>
      <c r="J221">
        <v>50.284309999999998</v>
      </c>
    </row>
    <row r="222" spans="1:10" x14ac:dyDescent="0.25">
      <c r="A222">
        <v>2037</v>
      </c>
      <c r="B222">
        <v>4</v>
      </c>
      <c r="C222">
        <v>1</v>
      </c>
      <c r="D222">
        <v>1</v>
      </c>
      <c r="E222" s="30">
        <v>97.18</v>
      </c>
      <c r="F222">
        <v>5.9131812320000003</v>
      </c>
      <c r="G222">
        <v>2.8427069999999999</v>
      </c>
      <c r="H222">
        <v>3.7598739999999999</v>
      </c>
      <c r="I222">
        <v>18.546185999999999</v>
      </c>
      <c r="J222">
        <v>48.029490000000003</v>
      </c>
    </row>
    <row r="223" spans="1:10" x14ac:dyDescent="0.25">
      <c r="A223">
        <v>2037</v>
      </c>
      <c r="B223">
        <v>5</v>
      </c>
      <c r="C223">
        <v>1</v>
      </c>
      <c r="D223">
        <v>1</v>
      </c>
      <c r="E223" s="30">
        <v>97.18</v>
      </c>
      <c r="F223">
        <v>5.8045467889999998</v>
      </c>
      <c r="G223">
        <v>2.8427069999999999</v>
      </c>
      <c r="H223">
        <v>3.7598739999999999</v>
      </c>
      <c r="I223">
        <v>18.546185999999999</v>
      </c>
      <c r="J223">
        <v>47.937980000000003</v>
      </c>
    </row>
    <row r="224" spans="1:10" x14ac:dyDescent="0.25">
      <c r="A224">
        <v>2037</v>
      </c>
      <c r="B224">
        <v>6</v>
      </c>
      <c r="C224">
        <v>1</v>
      </c>
      <c r="D224">
        <v>1</v>
      </c>
      <c r="E224" s="30">
        <v>97.18</v>
      </c>
      <c r="F224">
        <v>5.7874877710000003</v>
      </c>
      <c r="G224">
        <v>2.8427069999999999</v>
      </c>
      <c r="H224">
        <v>3.7598739999999999</v>
      </c>
      <c r="I224">
        <v>18.546185999999999</v>
      </c>
      <c r="J224">
        <v>50.961860000000001</v>
      </c>
    </row>
    <row r="225" spans="1:10" x14ac:dyDescent="0.25">
      <c r="A225">
        <v>2037</v>
      </c>
      <c r="B225">
        <v>7</v>
      </c>
      <c r="C225">
        <v>1</v>
      </c>
      <c r="D225">
        <v>1</v>
      </c>
      <c r="E225" s="30">
        <v>97.18</v>
      </c>
      <c r="F225">
        <v>5.8929304050000004</v>
      </c>
      <c r="G225">
        <v>2.8427069999999999</v>
      </c>
      <c r="H225">
        <v>3.7598739999999999</v>
      </c>
      <c r="I225">
        <v>18.546185999999999</v>
      </c>
      <c r="J225">
        <v>61.574689999999997</v>
      </c>
    </row>
    <row r="226" spans="1:10" x14ac:dyDescent="0.25">
      <c r="A226">
        <v>2037</v>
      </c>
      <c r="B226">
        <v>8</v>
      </c>
      <c r="C226">
        <v>1</v>
      </c>
      <c r="D226">
        <v>1</v>
      </c>
      <c r="E226" s="30">
        <v>97.18</v>
      </c>
      <c r="F226">
        <v>5.8424877689999999</v>
      </c>
      <c r="G226">
        <v>2.8427069999999999</v>
      </c>
      <c r="H226">
        <v>3.7598739999999999</v>
      </c>
      <c r="I226">
        <v>18.546185999999999</v>
      </c>
      <c r="J226">
        <v>58.511380000000003</v>
      </c>
    </row>
    <row r="227" spans="1:10" x14ac:dyDescent="0.25">
      <c r="A227">
        <v>2037</v>
      </c>
      <c r="B227">
        <v>9</v>
      </c>
      <c r="C227">
        <v>1</v>
      </c>
      <c r="D227">
        <v>1</v>
      </c>
      <c r="E227" s="30">
        <v>97.18</v>
      </c>
      <c r="F227">
        <v>5.7602074329999997</v>
      </c>
      <c r="G227">
        <v>2.8427069999999999</v>
      </c>
      <c r="H227">
        <v>3.7598739999999999</v>
      </c>
      <c r="I227">
        <v>18.546185999999999</v>
      </c>
      <c r="J227">
        <v>50.815379999999998</v>
      </c>
    </row>
    <row r="228" spans="1:10" x14ac:dyDescent="0.25">
      <c r="A228">
        <v>2037</v>
      </c>
      <c r="B228">
        <v>10</v>
      </c>
      <c r="C228">
        <v>1</v>
      </c>
      <c r="D228">
        <v>1</v>
      </c>
      <c r="E228" s="30">
        <v>97.18</v>
      </c>
      <c r="F228">
        <v>5.8681074620000002</v>
      </c>
      <c r="G228">
        <v>2.8427069999999999</v>
      </c>
      <c r="H228">
        <v>3.7598739999999999</v>
      </c>
      <c r="I228">
        <v>18.546185999999999</v>
      </c>
      <c r="J228">
        <v>48.481610000000003</v>
      </c>
    </row>
    <row r="229" spans="1:10" x14ac:dyDescent="0.25">
      <c r="A229">
        <v>2037</v>
      </c>
      <c r="B229">
        <v>11</v>
      </c>
      <c r="C229">
        <v>1</v>
      </c>
      <c r="D229">
        <v>1</v>
      </c>
      <c r="E229" s="30">
        <v>97.18</v>
      </c>
      <c r="F229">
        <v>6.2201730949999998</v>
      </c>
      <c r="G229">
        <v>2.8427069999999999</v>
      </c>
      <c r="H229">
        <v>3.7598739999999999</v>
      </c>
      <c r="I229">
        <v>18.546185999999999</v>
      </c>
      <c r="J229">
        <v>50.36233</v>
      </c>
    </row>
    <row r="230" spans="1:10" x14ac:dyDescent="0.25">
      <c r="A230">
        <v>2037</v>
      </c>
      <c r="B230">
        <v>12</v>
      </c>
      <c r="C230">
        <v>1</v>
      </c>
      <c r="D230">
        <v>1</v>
      </c>
      <c r="E230" s="30">
        <v>97.18</v>
      </c>
      <c r="F230">
        <v>6.4039912120000002</v>
      </c>
      <c r="G230">
        <v>2.8427069999999999</v>
      </c>
      <c r="H230">
        <v>3.7598739999999999</v>
      </c>
      <c r="I230">
        <v>18.546185999999999</v>
      </c>
      <c r="J230">
        <v>52.316339999999997</v>
      </c>
    </row>
    <row r="231" spans="1:10" x14ac:dyDescent="0.25">
      <c r="A231">
        <v>2038</v>
      </c>
      <c r="B231">
        <v>1</v>
      </c>
      <c r="C231">
        <v>1</v>
      </c>
      <c r="D231">
        <v>1</v>
      </c>
      <c r="E231" s="30">
        <v>107.22</v>
      </c>
      <c r="F231">
        <v>6.8956289630000001</v>
      </c>
      <c r="G231">
        <v>2.8214790000000001</v>
      </c>
      <c r="H231">
        <v>3.845272</v>
      </c>
      <c r="I231">
        <v>19.195302000000002</v>
      </c>
      <c r="J231">
        <v>58.3581</v>
      </c>
    </row>
    <row r="232" spans="1:10" x14ac:dyDescent="0.25">
      <c r="A232">
        <v>2038</v>
      </c>
      <c r="B232">
        <v>2</v>
      </c>
      <c r="C232">
        <v>1</v>
      </c>
      <c r="D232">
        <v>1</v>
      </c>
      <c r="E232" s="30">
        <v>107.22</v>
      </c>
      <c r="F232">
        <v>6.7994666649999997</v>
      </c>
      <c r="G232">
        <v>2.8214790000000001</v>
      </c>
      <c r="H232">
        <v>3.845272</v>
      </c>
      <c r="I232">
        <v>19.195302000000002</v>
      </c>
      <c r="J232">
        <v>56.726799999999997</v>
      </c>
    </row>
    <row r="233" spans="1:10" x14ac:dyDescent="0.25">
      <c r="A233">
        <v>2038</v>
      </c>
      <c r="B233">
        <v>3</v>
      </c>
      <c r="C233">
        <v>1</v>
      </c>
      <c r="D233">
        <v>1</v>
      </c>
      <c r="E233" s="30">
        <v>107.22</v>
      </c>
      <c r="F233">
        <v>6.4437813369999999</v>
      </c>
      <c r="G233">
        <v>2.8214790000000001</v>
      </c>
      <c r="H233">
        <v>3.845272</v>
      </c>
      <c r="I233">
        <v>19.195302000000002</v>
      </c>
      <c r="J233">
        <v>51.745989999999999</v>
      </c>
    </row>
    <row r="234" spans="1:10" x14ac:dyDescent="0.25">
      <c r="A234">
        <v>2038</v>
      </c>
      <c r="B234">
        <v>4</v>
      </c>
      <c r="C234">
        <v>1</v>
      </c>
      <c r="D234">
        <v>1</v>
      </c>
      <c r="E234" s="30">
        <v>107.22</v>
      </c>
      <c r="F234">
        <v>6.1531812319999997</v>
      </c>
      <c r="G234">
        <v>2.8214790000000001</v>
      </c>
      <c r="H234">
        <v>3.845272</v>
      </c>
      <c r="I234">
        <v>19.195302000000002</v>
      </c>
      <c r="J234">
        <v>49.063079999999999</v>
      </c>
    </row>
    <row r="235" spans="1:10" x14ac:dyDescent="0.25">
      <c r="A235">
        <v>2038</v>
      </c>
      <c r="B235">
        <v>5</v>
      </c>
      <c r="C235">
        <v>1</v>
      </c>
      <c r="D235">
        <v>1</v>
      </c>
      <c r="E235" s="30">
        <v>107.22</v>
      </c>
      <c r="F235">
        <v>6.044546789</v>
      </c>
      <c r="G235">
        <v>2.8214790000000001</v>
      </c>
      <c r="H235">
        <v>3.845272</v>
      </c>
      <c r="I235">
        <v>19.195302000000002</v>
      </c>
      <c r="J235">
        <v>49.647460000000002</v>
      </c>
    </row>
    <row r="236" spans="1:10" x14ac:dyDescent="0.25">
      <c r="A236">
        <v>2038</v>
      </c>
      <c r="B236">
        <v>6</v>
      </c>
      <c r="C236">
        <v>1</v>
      </c>
      <c r="D236">
        <v>1</v>
      </c>
      <c r="E236" s="30">
        <v>107.22</v>
      </c>
      <c r="F236">
        <v>6.0274877709999997</v>
      </c>
      <c r="G236">
        <v>2.8214790000000001</v>
      </c>
      <c r="H236">
        <v>3.845272</v>
      </c>
      <c r="I236">
        <v>19.195302000000002</v>
      </c>
      <c r="J236">
        <v>52.632579999999997</v>
      </c>
    </row>
    <row r="237" spans="1:10" x14ac:dyDescent="0.25">
      <c r="A237">
        <v>2038</v>
      </c>
      <c r="B237">
        <v>7</v>
      </c>
      <c r="C237">
        <v>1</v>
      </c>
      <c r="D237">
        <v>1</v>
      </c>
      <c r="E237" s="30">
        <v>107.22</v>
      </c>
      <c r="F237">
        <v>6.1329304049999998</v>
      </c>
      <c r="G237">
        <v>2.8214790000000001</v>
      </c>
      <c r="H237">
        <v>3.845272</v>
      </c>
      <c r="I237">
        <v>19.195302000000002</v>
      </c>
      <c r="J237">
        <v>65.838830000000002</v>
      </c>
    </row>
    <row r="238" spans="1:10" x14ac:dyDescent="0.25">
      <c r="A238">
        <v>2038</v>
      </c>
      <c r="B238">
        <v>8</v>
      </c>
      <c r="C238">
        <v>1</v>
      </c>
      <c r="D238">
        <v>1</v>
      </c>
      <c r="E238" s="30">
        <v>107.22</v>
      </c>
      <c r="F238">
        <v>6.0824877690000001</v>
      </c>
      <c r="G238">
        <v>2.8214790000000001</v>
      </c>
      <c r="H238">
        <v>3.845272</v>
      </c>
      <c r="I238">
        <v>19.195302000000002</v>
      </c>
      <c r="J238">
        <v>60.295589999999997</v>
      </c>
    </row>
    <row r="239" spans="1:10" x14ac:dyDescent="0.25">
      <c r="A239">
        <v>2038</v>
      </c>
      <c r="B239">
        <v>9</v>
      </c>
      <c r="C239">
        <v>1</v>
      </c>
      <c r="D239">
        <v>1</v>
      </c>
      <c r="E239" s="30">
        <v>107.22</v>
      </c>
      <c r="F239">
        <v>6.0002074329999999</v>
      </c>
      <c r="G239">
        <v>2.8214790000000001</v>
      </c>
      <c r="H239">
        <v>3.845272</v>
      </c>
      <c r="I239">
        <v>19.195302000000002</v>
      </c>
      <c r="J239">
        <v>51.75665</v>
      </c>
    </row>
    <row r="240" spans="1:10" x14ac:dyDescent="0.25">
      <c r="A240">
        <v>2038</v>
      </c>
      <c r="B240">
        <v>10</v>
      </c>
      <c r="C240">
        <v>1</v>
      </c>
      <c r="D240">
        <v>1</v>
      </c>
      <c r="E240" s="30">
        <v>107.22</v>
      </c>
      <c r="F240">
        <v>6.1081074620000004</v>
      </c>
      <c r="G240">
        <v>2.8214790000000001</v>
      </c>
      <c r="H240">
        <v>3.845272</v>
      </c>
      <c r="I240">
        <v>19.195302000000002</v>
      </c>
      <c r="J240">
        <v>49.568669999999997</v>
      </c>
    </row>
    <row r="241" spans="1:10" x14ac:dyDescent="0.25">
      <c r="A241">
        <v>2038</v>
      </c>
      <c r="B241">
        <v>11</v>
      </c>
      <c r="C241">
        <v>1</v>
      </c>
      <c r="D241">
        <v>1</v>
      </c>
      <c r="E241" s="30">
        <v>107.22</v>
      </c>
      <c r="F241">
        <v>6.460173095</v>
      </c>
      <c r="G241">
        <v>2.8214790000000001</v>
      </c>
      <c r="H241">
        <v>3.845272</v>
      </c>
      <c r="I241">
        <v>19.195302000000002</v>
      </c>
      <c r="J241">
        <v>52.109969999999997</v>
      </c>
    </row>
    <row r="242" spans="1:10" x14ac:dyDescent="0.25">
      <c r="A242" s="33">
        <v>2038</v>
      </c>
      <c r="B242" s="33">
        <v>12</v>
      </c>
      <c r="C242" s="33">
        <v>1</v>
      </c>
      <c r="D242" s="33">
        <v>1</v>
      </c>
      <c r="E242" s="34">
        <v>107.22</v>
      </c>
      <c r="F242" s="33">
        <v>6.6539912120000002</v>
      </c>
      <c r="G242" s="33">
        <v>2.8214790000000001</v>
      </c>
      <c r="H242" s="33">
        <v>3.845272</v>
      </c>
      <c r="I242" s="33">
        <v>19.195302000000002</v>
      </c>
      <c r="J242">
        <v>54.060119999999998</v>
      </c>
    </row>
    <row r="243" spans="1:10" x14ac:dyDescent="0.25">
      <c r="A243">
        <v>2039</v>
      </c>
      <c r="B243">
        <v>1</v>
      </c>
      <c r="C243">
        <v>1</v>
      </c>
      <c r="D243" s="33">
        <v>1</v>
      </c>
      <c r="E243" s="30">
        <v>118.76</v>
      </c>
      <c r="F243">
        <v>7.105628963</v>
      </c>
      <c r="G243">
        <v>2.8276490000000001</v>
      </c>
      <c r="H243">
        <v>3.9326409999999998</v>
      </c>
      <c r="I243">
        <v>19.867138000000001</v>
      </c>
      <c r="J243">
        <v>60.032409999999999</v>
      </c>
    </row>
    <row r="244" spans="1:10" x14ac:dyDescent="0.25">
      <c r="A244">
        <v>2039</v>
      </c>
      <c r="B244">
        <v>2</v>
      </c>
      <c r="C244">
        <v>1</v>
      </c>
      <c r="D244" s="33">
        <v>1</v>
      </c>
      <c r="E244" s="30">
        <v>118.76</v>
      </c>
      <c r="F244">
        <v>6.9994666649999999</v>
      </c>
      <c r="G244">
        <v>2.8276490000000001</v>
      </c>
      <c r="H244">
        <v>3.9326409999999998</v>
      </c>
      <c r="I244">
        <v>19.867138000000001</v>
      </c>
      <c r="J244">
        <v>57.801380000000002</v>
      </c>
    </row>
    <row r="245" spans="1:10" x14ac:dyDescent="0.25">
      <c r="A245">
        <v>2039</v>
      </c>
      <c r="B245">
        <v>3</v>
      </c>
      <c r="C245">
        <v>1</v>
      </c>
      <c r="D245" s="33">
        <v>1</v>
      </c>
      <c r="E245" s="30">
        <v>118.76</v>
      </c>
      <c r="F245">
        <v>6.6437813370000001</v>
      </c>
      <c r="G245">
        <v>2.8276490000000001</v>
      </c>
      <c r="H245">
        <v>3.9326409999999998</v>
      </c>
      <c r="I245">
        <v>19.867138000000001</v>
      </c>
      <c r="J245">
        <v>52.620190000000001</v>
      </c>
    </row>
    <row r="246" spans="1:10" x14ac:dyDescent="0.25">
      <c r="A246">
        <v>2039</v>
      </c>
      <c r="B246">
        <v>4</v>
      </c>
      <c r="C246">
        <v>1</v>
      </c>
      <c r="D246" s="33">
        <v>1</v>
      </c>
      <c r="E246" s="30">
        <v>118.76</v>
      </c>
      <c r="F246">
        <v>6.3531812319999998</v>
      </c>
      <c r="G246">
        <v>2.8276490000000001</v>
      </c>
      <c r="H246">
        <v>3.9326409999999998</v>
      </c>
      <c r="I246">
        <v>19.867138000000001</v>
      </c>
      <c r="J246">
        <v>50.256079999999997</v>
      </c>
    </row>
    <row r="247" spans="1:10" x14ac:dyDescent="0.25">
      <c r="A247">
        <v>2039</v>
      </c>
      <c r="B247">
        <v>5</v>
      </c>
      <c r="C247">
        <v>1</v>
      </c>
      <c r="D247" s="33">
        <v>1</v>
      </c>
      <c r="E247" s="30">
        <v>118.76</v>
      </c>
      <c r="F247">
        <v>6.2545467889999999</v>
      </c>
      <c r="G247">
        <v>2.8276490000000001</v>
      </c>
      <c r="H247">
        <v>3.9326409999999998</v>
      </c>
      <c r="I247">
        <v>19.867138000000001</v>
      </c>
      <c r="J247">
        <v>50.516100000000002</v>
      </c>
    </row>
    <row r="248" spans="1:10" x14ac:dyDescent="0.25">
      <c r="A248">
        <v>2039</v>
      </c>
      <c r="B248">
        <v>6</v>
      </c>
      <c r="C248">
        <v>1</v>
      </c>
      <c r="D248" s="33">
        <v>1</v>
      </c>
      <c r="E248" s="30">
        <v>118.76</v>
      </c>
      <c r="F248">
        <v>6.2274877709999998</v>
      </c>
      <c r="G248">
        <v>2.8276490000000001</v>
      </c>
      <c r="H248">
        <v>3.9326409999999998</v>
      </c>
      <c r="I248">
        <v>19.867138000000001</v>
      </c>
      <c r="J248">
        <v>53.876170000000002</v>
      </c>
    </row>
    <row r="249" spans="1:10" x14ac:dyDescent="0.25">
      <c r="A249">
        <v>2039</v>
      </c>
      <c r="B249">
        <v>7</v>
      </c>
      <c r="C249">
        <v>1</v>
      </c>
      <c r="D249" s="33">
        <v>1</v>
      </c>
      <c r="E249" s="30">
        <v>118.76</v>
      </c>
      <c r="F249">
        <v>6.3429304049999997</v>
      </c>
      <c r="G249">
        <v>2.8276490000000001</v>
      </c>
      <c r="H249">
        <v>3.9326409999999998</v>
      </c>
      <c r="I249">
        <v>19.867138000000001</v>
      </c>
      <c r="J249">
        <v>66.185050000000004</v>
      </c>
    </row>
    <row r="250" spans="1:10" x14ac:dyDescent="0.25">
      <c r="A250">
        <v>2039</v>
      </c>
      <c r="B250">
        <v>8</v>
      </c>
      <c r="C250">
        <v>1</v>
      </c>
      <c r="D250" s="33">
        <v>1</v>
      </c>
      <c r="E250" s="30">
        <v>118.76</v>
      </c>
      <c r="F250">
        <v>6.2824877690000003</v>
      </c>
      <c r="G250">
        <v>2.8276490000000001</v>
      </c>
      <c r="H250">
        <v>3.9326409999999998</v>
      </c>
      <c r="I250">
        <v>19.867138000000001</v>
      </c>
      <c r="J250">
        <v>63.013080000000002</v>
      </c>
    </row>
    <row r="251" spans="1:10" x14ac:dyDescent="0.25">
      <c r="A251">
        <v>2039</v>
      </c>
      <c r="B251">
        <v>9</v>
      </c>
      <c r="C251">
        <v>1</v>
      </c>
      <c r="D251" s="33">
        <v>1</v>
      </c>
      <c r="E251" s="30">
        <v>118.76</v>
      </c>
      <c r="F251">
        <v>6.2002074330000001</v>
      </c>
      <c r="G251">
        <v>2.8276490000000001</v>
      </c>
      <c r="H251">
        <v>3.9326409999999998</v>
      </c>
      <c r="I251">
        <v>19.867138000000001</v>
      </c>
      <c r="J251">
        <v>53.073279999999997</v>
      </c>
    </row>
    <row r="252" spans="1:10" x14ac:dyDescent="0.25">
      <c r="A252">
        <v>2039</v>
      </c>
      <c r="B252">
        <v>10</v>
      </c>
      <c r="C252">
        <v>1</v>
      </c>
      <c r="D252" s="33">
        <v>1</v>
      </c>
      <c r="E252" s="30">
        <v>118.76</v>
      </c>
      <c r="F252">
        <v>6.3081074619999997</v>
      </c>
      <c r="G252">
        <v>2.8276490000000001</v>
      </c>
      <c r="H252">
        <v>3.9326409999999998</v>
      </c>
      <c r="I252">
        <v>19.867138000000001</v>
      </c>
      <c r="J252">
        <v>50.995440000000002</v>
      </c>
    </row>
    <row r="253" spans="1:10" x14ac:dyDescent="0.25">
      <c r="A253">
        <v>2039</v>
      </c>
      <c r="B253">
        <v>11</v>
      </c>
      <c r="C253">
        <v>1</v>
      </c>
      <c r="D253" s="33">
        <v>1</v>
      </c>
      <c r="E253" s="30">
        <v>118.76</v>
      </c>
      <c r="F253">
        <v>6.670173095</v>
      </c>
      <c r="G253">
        <v>2.8276490000000001</v>
      </c>
      <c r="H253">
        <v>3.9326409999999998</v>
      </c>
      <c r="I253">
        <v>19.867138000000001</v>
      </c>
      <c r="J253">
        <v>53.509349999999998</v>
      </c>
    </row>
    <row r="254" spans="1:10" x14ac:dyDescent="0.25">
      <c r="A254">
        <v>2039</v>
      </c>
      <c r="B254">
        <v>12</v>
      </c>
      <c r="C254">
        <v>1</v>
      </c>
      <c r="D254" s="33">
        <v>1</v>
      </c>
      <c r="E254" s="30">
        <v>118.76</v>
      </c>
      <c r="F254">
        <v>6.8539912120000004</v>
      </c>
      <c r="G254">
        <v>2.8276490000000001</v>
      </c>
      <c r="H254">
        <v>3.9326409999999998</v>
      </c>
      <c r="I254">
        <v>19.867138000000001</v>
      </c>
      <c r="J254">
        <v>55.538060000000002</v>
      </c>
    </row>
    <row r="255" spans="1:10" x14ac:dyDescent="0.25">
      <c r="A255">
        <v>2040</v>
      </c>
      <c r="B255">
        <v>1</v>
      </c>
      <c r="C255">
        <v>1</v>
      </c>
      <c r="D255" s="33">
        <v>1</v>
      </c>
      <c r="E255" s="30">
        <v>131.87</v>
      </c>
      <c r="F255">
        <v>7.2856289629999997</v>
      </c>
      <c r="G255">
        <v>2.8827120000000002</v>
      </c>
      <c r="H255">
        <v>4.0220269999999996</v>
      </c>
      <c r="I255">
        <v>20.562488000000002</v>
      </c>
      <c r="J255">
        <v>61.851329999999997</v>
      </c>
    </row>
    <row r="256" spans="1:10" x14ac:dyDescent="0.25">
      <c r="A256">
        <v>2040</v>
      </c>
      <c r="B256">
        <v>2</v>
      </c>
      <c r="C256">
        <v>1</v>
      </c>
      <c r="D256" s="33">
        <v>1</v>
      </c>
      <c r="E256" s="30">
        <v>131.87</v>
      </c>
      <c r="F256">
        <v>7.1794666649999996</v>
      </c>
      <c r="G256">
        <v>2.8827120000000002</v>
      </c>
      <c r="H256">
        <v>4.0220269999999996</v>
      </c>
      <c r="I256">
        <v>20.562488000000002</v>
      </c>
      <c r="J256">
        <v>59.1648</v>
      </c>
    </row>
    <row r="257" spans="1:10" x14ac:dyDescent="0.25">
      <c r="A257">
        <v>2040</v>
      </c>
      <c r="B257">
        <v>3</v>
      </c>
      <c r="C257">
        <v>1</v>
      </c>
      <c r="D257" s="33">
        <v>1</v>
      </c>
      <c r="E257" s="30">
        <v>131.87</v>
      </c>
      <c r="F257">
        <v>6.8237813369999998</v>
      </c>
      <c r="G257">
        <v>2.8827120000000002</v>
      </c>
      <c r="H257">
        <v>4.0220269999999996</v>
      </c>
      <c r="I257">
        <v>20.562488000000002</v>
      </c>
      <c r="J257">
        <v>53.29636</v>
      </c>
    </row>
    <row r="258" spans="1:10" x14ac:dyDescent="0.25">
      <c r="A258">
        <v>2040</v>
      </c>
      <c r="B258">
        <v>4</v>
      </c>
      <c r="C258">
        <v>1</v>
      </c>
      <c r="D258" s="33">
        <v>1</v>
      </c>
      <c r="E258" s="30">
        <v>131.87</v>
      </c>
      <c r="F258">
        <v>6.5331812319999996</v>
      </c>
      <c r="G258">
        <v>2.8827120000000002</v>
      </c>
      <c r="H258">
        <v>4.0220269999999996</v>
      </c>
      <c r="I258">
        <v>20.562488000000002</v>
      </c>
      <c r="J258">
        <v>50.9114</v>
      </c>
    </row>
    <row r="259" spans="1:10" x14ac:dyDescent="0.25">
      <c r="A259">
        <v>2040</v>
      </c>
      <c r="B259">
        <v>5</v>
      </c>
      <c r="C259">
        <v>1</v>
      </c>
      <c r="D259" s="33">
        <v>1</v>
      </c>
      <c r="E259" s="30">
        <v>131.87</v>
      </c>
      <c r="F259">
        <v>6.4245467889999999</v>
      </c>
      <c r="G259">
        <v>2.8827120000000002</v>
      </c>
      <c r="H259">
        <v>4.0220269999999996</v>
      </c>
      <c r="I259">
        <v>20.562488000000002</v>
      </c>
      <c r="J259">
        <v>51.571770000000001</v>
      </c>
    </row>
    <row r="260" spans="1:10" x14ac:dyDescent="0.25">
      <c r="A260">
        <v>2040</v>
      </c>
      <c r="B260">
        <v>6</v>
      </c>
      <c r="C260">
        <v>1</v>
      </c>
      <c r="D260" s="33">
        <v>1</v>
      </c>
      <c r="E260" s="30">
        <v>131.87</v>
      </c>
      <c r="F260">
        <v>6.4074877710000004</v>
      </c>
      <c r="G260">
        <v>2.8827120000000002</v>
      </c>
      <c r="H260">
        <v>4.0220269999999996</v>
      </c>
      <c r="I260">
        <v>20.562488000000002</v>
      </c>
      <c r="J260">
        <v>55.123829999999998</v>
      </c>
    </row>
    <row r="261" spans="1:10" x14ac:dyDescent="0.25">
      <c r="A261">
        <v>2040</v>
      </c>
      <c r="B261">
        <v>7</v>
      </c>
      <c r="C261">
        <v>1</v>
      </c>
      <c r="D261" s="33">
        <v>1</v>
      </c>
      <c r="E261" s="30">
        <v>131.87</v>
      </c>
      <c r="F261">
        <v>6.5129304049999996</v>
      </c>
      <c r="G261">
        <v>2.8827120000000002</v>
      </c>
      <c r="H261">
        <v>4.0220269999999996</v>
      </c>
      <c r="I261">
        <v>20.562488000000002</v>
      </c>
      <c r="J261">
        <v>68.529759999999996</v>
      </c>
    </row>
    <row r="262" spans="1:10" x14ac:dyDescent="0.25">
      <c r="A262">
        <v>2040</v>
      </c>
      <c r="B262">
        <v>8</v>
      </c>
      <c r="C262">
        <v>1</v>
      </c>
      <c r="D262" s="33">
        <v>1</v>
      </c>
      <c r="E262" s="30">
        <v>131.87</v>
      </c>
      <c r="F262">
        <v>6.462487769</v>
      </c>
      <c r="G262">
        <v>2.8827120000000002</v>
      </c>
      <c r="H262">
        <v>4.0220269999999996</v>
      </c>
      <c r="I262">
        <v>20.562488000000002</v>
      </c>
      <c r="J262">
        <v>62.708240000000004</v>
      </c>
    </row>
    <row r="263" spans="1:10" x14ac:dyDescent="0.25">
      <c r="A263">
        <v>2040</v>
      </c>
      <c r="B263">
        <v>9</v>
      </c>
      <c r="C263">
        <v>1</v>
      </c>
      <c r="D263" s="33">
        <v>1</v>
      </c>
      <c r="E263" s="30">
        <v>131.87</v>
      </c>
      <c r="F263">
        <v>6.3802074329999998</v>
      </c>
      <c r="G263">
        <v>2.8827120000000002</v>
      </c>
      <c r="H263">
        <v>4.0220269999999996</v>
      </c>
      <c r="I263">
        <v>20.562488000000002</v>
      </c>
      <c r="J263">
        <v>52.96161</v>
      </c>
    </row>
    <row r="264" spans="1:10" x14ac:dyDescent="0.25">
      <c r="A264">
        <v>2040</v>
      </c>
      <c r="B264">
        <v>10</v>
      </c>
      <c r="C264">
        <v>1</v>
      </c>
      <c r="D264" s="33">
        <v>1</v>
      </c>
      <c r="E264" s="30">
        <v>131.87</v>
      </c>
      <c r="F264">
        <v>6.4881074620000003</v>
      </c>
      <c r="G264">
        <v>2.8827120000000002</v>
      </c>
      <c r="H264">
        <v>4.0220269999999996</v>
      </c>
      <c r="I264">
        <v>20.562488000000002</v>
      </c>
      <c r="J264">
        <v>51.903869999999998</v>
      </c>
    </row>
    <row r="265" spans="1:10" x14ac:dyDescent="0.25">
      <c r="A265">
        <v>2040</v>
      </c>
      <c r="B265">
        <v>11</v>
      </c>
      <c r="C265">
        <v>1</v>
      </c>
      <c r="D265" s="33">
        <v>1</v>
      </c>
      <c r="E265" s="30">
        <v>131.87</v>
      </c>
      <c r="F265">
        <v>6.8501730949999997</v>
      </c>
      <c r="G265">
        <v>2.8827120000000002</v>
      </c>
      <c r="H265">
        <v>4.0220269999999996</v>
      </c>
      <c r="I265">
        <v>20.562488000000002</v>
      </c>
      <c r="J265">
        <v>54.26878</v>
      </c>
    </row>
    <row r="266" spans="1:10" x14ac:dyDescent="0.25">
      <c r="A266">
        <v>2040</v>
      </c>
      <c r="B266">
        <v>12</v>
      </c>
      <c r="C266">
        <v>1</v>
      </c>
      <c r="D266" s="33">
        <v>1</v>
      </c>
      <c r="E266" s="30">
        <v>131.87</v>
      </c>
      <c r="F266">
        <v>7.0339912120000001</v>
      </c>
      <c r="G266">
        <v>2.8827120000000002</v>
      </c>
      <c r="H266">
        <v>4.0220269999999996</v>
      </c>
      <c r="I266">
        <v>20.562488000000002</v>
      </c>
      <c r="J266">
        <v>56.286769999999997</v>
      </c>
    </row>
    <row r="267" spans="1:10" x14ac:dyDescent="0.25">
      <c r="A267">
        <v>2041</v>
      </c>
      <c r="B267">
        <v>1</v>
      </c>
      <c r="C267">
        <v>1</v>
      </c>
      <c r="D267" s="33">
        <v>1</v>
      </c>
      <c r="E267" s="30">
        <v>146.62</v>
      </c>
      <c r="F267">
        <v>7.5956289630000002</v>
      </c>
      <c r="G267">
        <v>2.9388550000000002</v>
      </c>
      <c r="H267">
        <v>4.1134789999999999</v>
      </c>
      <c r="I267">
        <v>21.282173999999799</v>
      </c>
      <c r="J267">
        <v>62.347650000000002</v>
      </c>
    </row>
    <row r="268" spans="1:10" x14ac:dyDescent="0.25">
      <c r="A268">
        <v>2041</v>
      </c>
      <c r="B268">
        <v>2</v>
      </c>
      <c r="C268">
        <v>1</v>
      </c>
      <c r="D268" s="33">
        <v>1</v>
      </c>
      <c r="E268" s="30">
        <v>146.62</v>
      </c>
      <c r="F268">
        <v>7.4894666650000001</v>
      </c>
      <c r="G268">
        <v>2.9388550000000002</v>
      </c>
      <c r="H268">
        <v>4.1134789999999999</v>
      </c>
      <c r="I268">
        <v>21.282173999999799</v>
      </c>
      <c r="J268">
        <v>60.54204</v>
      </c>
    </row>
    <row r="269" spans="1:10" x14ac:dyDescent="0.25">
      <c r="A269">
        <v>2041</v>
      </c>
      <c r="B269">
        <v>3</v>
      </c>
      <c r="C269">
        <v>1</v>
      </c>
      <c r="D269" s="33">
        <v>1</v>
      </c>
      <c r="E269" s="30">
        <v>146.62</v>
      </c>
      <c r="F269">
        <v>7.1237813369999996</v>
      </c>
      <c r="G269">
        <v>2.9388550000000002</v>
      </c>
      <c r="H269">
        <v>4.1134789999999999</v>
      </c>
      <c r="I269">
        <v>21.282173999999799</v>
      </c>
      <c r="J269">
        <v>54.978639999999999</v>
      </c>
    </row>
    <row r="270" spans="1:10" x14ac:dyDescent="0.25">
      <c r="A270">
        <v>2041</v>
      </c>
      <c r="B270">
        <v>4</v>
      </c>
      <c r="C270">
        <v>1</v>
      </c>
      <c r="D270" s="33">
        <v>1</v>
      </c>
      <c r="E270" s="30">
        <v>146.62</v>
      </c>
      <c r="F270">
        <v>6.8331812320000003</v>
      </c>
      <c r="G270">
        <v>2.9388550000000002</v>
      </c>
      <c r="H270">
        <v>4.1134789999999999</v>
      </c>
      <c r="I270">
        <v>21.282173999999799</v>
      </c>
      <c r="J270">
        <v>52.132759999999998</v>
      </c>
    </row>
    <row r="271" spans="1:10" x14ac:dyDescent="0.25">
      <c r="A271">
        <v>2041</v>
      </c>
      <c r="B271">
        <v>5</v>
      </c>
      <c r="C271">
        <v>1</v>
      </c>
      <c r="D271" s="33">
        <v>1</v>
      </c>
      <c r="E271" s="30">
        <v>146.62</v>
      </c>
      <c r="F271">
        <v>6.7245467889999997</v>
      </c>
      <c r="G271">
        <v>2.9388550000000002</v>
      </c>
      <c r="H271">
        <v>4.1134789999999999</v>
      </c>
      <c r="I271">
        <v>21.282173999999799</v>
      </c>
      <c r="J271">
        <v>52.005969999999998</v>
      </c>
    </row>
    <row r="272" spans="1:10" x14ac:dyDescent="0.25">
      <c r="A272">
        <v>2041</v>
      </c>
      <c r="B272">
        <v>6</v>
      </c>
      <c r="C272">
        <v>1</v>
      </c>
      <c r="D272" s="33">
        <v>1</v>
      </c>
      <c r="E272" s="30">
        <v>146.62</v>
      </c>
      <c r="F272">
        <v>6.7074877710000003</v>
      </c>
      <c r="G272">
        <v>2.9388550000000002</v>
      </c>
      <c r="H272">
        <v>4.1134789999999999</v>
      </c>
      <c r="I272">
        <v>21.282173999999799</v>
      </c>
      <c r="J272">
        <v>54.964329999999997</v>
      </c>
    </row>
    <row r="273" spans="1:10" x14ac:dyDescent="0.25">
      <c r="A273">
        <v>2041</v>
      </c>
      <c r="B273">
        <v>7</v>
      </c>
      <c r="C273">
        <v>1</v>
      </c>
      <c r="D273" s="33">
        <v>1</v>
      </c>
      <c r="E273" s="30">
        <v>146.62</v>
      </c>
      <c r="F273">
        <v>6.8129304050000004</v>
      </c>
      <c r="G273">
        <v>2.9388550000000002</v>
      </c>
      <c r="H273">
        <v>4.1134789999999999</v>
      </c>
      <c r="I273">
        <v>21.282173999999799</v>
      </c>
      <c r="J273">
        <v>65.453199999999995</v>
      </c>
    </row>
    <row r="274" spans="1:10" x14ac:dyDescent="0.25">
      <c r="A274">
        <v>2041</v>
      </c>
      <c r="B274">
        <v>8</v>
      </c>
      <c r="C274">
        <v>1</v>
      </c>
      <c r="D274" s="33">
        <v>1</v>
      </c>
      <c r="E274" s="30">
        <v>146.62</v>
      </c>
      <c r="F274">
        <v>6.7624877689999998</v>
      </c>
      <c r="G274">
        <v>2.9388550000000002</v>
      </c>
      <c r="H274">
        <v>4.1134789999999999</v>
      </c>
      <c r="I274">
        <v>21.282173999999799</v>
      </c>
      <c r="J274">
        <v>64.867080000000001</v>
      </c>
    </row>
    <row r="275" spans="1:10" x14ac:dyDescent="0.25">
      <c r="A275">
        <v>2041</v>
      </c>
      <c r="B275">
        <v>9</v>
      </c>
      <c r="C275">
        <v>1</v>
      </c>
      <c r="D275" s="33">
        <v>1</v>
      </c>
      <c r="E275" s="30">
        <v>146.62</v>
      </c>
      <c r="F275">
        <v>6.6802074329999996</v>
      </c>
      <c r="G275">
        <v>2.9388550000000002</v>
      </c>
      <c r="H275">
        <v>4.1134789999999999</v>
      </c>
      <c r="I275">
        <v>21.282173999999799</v>
      </c>
      <c r="J275">
        <v>56.622140000000002</v>
      </c>
    </row>
    <row r="276" spans="1:10" x14ac:dyDescent="0.25">
      <c r="A276">
        <v>2041</v>
      </c>
      <c r="B276">
        <v>10</v>
      </c>
      <c r="C276">
        <v>1</v>
      </c>
      <c r="D276" s="33">
        <v>1</v>
      </c>
      <c r="E276" s="30">
        <v>146.62</v>
      </c>
      <c r="F276">
        <v>6.7881074620000001</v>
      </c>
      <c r="G276">
        <v>2.9388550000000002</v>
      </c>
      <c r="H276">
        <v>4.1134789999999999</v>
      </c>
      <c r="I276">
        <v>21.282173999999799</v>
      </c>
      <c r="J276">
        <v>52.914140000000003</v>
      </c>
    </row>
    <row r="277" spans="1:10" x14ac:dyDescent="0.25">
      <c r="A277">
        <v>2041</v>
      </c>
      <c r="B277">
        <v>11</v>
      </c>
      <c r="C277">
        <v>1</v>
      </c>
      <c r="D277" s="33">
        <v>1</v>
      </c>
      <c r="E277" s="30">
        <v>146.62</v>
      </c>
      <c r="F277">
        <v>7.1501730950000004</v>
      </c>
      <c r="G277">
        <v>2.9388550000000002</v>
      </c>
      <c r="H277">
        <v>4.1134789999999999</v>
      </c>
      <c r="I277">
        <v>21.282173999999799</v>
      </c>
      <c r="J277">
        <v>54.868859999999998</v>
      </c>
    </row>
    <row r="278" spans="1:10" x14ac:dyDescent="0.25">
      <c r="A278">
        <v>2041</v>
      </c>
      <c r="B278">
        <v>12</v>
      </c>
      <c r="C278">
        <v>1</v>
      </c>
      <c r="D278" s="33">
        <v>1</v>
      </c>
      <c r="E278" s="30">
        <v>146.62</v>
      </c>
      <c r="F278">
        <v>7.3439912119999997</v>
      </c>
      <c r="G278">
        <v>2.9388550000000002</v>
      </c>
      <c r="H278">
        <v>4.1134789999999999</v>
      </c>
      <c r="I278">
        <v>21.282173999999799</v>
      </c>
      <c r="J278">
        <v>57.251669999999997</v>
      </c>
    </row>
    <row r="279" spans="1:10" x14ac:dyDescent="0.25">
      <c r="A279">
        <v>2042</v>
      </c>
      <c r="B279">
        <v>1</v>
      </c>
      <c r="C279">
        <v>1</v>
      </c>
      <c r="D279" s="33">
        <v>1</v>
      </c>
      <c r="E279" s="30">
        <v>163.03</v>
      </c>
      <c r="F279">
        <v>7.8856289630000003</v>
      </c>
      <c r="G279">
        <v>2.9960979999999999</v>
      </c>
      <c r="H279">
        <v>4.2070439999999998</v>
      </c>
      <c r="I279">
        <v>22.027049999999999</v>
      </c>
      <c r="J279">
        <v>64.053989999999999</v>
      </c>
    </row>
    <row r="280" spans="1:10" x14ac:dyDescent="0.25">
      <c r="A280">
        <v>2042</v>
      </c>
      <c r="B280">
        <v>2</v>
      </c>
      <c r="C280">
        <v>1</v>
      </c>
      <c r="D280" s="33">
        <v>1</v>
      </c>
      <c r="E280" s="30">
        <v>163.03</v>
      </c>
      <c r="F280">
        <v>7.7794666650000002</v>
      </c>
      <c r="G280">
        <v>2.9960979999999999</v>
      </c>
      <c r="H280">
        <v>4.2070439999999998</v>
      </c>
      <c r="I280">
        <v>22.027049999999999</v>
      </c>
      <c r="J280">
        <v>62.283320000000003</v>
      </c>
    </row>
    <row r="281" spans="1:10" x14ac:dyDescent="0.25">
      <c r="A281">
        <v>2042</v>
      </c>
      <c r="B281">
        <v>3</v>
      </c>
      <c r="C281">
        <v>1</v>
      </c>
      <c r="D281" s="33">
        <v>1</v>
      </c>
      <c r="E281" s="30">
        <v>163.03</v>
      </c>
      <c r="F281">
        <v>7.4137813369999996</v>
      </c>
      <c r="G281">
        <v>2.9960979999999999</v>
      </c>
      <c r="H281">
        <v>4.2070439999999998</v>
      </c>
      <c r="I281">
        <v>22.027049999999999</v>
      </c>
      <c r="J281">
        <v>56.536160000000002</v>
      </c>
    </row>
    <row r="282" spans="1:10" x14ac:dyDescent="0.25">
      <c r="A282">
        <v>2042</v>
      </c>
      <c r="B282">
        <v>4</v>
      </c>
      <c r="C282">
        <v>1</v>
      </c>
      <c r="D282" s="33">
        <v>1</v>
      </c>
      <c r="E282" s="30">
        <v>163.03</v>
      </c>
      <c r="F282">
        <v>7.1231812320000003</v>
      </c>
      <c r="G282">
        <v>2.9960979999999999</v>
      </c>
      <c r="H282">
        <v>4.2070439999999998</v>
      </c>
      <c r="I282">
        <v>22.027049999999999</v>
      </c>
      <c r="J282">
        <v>53.689430000000002</v>
      </c>
    </row>
    <row r="283" spans="1:10" x14ac:dyDescent="0.25">
      <c r="A283">
        <v>2042</v>
      </c>
      <c r="B283">
        <v>5</v>
      </c>
      <c r="C283">
        <v>1</v>
      </c>
      <c r="D283" s="33">
        <v>1</v>
      </c>
      <c r="E283" s="30">
        <v>163.03</v>
      </c>
      <c r="F283">
        <v>7.0145467889999997</v>
      </c>
      <c r="G283">
        <v>2.9960979999999999</v>
      </c>
      <c r="H283">
        <v>4.2070439999999998</v>
      </c>
      <c r="I283">
        <v>22.027049999999999</v>
      </c>
      <c r="J283">
        <v>53.440379999999998</v>
      </c>
    </row>
    <row r="284" spans="1:10" x14ac:dyDescent="0.25">
      <c r="A284">
        <v>2042</v>
      </c>
      <c r="B284">
        <v>6</v>
      </c>
      <c r="C284">
        <v>1</v>
      </c>
      <c r="D284" s="33">
        <v>1</v>
      </c>
      <c r="E284" s="30">
        <v>163.03</v>
      </c>
      <c r="F284">
        <v>6.9874877709999996</v>
      </c>
      <c r="G284">
        <v>2.9960979999999999</v>
      </c>
      <c r="H284">
        <v>4.2070439999999998</v>
      </c>
      <c r="I284">
        <v>22.027049999999999</v>
      </c>
      <c r="J284">
        <v>56.759320000000002</v>
      </c>
    </row>
    <row r="285" spans="1:10" x14ac:dyDescent="0.25">
      <c r="A285">
        <v>2042</v>
      </c>
      <c r="B285">
        <v>7</v>
      </c>
      <c r="C285">
        <v>1</v>
      </c>
      <c r="D285" s="33">
        <v>1</v>
      </c>
      <c r="E285" s="30">
        <v>163.03</v>
      </c>
      <c r="F285">
        <v>7.1029304050000004</v>
      </c>
      <c r="G285">
        <v>2.9960979999999999</v>
      </c>
      <c r="H285">
        <v>4.2070439999999998</v>
      </c>
      <c r="I285">
        <v>22.027049999999999</v>
      </c>
      <c r="J285">
        <v>68.19</v>
      </c>
    </row>
    <row r="286" spans="1:10" x14ac:dyDescent="0.25">
      <c r="A286">
        <v>2042</v>
      </c>
      <c r="B286">
        <v>8</v>
      </c>
      <c r="C286">
        <v>1</v>
      </c>
      <c r="D286" s="33">
        <v>1</v>
      </c>
      <c r="E286" s="30">
        <v>163.03</v>
      </c>
      <c r="F286">
        <v>7.0424877690000001</v>
      </c>
      <c r="G286">
        <v>2.9960979999999999</v>
      </c>
      <c r="H286">
        <v>4.2070439999999998</v>
      </c>
      <c r="I286">
        <v>22.027049999999999</v>
      </c>
      <c r="J286">
        <v>64.694599999999994</v>
      </c>
    </row>
    <row r="287" spans="1:10" x14ac:dyDescent="0.25">
      <c r="A287">
        <v>2042</v>
      </c>
      <c r="B287">
        <v>9</v>
      </c>
      <c r="C287">
        <v>1</v>
      </c>
      <c r="D287" s="33">
        <v>1</v>
      </c>
      <c r="E287" s="30">
        <v>163.03</v>
      </c>
      <c r="F287">
        <v>6.9602074329999999</v>
      </c>
      <c r="G287">
        <v>2.9960979999999999</v>
      </c>
      <c r="H287">
        <v>4.2070439999999998</v>
      </c>
      <c r="I287">
        <v>22.027049999999999</v>
      </c>
      <c r="J287">
        <v>57.302709999999998</v>
      </c>
    </row>
    <row r="288" spans="1:10" x14ac:dyDescent="0.25">
      <c r="A288">
        <v>2042</v>
      </c>
      <c r="B288">
        <v>10</v>
      </c>
      <c r="C288">
        <v>1</v>
      </c>
      <c r="D288" s="33">
        <v>1</v>
      </c>
      <c r="E288" s="30">
        <v>163.03</v>
      </c>
      <c r="F288">
        <v>7.0681074620000004</v>
      </c>
      <c r="G288">
        <v>2.9960979999999999</v>
      </c>
      <c r="H288">
        <v>4.2070439999999998</v>
      </c>
      <c r="I288">
        <v>22.027049999999999</v>
      </c>
      <c r="J288">
        <v>54.473170000000003</v>
      </c>
    </row>
    <row r="289" spans="1:10" x14ac:dyDescent="0.25">
      <c r="A289">
        <v>2042</v>
      </c>
      <c r="B289">
        <v>11</v>
      </c>
      <c r="C289">
        <v>1</v>
      </c>
      <c r="D289" s="33">
        <v>1</v>
      </c>
      <c r="E289" s="30">
        <v>163.03</v>
      </c>
      <c r="F289">
        <v>7.4401730949999996</v>
      </c>
      <c r="G289">
        <v>2.9960979999999999</v>
      </c>
      <c r="H289">
        <v>4.2070439999999998</v>
      </c>
      <c r="I289">
        <v>22.027049999999999</v>
      </c>
      <c r="J289">
        <v>56.540100000000002</v>
      </c>
    </row>
    <row r="290" spans="1:10" x14ac:dyDescent="0.25">
      <c r="A290">
        <v>2042</v>
      </c>
      <c r="B290">
        <v>12</v>
      </c>
      <c r="C290">
        <v>1</v>
      </c>
      <c r="D290" s="33">
        <v>1</v>
      </c>
      <c r="E290" s="30">
        <v>163.03</v>
      </c>
      <c r="F290">
        <v>7.623991212</v>
      </c>
      <c r="G290">
        <v>2.9960979999999999</v>
      </c>
      <c r="H290">
        <v>4.2070439999999998</v>
      </c>
      <c r="I290">
        <v>22.027049999999999</v>
      </c>
      <c r="J290">
        <v>59.179839999999999</v>
      </c>
    </row>
    <row r="291" spans="1:10" x14ac:dyDescent="0.25">
      <c r="A291">
        <v>2043</v>
      </c>
      <c r="B291">
        <v>1</v>
      </c>
      <c r="C291">
        <v>1</v>
      </c>
      <c r="D291" s="33">
        <v>1</v>
      </c>
      <c r="E291" s="30">
        <v>181.17</v>
      </c>
      <c r="F291">
        <v>8.1256289630000005</v>
      </c>
      <c r="G291">
        <v>3.054465</v>
      </c>
      <c r="H291">
        <v>4.302772</v>
      </c>
      <c r="I291">
        <v>22.797997999999797</v>
      </c>
      <c r="J291">
        <v>65.339780000000005</v>
      </c>
    </row>
    <row r="292" spans="1:10" x14ac:dyDescent="0.25">
      <c r="A292">
        <v>2043</v>
      </c>
      <c r="B292">
        <v>2</v>
      </c>
      <c r="C292">
        <v>1</v>
      </c>
      <c r="D292" s="33">
        <v>1</v>
      </c>
      <c r="E292" s="30">
        <v>181.17</v>
      </c>
      <c r="F292">
        <v>8.0194666649999995</v>
      </c>
      <c r="G292">
        <v>3.054465</v>
      </c>
      <c r="H292">
        <v>4.302772</v>
      </c>
      <c r="I292">
        <v>22.797997999999797</v>
      </c>
      <c r="J292">
        <v>63.389609999999998</v>
      </c>
    </row>
    <row r="293" spans="1:10" x14ac:dyDescent="0.25">
      <c r="A293">
        <v>2043</v>
      </c>
      <c r="B293">
        <v>3</v>
      </c>
      <c r="C293">
        <v>1</v>
      </c>
      <c r="D293" s="33">
        <v>1</v>
      </c>
      <c r="E293" s="30">
        <v>181.17</v>
      </c>
      <c r="F293">
        <v>7.6537813369999999</v>
      </c>
      <c r="G293">
        <v>3.054465</v>
      </c>
      <c r="H293">
        <v>4.302772</v>
      </c>
      <c r="I293">
        <v>22.797997999999797</v>
      </c>
      <c r="J293">
        <v>57.818330000000003</v>
      </c>
    </row>
    <row r="294" spans="1:10" x14ac:dyDescent="0.25">
      <c r="A294">
        <v>2043</v>
      </c>
      <c r="B294">
        <v>4</v>
      </c>
      <c r="C294">
        <v>1</v>
      </c>
      <c r="D294" s="33">
        <v>1</v>
      </c>
      <c r="E294" s="30">
        <v>181.17</v>
      </c>
      <c r="F294">
        <v>7.3531812319999998</v>
      </c>
      <c r="G294">
        <v>3.054465</v>
      </c>
      <c r="H294">
        <v>4.302772</v>
      </c>
      <c r="I294">
        <v>22.797997999999797</v>
      </c>
      <c r="J294">
        <v>54.756639999999997</v>
      </c>
    </row>
    <row r="295" spans="1:10" x14ac:dyDescent="0.25">
      <c r="A295">
        <v>2043</v>
      </c>
      <c r="B295">
        <v>5</v>
      </c>
      <c r="C295">
        <v>1</v>
      </c>
      <c r="D295" s="33">
        <v>1</v>
      </c>
      <c r="E295" s="30">
        <v>181.17</v>
      </c>
      <c r="F295">
        <v>7.2445467890000002</v>
      </c>
      <c r="G295">
        <v>3.054465</v>
      </c>
      <c r="H295">
        <v>4.302772</v>
      </c>
      <c r="I295">
        <v>22.797997999999797</v>
      </c>
      <c r="J295">
        <v>54.781509999999997</v>
      </c>
    </row>
    <row r="296" spans="1:10" x14ac:dyDescent="0.25">
      <c r="A296">
        <v>2043</v>
      </c>
      <c r="B296">
        <v>6</v>
      </c>
      <c r="C296">
        <v>1</v>
      </c>
      <c r="D296" s="33">
        <v>1</v>
      </c>
      <c r="E296" s="30">
        <v>181.17</v>
      </c>
      <c r="F296">
        <v>7.2274877709999998</v>
      </c>
      <c r="G296">
        <v>3.054465</v>
      </c>
      <c r="H296">
        <v>4.302772</v>
      </c>
      <c r="I296">
        <v>22.797997999999797</v>
      </c>
      <c r="J296">
        <v>57.974069999999998</v>
      </c>
    </row>
    <row r="297" spans="1:10" x14ac:dyDescent="0.25">
      <c r="A297">
        <v>2043</v>
      </c>
      <c r="B297">
        <v>7</v>
      </c>
      <c r="C297">
        <v>1</v>
      </c>
      <c r="D297" s="33">
        <v>1</v>
      </c>
      <c r="E297" s="30">
        <v>181.17</v>
      </c>
      <c r="F297">
        <v>7.3429304049999997</v>
      </c>
      <c r="G297">
        <v>3.054465</v>
      </c>
      <c r="H297">
        <v>4.302772</v>
      </c>
      <c r="I297">
        <v>22.797997999999797</v>
      </c>
      <c r="J297">
        <v>68.122309999999999</v>
      </c>
    </row>
    <row r="298" spans="1:10" x14ac:dyDescent="0.25">
      <c r="A298">
        <v>2043</v>
      </c>
      <c r="B298">
        <v>8</v>
      </c>
      <c r="C298">
        <v>1</v>
      </c>
      <c r="D298" s="33">
        <v>1</v>
      </c>
      <c r="E298" s="30">
        <v>181.17</v>
      </c>
      <c r="F298">
        <v>7.2824877690000003</v>
      </c>
      <c r="G298">
        <v>3.054465</v>
      </c>
      <c r="H298">
        <v>4.302772</v>
      </c>
      <c r="I298">
        <v>22.797997999999797</v>
      </c>
      <c r="J298">
        <v>64.271609999999995</v>
      </c>
    </row>
    <row r="299" spans="1:10" x14ac:dyDescent="0.25">
      <c r="A299">
        <v>2043</v>
      </c>
      <c r="B299">
        <v>9</v>
      </c>
      <c r="C299">
        <v>1</v>
      </c>
      <c r="D299" s="33">
        <v>1</v>
      </c>
      <c r="E299" s="30">
        <v>181.17</v>
      </c>
      <c r="F299">
        <v>7.2002074330000001</v>
      </c>
      <c r="G299">
        <v>3.054465</v>
      </c>
      <c r="H299">
        <v>4.302772</v>
      </c>
      <c r="I299">
        <v>22.797997999999797</v>
      </c>
      <c r="J299">
        <v>58.119289999999999</v>
      </c>
    </row>
    <row r="300" spans="1:10" x14ac:dyDescent="0.25">
      <c r="A300">
        <v>2043</v>
      </c>
      <c r="B300">
        <v>10</v>
      </c>
      <c r="C300">
        <v>1</v>
      </c>
      <c r="D300" s="33">
        <v>1</v>
      </c>
      <c r="E300" s="30">
        <v>181.17</v>
      </c>
      <c r="F300">
        <v>7.3081074619999997</v>
      </c>
      <c r="G300">
        <v>3.054465</v>
      </c>
      <c r="H300">
        <v>4.302772</v>
      </c>
      <c r="I300">
        <v>22.797997999999797</v>
      </c>
      <c r="J300">
        <v>55.271009999999997</v>
      </c>
    </row>
    <row r="301" spans="1:10" x14ac:dyDescent="0.25">
      <c r="A301">
        <v>2043</v>
      </c>
      <c r="B301">
        <v>11</v>
      </c>
      <c r="C301">
        <v>1</v>
      </c>
      <c r="D301" s="33">
        <v>1</v>
      </c>
      <c r="E301" s="30">
        <v>181.17</v>
      </c>
      <c r="F301">
        <v>7.670173095</v>
      </c>
      <c r="G301">
        <v>3.054465</v>
      </c>
      <c r="H301">
        <v>4.302772</v>
      </c>
      <c r="I301">
        <v>22.797997999999797</v>
      </c>
      <c r="J301">
        <v>57.815669999999997</v>
      </c>
    </row>
    <row r="302" spans="1:10" x14ac:dyDescent="0.25">
      <c r="A302">
        <v>2043</v>
      </c>
      <c r="B302">
        <v>12</v>
      </c>
      <c r="C302">
        <v>1</v>
      </c>
      <c r="D302" s="33">
        <v>1</v>
      </c>
      <c r="E302" s="30">
        <v>181.17</v>
      </c>
      <c r="F302">
        <v>7.8639912120000002</v>
      </c>
      <c r="G302">
        <v>3.054465</v>
      </c>
      <c r="H302">
        <v>4.302772</v>
      </c>
      <c r="I302">
        <v>22.797997999999797</v>
      </c>
      <c r="J302">
        <v>60.619309999999999</v>
      </c>
    </row>
    <row r="303" spans="1:10" x14ac:dyDescent="0.25">
      <c r="A303">
        <v>2044</v>
      </c>
      <c r="B303">
        <v>1</v>
      </c>
      <c r="C303">
        <v>1</v>
      </c>
      <c r="D303" s="33">
        <v>1</v>
      </c>
      <c r="E303" s="30">
        <v>201.09</v>
      </c>
      <c r="F303">
        <v>8.4556289630000006</v>
      </c>
      <c r="G303">
        <v>3.1139760000000001</v>
      </c>
      <c r="H303">
        <v>4.4007139999999998</v>
      </c>
      <c r="I303">
        <v>23.595927999999997</v>
      </c>
      <c r="J303">
        <v>67.790360000000007</v>
      </c>
    </row>
    <row r="304" spans="1:10" x14ac:dyDescent="0.25">
      <c r="A304">
        <v>2044</v>
      </c>
      <c r="B304">
        <v>2</v>
      </c>
      <c r="C304">
        <v>1</v>
      </c>
      <c r="D304" s="33">
        <v>1</v>
      </c>
      <c r="E304" s="30">
        <v>201.09</v>
      </c>
      <c r="F304">
        <v>8.3494666649999996</v>
      </c>
      <c r="G304">
        <v>3.1139760000000001</v>
      </c>
      <c r="H304">
        <v>4.4007139999999998</v>
      </c>
      <c r="I304">
        <v>23.595927999999997</v>
      </c>
      <c r="J304">
        <v>66.205520000000007</v>
      </c>
    </row>
    <row r="305" spans="1:10" x14ac:dyDescent="0.25">
      <c r="A305">
        <v>2044</v>
      </c>
      <c r="B305">
        <v>3</v>
      </c>
      <c r="C305">
        <v>1</v>
      </c>
      <c r="D305" s="33">
        <v>1</v>
      </c>
      <c r="E305" s="30">
        <v>201.09</v>
      </c>
      <c r="F305">
        <v>7.9837813369999999</v>
      </c>
      <c r="G305">
        <v>3.1139760000000001</v>
      </c>
      <c r="H305">
        <v>4.4007139999999998</v>
      </c>
      <c r="I305">
        <v>23.595927999999997</v>
      </c>
      <c r="J305">
        <v>59.729059999999997</v>
      </c>
    </row>
    <row r="306" spans="1:10" x14ac:dyDescent="0.25">
      <c r="A306">
        <v>2044</v>
      </c>
      <c r="B306">
        <v>4</v>
      </c>
      <c r="C306">
        <v>1</v>
      </c>
      <c r="D306" s="33">
        <v>1</v>
      </c>
      <c r="E306" s="30">
        <v>201.09</v>
      </c>
      <c r="F306">
        <v>7.6831812319999999</v>
      </c>
      <c r="G306">
        <v>3.1139760000000001</v>
      </c>
      <c r="H306">
        <v>4.4007139999999998</v>
      </c>
      <c r="I306">
        <v>23.595927999999997</v>
      </c>
      <c r="J306">
        <v>56.483960000000003</v>
      </c>
    </row>
    <row r="307" spans="1:10" x14ac:dyDescent="0.25">
      <c r="A307">
        <v>2044</v>
      </c>
      <c r="B307">
        <v>5</v>
      </c>
      <c r="C307">
        <v>1</v>
      </c>
      <c r="D307" s="33">
        <v>1</v>
      </c>
      <c r="E307" s="30">
        <v>201.09</v>
      </c>
      <c r="F307">
        <v>7.5745467890000002</v>
      </c>
      <c r="G307">
        <v>3.1139760000000001</v>
      </c>
      <c r="H307">
        <v>4.4007139999999998</v>
      </c>
      <c r="I307">
        <v>23.595927999999997</v>
      </c>
      <c r="J307">
        <v>57.082389999999997</v>
      </c>
    </row>
    <row r="308" spans="1:10" x14ac:dyDescent="0.25">
      <c r="A308">
        <v>2044</v>
      </c>
      <c r="B308">
        <v>6</v>
      </c>
      <c r="C308">
        <v>1</v>
      </c>
      <c r="D308" s="33">
        <v>1</v>
      </c>
      <c r="E308" s="30">
        <v>201.09</v>
      </c>
      <c r="F308">
        <v>7.5574877709999999</v>
      </c>
      <c r="G308">
        <v>3.1139760000000001</v>
      </c>
      <c r="H308">
        <v>4.4007139999999998</v>
      </c>
      <c r="I308">
        <v>23.595927999999997</v>
      </c>
      <c r="J308">
        <v>60.381309999999999</v>
      </c>
    </row>
    <row r="309" spans="1:10" x14ac:dyDescent="0.25">
      <c r="A309">
        <v>2044</v>
      </c>
      <c r="B309">
        <v>7</v>
      </c>
      <c r="C309">
        <v>1</v>
      </c>
      <c r="D309" s="33">
        <v>1</v>
      </c>
      <c r="E309" s="30">
        <v>201.09</v>
      </c>
      <c r="F309">
        <v>7.6729304049999998</v>
      </c>
      <c r="G309">
        <v>3.1139760000000001</v>
      </c>
      <c r="H309">
        <v>4.4007139999999998</v>
      </c>
      <c r="I309">
        <v>23.595927999999997</v>
      </c>
      <c r="J309">
        <v>70.397450000000006</v>
      </c>
    </row>
    <row r="310" spans="1:10" x14ac:dyDescent="0.25">
      <c r="A310">
        <v>2044</v>
      </c>
      <c r="B310">
        <v>8</v>
      </c>
      <c r="C310">
        <v>1</v>
      </c>
      <c r="D310" s="33">
        <v>1</v>
      </c>
      <c r="E310" s="30">
        <v>201.09</v>
      </c>
      <c r="F310">
        <v>7.6124877690000003</v>
      </c>
      <c r="G310">
        <v>3.1139760000000001</v>
      </c>
      <c r="H310">
        <v>4.4007139999999998</v>
      </c>
      <c r="I310">
        <v>23.595927999999997</v>
      </c>
      <c r="J310">
        <v>66.606520000000003</v>
      </c>
    </row>
    <row r="311" spans="1:10" x14ac:dyDescent="0.25">
      <c r="A311">
        <v>2044</v>
      </c>
      <c r="B311">
        <v>9</v>
      </c>
      <c r="C311">
        <v>1</v>
      </c>
      <c r="D311" s="33">
        <v>1</v>
      </c>
      <c r="E311" s="30">
        <v>201.09</v>
      </c>
      <c r="F311">
        <v>7.5302074330000002</v>
      </c>
      <c r="G311">
        <v>3.1139760000000001</v>
      </c>
      <c r="H311">
        <v>4.4007139999999998</v>
      </c>
      <c r="I311">
        <v>23.595927999999997</v>
      </c>
      <c r="J311">
        <v>58.983440000000002</v>
      </c>
    </row>
    <row r="312" spans="1:10" x14ac:dyDescent="0.25">
      <c r="A312">
        <v>2044</v>
      </c>
      <c r="B312">
        <v>10</v>
      </c>
      <c r="C312">
        <v>1</v>
      </c>
      <c r="D312" s="33">
        <v>1</v>
      </c>
      <c r="E312" s="30">
        <v>201.09</v>
      </c>
      <c r="F312">
        <v>7.6381074619999998</v>
      </c>
      <c r="G312">
        <v>3.1139760000000001</v>
      </c>
      <c r="H312">
        <v>4.4007139999999998</v>
      </c>
      <c r="I312">
        <v>23.595927999999997</v>
      </c>
      <c r="J312">
        <v>57.46414</v>
      </c>
    </row>
    <row r="313" spans="1:10" x14ac:dyDescent="0.25">
      <c r="A313">
        <v>2044</v>
      </c>
      <c r="B313">
        <v>11</v>
      </c>
      <c r="C313">
        <v>1</v>
      </c>
      <c r="D313" s="33">
        <v>1</v>
      </c>
      <c r="E313" s="30">
        <v>201.09</v>
      </c>
      <c r="F313">
        <v>8.0101730950000007</v>
      </c>
      <c r="G313">
        <v>3.1139760000000001</v>
      </c>
      <c r="H313">
        <v>4.4007139999999998</v>
      </c>
      <c r="I313">
        <v>23.595927999999997</v>
      </c>
      <c r="J313">
        <v>60.517870000000002</v>
      </c>
    </row>
    <row r="314" spans="1:10" x14ac:dyDescent="0.25">
      <c r="A314">
        <v>2044</v>
      </c>
      <c r="B314">
        <v>12</v>
      </c>
      <c r="C314">
        <v>1</v>
      </c>
      <c r="D314" s="33">
        <v>1</v>
      </c>
      <c r="E314" s="30">
        <v>201.09</v>
      </c>
      <c r="F314">
        <v>8.203991212</v>
      </c>
      <c r="G314">
        <v>3.1139760000000001</v>
      </c>
      <c r="H314">
        <v>4.4007139999999998</v>
      </c>
      <c r="I314">
        <v>23.595927999999997</v>
      </c>
      <c r="J314">
        <v>62.937489999999997</v>
      </c>
    </row>
    <row r="315" spans="1:10" x14ac:dyDescent="0.25">
      <c r="A315">
        <v>2045</v>
      </c>
      <c r="B315">
        <v>1</v>
      </c>
      <c r="C315">
        <v>1</v>
      </c>
      <c r="D315" s="33">
        <v>1</v>
      </c>
      <c r="E315" s="30">
        <v>222.86</v>
      </c>
      <c r="F315">
        <v>8.7856289630000006</v>
      </c>
      <c r="G315">
        <v>3.174655</v>
      </c>
      <c r="H315">
        <v>4.5009209999999999</v>
      </c>
      <c r="I315">
        <v>24.421783999999999</v>
      </c>
      <c r="J315">
        <v>69.277879999999996</v>
      </c>
    </row>
    <row r="316" spans="1:10" x14ac:dyDescent="0.25">
      <c r="A316">
        <v>2045</v>
      </c>
      <c r="B316">
        <v>2</v>
      </c>
      <c r="C316">
        <v>1</v>
      </c>
      <c r="D316" s="33">
        <v>1</v>
      </c>
      <c r="E316" s="30">
        <v>222.86</v>
      </c>
      <c r="F316">
        <v>8.6794666649999996</v>
      </c>
      <c r="G316">
        <v>3.174655</v>
      </c>
      <c r="H316">
        <v>4.5009209999999999</v>
      </c>
      <c r="I316">
        <v>24.421783999999999</v>
      </c>
      <c r="J316">
        <v>67.337010000000006</v>
      </c>
    </row>
    <row r="317" spans="1:10" x14ac:dyDescent="0.25">
      <c r="A317">
        <v>2045</v>
      </c>
      <c r="B317">
        <v>3</v>
      </c>
      <c r="C317">
        <v>1</v>
      </c>
      <c r="D317" s="33">
        <v>1</v>
      </c>
      <c r="E317" s="30">
        <v>222.86</v>
      </c>
      <c r="F317">
        <v>8.3037813370000002</v>
      </c>
      <c r="G317">
        <v>3.174655</v>
      </c>
      <c r="H317">
        <v>4.5009209999999999</v>
      </c>
      <c r="I317">
        <v>24.421783999999999</v>
      </c>
      <c r="J317">
        <v>60.84337</v>
      </c>
    </row>
    <row r="318" spans="1:10" x14ac:dyDescent="0.25">
      <c r="A318">
        <v>2045</v>
      </c>
      <c r="B318">
        <v>4</v>
      </c>
      <c r="C318">
        <v>1</v>
      </c>
      <c r="D318" s="33">
        <v>1</v>
      </c>
      <c r="E318" s="30">
        <v>222.86</v>
      </c>
      <c r="F318">
        <v>8.0031812319999993</v>
      </c>
      <c r="G318">
        <v>3.174655</v>
      </c>
      <c r="H318">
        <v>4.5009209999999999</v>
      </c>
      <c r="I318">
        <v>24.421783999999999</v>
      </c>
      <c r="J318">
        <v>57.497680000000003</v>
      </c>
    </row>
    <row r="319" spans="1:10" x14ac:dyDescent="0.25">
      <c r="A319">
        <v>2045</v>
      </c>
      <c r="B319">
        <v>5</v>
      </c>
      <c r="C319">
        <v>1</v>
      </c>
      <c r="D319" s="33">
        <v>1</v>
      </c>
      <c r="E319" s="30">
        <v>222.86</v>
      </c>
      <c r="F319">
        <v>7.8945467889999996</v>
      </c>
      <c r="G319">
        <v>3.174655</v>
      </c>
      <c r="H319">
        <v>4.5009209999999999</v>
      </c>
      <c r="I319">
        <v>24.421783999999999</v>
      </c>
      <c r="J319">
        <v>58.604999999999997</v>
      </c>
    </row>
    <row r="320" spans="1:10" x14ac:dyDescent="0.25">
      <c r="A320">
        <v>2045</v>
      </c>
      <c r="B320">
        <v>6</v>
      </c>
      <c r="C320">
        <v>1</v>
      </c>
      <c r="D320" s="33">
        <v>1</v>
      </c>
      <c r="E320" s="30">
        <v>222.86</v>
      </c>
      <c r="F320">
        <v>7.8674877710000004</v>
      </c>
      <c r="G320">
        <v>3.174655</v>
      </c>
      <c r="H320">
        <v>4.5009209999999999</v>
      </c>
      <c r="I320">
        <v>24.421783999999999</v>
      </c>
      <c r="J320">
        <v>62.062420000000003</v>
      </c>
    </row>
    <row r="321" spans="1:10" x14ac:dyDescent="0.25">
      <c r="A321">
        <v>2045</v>
      </c>
      <c r="B321">
        <v>7</v>
      </c>
      <c r="C321">
        <v>1</v>
      </c>
      <c r="D321" s="33">
        <v>1</v>
      </c>
      <c r="E321" s="30">
        <v>222.86</v>
      </c>
      <c r="F321">
        <v>7.9929304050000001</v>
      </c>
      <c r="G321">
        <v>3.174655</v>
      </c>
      <c r="H321">
        <v>4.5009209999999999</v>
      </c>
      <c r="I321">
        <v>24.421783999999999</v>
      </c>
      <c r="J321">
        <v>71.255780000000001</v>
      </c>
    </row>
    <row r="322" spans="1:10" x14ac:dyDescent="0.25">
      <c r="A322">
        <v>2045</v>
      </c>
      <c r="B322">
        <v>8</v>
      </c>
      <c r="C322">
        <v>1</v>
      </c>
      <c r="D322" s="33">
        <v>1</v>
      </c>
      <c r="E322" s="30">
        <v>222.86</v>
      </c>
      <c r="F322">
        <v>7.9324877689999997</v>
      </c>
      <c r="G322">
        <v>3.174655</v>
      </c>
      <c r="H322">
        <v>4.5009209999999999</v>
      </c>
      <c r="I322">
        <v>24.421783999999999</v>
      </c>
      <c r="J322">
        <v>67.242729999999995</v>
      </c>
    </row>
    <row r="323" spans="1:10" x14ac:dyDescent="0.25">
      <c r="A323">
        <v>2045</v>
      </c>
      <c r="B323">
        <v>9</v>
      </c>
      <c r="C323">
        <v>1</v>
      </c>
      <c r="D323" s="33">
        <v>1</v>
      </c>
      <c r="E323" s="30">
        <v>222.86</v>
      </c>
      <c r="F323">
        <v>7.8502074329999996</v>
      </c>
      <c r="G323">
        <v>3.174655</v>
      </c>
      <c r="H323">
        <v>4.5009209999999999</v>
      </c>
      <c r="I323">
        <v>24.421783999999999</v>
      </c>
      <c r="J323">
        <v>59.816609999999997</v>
      </c>
    </row>
    <row r="324" spans="1:10" x14ac:dyDescent="0.25">
      <c r="A324">
        <v>2045</v>
      </c>
      <c r="B324">
        <v>10</v>
      </c>
      <c r="C324">
        <v>1</v>
      </c>
      <c r="D324" s="33">
        <v>1</v>
      </c>
      <c r="E324" s="30">
        <v>222.86</v>
      </c>
      <c r="F324">
        <v>7.9581074620000001</v>
      </c>
      <c r="G324">
        <v>3.174655</v>
      </c>
      <c r="H324">
        <v>4.5009209999999999</v>
      </c>
      <c r="I324">
        <v>24.421783999999999</v>
      </c>
      <c r="J324">
        <v>58.635539999999999</v>
      </c>
    </row>
    <row r="325" spans="1:10" x14ac:dyDescent="0.25">
      <c r="A325">
        <v>2045</v>
      </c>
      <c r="B325">
        <v>11</v>
      </c>
      <c r="C325">
        <v>1</v>
      </c>
      <c r="D325" s="33">
        <v>1</v>
      </c>
      <c r="E325" s="30">
        <v>222.86</v>
      </c>
      <c r="F325">
        <v>8.3301730949999993</v>
      </c>
      <c r="G325">
        <v>3.174655</v>
      </c>
      <c r="H325">
        <v>4.5009209999999999</v>
      </c>
      <c r="I325">
        <v>24.421783999999999</v>
      </c>
      <c r="J325">
        <v>61.630850000000002</v>
      </c>
    </row>
    <row r="326" spans="1:10" x14ac:dyDescent="0.25">
      <c r="A326">
        <v>2045</v>
      </c>
      <c r="B326">
        <v>12</v>
      </c>
      <c r="C326">
        <v>1</v>
      </c>
      <c r="D326" s="33">
        <v>1</v>
      </c>
      <c r="E326" s="30">
        <v>222.86</v>
      </c>
      <c r="F326">
        <v>8.5239912120000003</v>
      </c>
      <c r="G326">
        <v>3.174655</v>
      </c>
      <c r="H326">
        <v>4.5009209999999999</v>
      </c>
      <c r="I326">
        <v>24.421783999999999</v>
      </c>
      <c r="J326">
        <v>64.272850000000005</v>
      </c>
    </row>
    <row r="327" spans="1:10" x14ac:dyDescent="0.25">
      <c r="A327">
        <v>2046</v>
      </c>
      <c r="B327">
        <v>1</v>
      </c>
      <c r="C327">
        <v>1</v>
      </c>
      <c r="D327" s="33">
        <v>1</v>
      </c>
      <c r="E327" s="30">
        <v>246.48</v>
      </c>
      <c r="F327">
        <v>9.0956289629999993</v>
      </c>
      <c r="G327">
        <v>3.2365249999999999</v>
      </c>
      <c r="H327">
        <v>4.6034470000000001</v>
      </c>
      <c r="I327">
        <v>25.276547999999998</v>
      </c>
      <c r="J327">
        <v>71.263919999999999</v>
      </c>
    </row>
    <row r="328" spans="1:10" x14ac:dyDescent="0.25">
      <c r="A328">
        <v>2046</v>
      </c>
      <c r="B328">
        <v>2</v>
      </c>
      <c r="C328">
        <v>1</v>
      </c>
      <c r="D328" s="33">
        <v>1</v>
      </c>
      <c r="E328" s="30">
        <v>246.48</v>
      </c>
      <c r="F328">
        <v>8.9894666650000001</v>
      </c>
      <c r="G328">
        <v>3.2365249999999999</v>
      </c>
      <c r="H328">
        <v>4.6034470000000001</v>
      </c>
      <c r="I328">
        <v>25.276547999999998</v>
      </c>
      <c r="J328">
        <v>69.792019999999994</v>
      </c>
    </row>
    <row r="329" spans="1:10" x14ac:dyDescent="0.25">
      <c r="A329">
        <v>2046</v>
      </c>
      <c r="B329">
        <v>3</v>
      </c>
      <c r="C329">
        <v>1</v>
      </c>
      <c r="D329" s="33">
        <v>1</v>
      </c>
      <c r="E329" s="30">
        <v>246.48</v>
      </c>
      <c r="F329">
        <v>8.6137813370000007</v>
      </c>
      <c r="G329">
        <v>3.2365249999999999</v>
      </c>
      <c r="H329">
        <v>4.6034470000000001</v>
      </c>
      <c r="I329">
        <v>25.276547999999998</v>
      </c>
      <c r="J329">
        <v>63.130510000000001</v>
      </c>
    </row>
    <row r="330" spans="1:10" x14ac:dyDescent="0.25">
      <c r="A330">
        <v>2046</v>
      </c>
      <c r="B330">
        <v>4</v>
      </c>
      <c r="C330">
        <v>1</v>
      </c>
      <c r="D330" s="33">
        <v>1</v>
      </c>
      <c r="E330" s="30">
        <v>246.48</v>
      </c>
      <c r="F330">
        <v>8.3131812319999998</v>
      </c>
      <c r="G330">
        <v>3.2365249999999999</v>
      </c>
      <c r="H330">
        <v>4.6034470000000001</v>
      </c>
      <c r="I330">
        <v>25.276547999999998</v>
      </c>
      <c r="J330">
        <v>59.415239999999997</v>
      </c>
    </row>
    <row r="331" spans="1:10" x14ac:dyDescent="0.25">
      <c r="A331">
        <v>2046</v>
      </c>
      <c r="B331">
        <v>5</v>
      </c>
      <c r="C331">
        <v>1</v>
      </c>
      <c r="D331" s="33">
        <v>1</v>
      </c>
      <c r="E331" s="30">
        <v>246.48</v>
      </c>
      <c r="F331">
        <v>8.2045467890000001</v>
      </c>
      <c r="G331">
        <v>3.2365249999999999</v>
      </c>
      <c r="H331">
        <v>4.6034470000000001</v>
      </c>
      <c r="I331">
        <v>25.276547999999998</v>
      </c>
      <c r="J331">
        <v>59.581589999999998</v>
      </c>
    </row>
    <row r="332" spans="1:10" x14ac:dyDescent="0.25">
      <c r="A332">
        <v>2046</v>
      </c>
      <c r="B332">
        <v>6</v>
      </c>
      <c r="C332">
        <v>1</v>
      </c>
      <c r="D332" s="33">
        <v>1</v>
      </c>
      <c r="E332" s="30">
        <v>246.48</v>
      </c>
      <c r="F332">
        <v>8.1774877709999991</v>
      </c>
      <c r="G332">
        <v>3.2365249999999999</v>
      </c>
      <c r="H332">
        <v>4.6034470000000001</v>
      </c>
      <c r="I332">
        <v>25.276547999999998</v>
      </c>
      <c r="J332">
        <v>63.138509999999997</v>
      </c>
    </row>
    <row r="333" spans="1:10" x14ac:dyDescent="0.25">
      <c r="A333">
        <v>2046</v>
      </c>
      <c r="B333">
        <v>7</v>
      </c>
      <c r="C333">
        <v>1</v>
      </c>
      <c r="D333" s="33">
        <v>1</v>
      </c>
      <c r="E333" s="30">
        <v>246.48</v>
      </c>
      <c r="F333">
        <v>8.2929304049999999</v>
      </c>
      <c r="G333">
        <v>3.2365249999999999</v>
      </c>
      <c r="H333">
        <v>4.6034470000000001</v>
      </c>
      <c r="I333">
        <v>25.276547999999998</v>
      </c>
      <c r="J333">
        <v>70.964439999999996</v>
      </c>
    </row>
    <row r="334" spans="1:10" x14ac:dyDescent="0.25">
      <c r="A334">
        <v>2046</v>
      </c>
      <c r="B334">
        <v>8</v>
      </c>
      <c r="C334">
        <v>1</v>
      </c>
      <c r="D334" s="33">
        <v>1</v>
      </c>
      <c r="E334" s="30">
        <v>246.48</v>
      </c>
      <c r="F334">
        <v>8.2424877690000002</v>
      </c>
      <c r="G334">
        <v>3.2365249999999999</v>
      </c>
      <c r="H334">
        <v>4.6034470000000001</v>
      </c>
      <c r="I334">
        <v>25.276547999999998</v>
      </c>
      <c r="J334">
        <v>71.045500000000004</v>
      </c>
    </row>
    <row r="335" spans="1:10" x14ac:dyDescent="0.25">
      <c r="A335">
        <v>2046</v>
      </c>
      <c r="B335">
        <v>9</v>
      </c>
      <c r="C335">
        <v>1</v>
      </c>
      <c r="D335" s="33">
        <v>1</v>
      </c>
      <c r="E335" s="30">
        <v>246.48</v>
      </c>
      <c r="F335">
        <v>8.1502074330000003</v>
      </c>
      <c r="G335">
        <v>3.2365249999999999</v>
      </c>
      <c r="H335">
        <v>4.6034470000000001</v>
      </c>
      <c r="I335">
        <v>25.276547999999998</v>
      </c>
      <c r="J335">
        <v>63.359819999999999</v>
      </c>
    </row>
    <row r="336" spans="1:10" x14ac:dyDescent="0.25">
      <c r="A336">
        <v>2046</v>
      </c>
      <c r="B336">
        <v>10</v>
      </c>
      <c r="C336">
        <v>1</v>
      </c>
      <c r="D336" s="33">
        <v>1</v>
      </c>
      <c r="E336" s="30">
        <v>246.48</v>
      </c>
      <c r="F336">
        <v>8.2681074619999997</v>
      </c>
      <c r="G336">
        <v>3.2365249999999999</v>
      </c>
      <c r="H336">
        <v>4.6034470000000001</v>
      </c>
      <c r="I336">
        <v>25.276547999999998</v>
      </c>
      <c r="J336">
        <v>60.378520000000002</v>
      </c>
    </row>
    <row r="337" spans="1:10" x14ac:dyDescent="0.25">
      <c r="A337">
        <v>2046</v>
      </c>
      <c r="B337">
        <v>11</v>
      </c>
      <c r="C337">
        <v>1</v>
      </c>
      <c r="D337" s="33">
        <v>1</v>
      </c>
      <c r="E337" s="30">
        <v>246.48</v>
      </c>
      <c r="F337">
        <v>8.6401730949999997</v>
      </c>
      <c r="G337">
        <v>3.2365249999999999</v>
      </c>
      <c r="H337">
        <v>4.6034470000000001</v>
      </c>
      <c r="I337">
        <v>25.276547999999998</v>
      </c>
      <c r="J337">
        <v>62.487830000000002</v>
      </c>
    </row>
    <row r="338" spans="1:10" x14ac:dyDescent="0.25">
      <c r="A338">
        <v>2046</v>
      </c>
      <c r="B338">
        <v>12</v>
      </c>
      <c r="C338">
        <v>1</v>
      </c>
      <c r="D338" s="33">
        <v>1</v>
      </c>
      <c r="E338" s="30">
        <v>246.48</v>
      </c>
      <c r="F338">
        <v>8.8339912120000008</v>
      </c>
      <c r="G338">
        <v>3.2365249999999999</v>
      </c>
      <c r="H338">
        <v>4.6034470000000001</v>
      </c>
      <c r="I338">
        <v>25.276547999999998</v>
      </c>
      <c r="J338">
        <v>65.829580000000007</v>
      </c>
    </row>
    <row r="339" spans="1:10" x14ac:dyDescent="0.25">
      <c r="A339">
        <v>2047</v>
      </c>
      <c r="B339">
        <v>1</v>
      </c>
      <c r="C339">
        <v>1</v>
      </c>
      <c r="D339" s="33">
        <v>1</v>
      </c>
      <c r="E339" s="30">
        <v>272.08</v>
      </c>
      <c r="F339">
        <v>9.3456289629999993</v>
      </c>
      <c r="G339">
        <v>3.2996080000000001</v>
      </c>
      <c r="H339">
        <v>4.7083469999999998</v>
      </c>
      <c r="I339">
        <v>26.161225999999999</v>
      </c>
      <c r="J339">
        <v>73.053439999999995</v>
      </c>
    </row>
    <row r="340" spans="1:10" x14ac:dyDescent="0.25">
      <c r="A340">
        <v>2047</v>
      </c>
      <c r="B340">
        <v>2</v>
      </c>
      <c r="C340">
        <v>1</v>
      </c>
      <c r="D340" s="33">
        <v>1</v>
      </c>
      <c r="E340" s="30">
        <v>272.08</v>
      </c>
      <c r="F340">
        <v>9.2394666650000001</v>
      </c>
      <c r="G340">
        <v>3.2996080000000001</v>
      </c>
      <c r="H340">
        <v>4.7083469999999998</v>
      </c>
      <c r="I340">
        <v>26.161225999999999</v>
      </c>
      <c r="J340">
        <v>71.383539999999996</v>
      </c>
    </row>
    <row r="341" spans="1:10" x14ac:dyDescent="0.25">
      <c r="A341">
        <v>2047</v>
      </c>
      <c r="B341">
        <v>3</v>
      </c>
      <c r="C341">
        <v>1</v>
      </c>
      <c r="D341" s="33">
        <v>1</v>
      </c>
      <c r="E341" s="30">
        <v>272.08</v>
      </c>
      <c r="F341">
        <v>8.8637813370000007</v>
      </c>
      <c r="G341">
        <v>3.2996080000000001</v>
      </c>
      <c r="H341">
        <v>4.7083469999999998</v>
      </c>
      <c r="I341">
        <v>26.161225999999999</v>
      </c>
      <c r="J341">
        <v>64.494380000000007</v>
      </c>
    </row>
    <row r="342" spans="1:10" x14ac:dyDescent="0.25">
      <c r="A342">
        <v>2047</v>
      </c>
      <c r="B342">
        <v>4</v>
      </c>
      <c r="C342">
        <v>1</v>
      </c>
      <c r="D342" s="33">
        <v>1</v>
      </c>
      <c r="E342" s="30">
        <v>272.08</v>
      </c>
      <c r="F342">
        <v>8.553181232</v>
      </c>
      <c r="G342">
        <v>3.2996080000000001</v>
      </c>
      <c r="H342">
        <v>4.7083469999999998</v>
      </c>
      <c r="I342">
        <v>26.161225999999999</v>
      </c>
      <c r="J342">
        <v>60.983640000000001</v>
      </c>
    </row>
    <row r="343" spans="1:10" x14ac:dyDescent="0.25">
      <c r="A343">
        <v>2047</v>
      </c>
      <c r="B343">
        <v>5</v>
      </c>
      <c r="C343">
        <v>1</v>
      </c>
      <c r="D343" s="33">
        <v>1</v>
      </c>
      <c r="E343" s="30">
        <v>272.08</v>
      </c>
      <c r="F343">
        <v>8.4445467890000003</v>
      </c>
      <c r="G343">
        <v>3.2996080000000001</v>
      </c>
      <c r="H343">
        <v>4.7083469999999998</v>
      </c>
      <c r="I343">
        <v>26.161225999999999</v>
      </c>
      <c r="J343">
        <v>60.95147</v>
      </c>
    </row>
    <row r="344" spans="1:10" x14ac:dyDescent="0.25">
      <c r="A344">
        <v>2047</v>
      </c>
      <c r="B344">
        <v>6</v>
      </c>
      <c r="C344">
        <v>1</v>
      </c>
      <c r="D344" s="33">
        <v>1</v>
      </c>
      <c r="E344" s="30">
        <v>272.08</v>
      </c>
      <c r="F344">
        <v>8.4174877709999993</v>
      </c>
      <c r="G344">
        <v>3.2996080000000001</v>
      </c>
      <c r="H344">
        <v>4.7083469999999998</v>
      </c>
      <c r="I344">
        <v>26.161225999999999</v>
      </c>
      <c r="J344">
        <v>64.556690000000003</v>
      </c>
    </row>
    <row r="345" spans="1:10" x14ac:dyDescent="0.25">
      <c r="A345">
        <v>2047</v>
      </c>
      <c r="B345">
        <v>7</v>
      </c>
      <c r="C345">
        <v>1</v>
      </c>
      <c r="D345" s="33">
        <v>1</v>
      </c>
      <c r="E345" s="30">
        <v>272.08</v>
      </c>
      <c r="F345">
        <v>8.5429304049999999</v>
      </c>
      <c r="G345">
        <v>3.2996080000000001</v>
      </c>
      <c r="H345">
        <v>4.7083469999999998</v>
      </c>
      <c r="I345">
        <v>26.161225999999999</v>
      </c>
      <c r="J345">
        <v>74.092820000000003</v>
      </c>
    </row>
    <row r="346" spans="1:10" x14ac:dyDescent="0.25">
      <c r="A346">
        <v>2047</v>
      </c>
      <c r="B346">
        <v>8</v>
      </c>
      <c r="C346">
        <v>1</v>
      </c>
      <c r="D346" s="33">
        <v>1</v>
      </c>
      <c r="E346" s="30">
        <v>272.08</v>
      </c>
      <c r="F346">
        <v>8.4824877690000005</v>
      </c>
      <c r="G346">
        <v>3.2996080000000001</v>
      </c>
      <c r="H346">
        <v>4.7083469999999998</v>
      </c>
      <c r="I346">
        <v>26.161225999999999</v>
      </c>
      <c r="J346">
        <v>72.661490000000001</v>
      </c>
    </row>
    <row r="347" spans="1:10" x14ac:dyDescent="0.25">
      <c r="A347">
        <v>2047</v>
      </c>
      <c r="B347">
        <v>9</v>
      </c>
      <c r="C347">
        <v>1</v>
      </c>
      <c r="D347" s="33">
        <v>1</v>
      </c>
      <c r="E347" s="30">
        <v>272.08</v>
      </c>
      <c r="F347">
        <v>8.4002074330000003</v>
      </c>
      <c r="G347">
        <v>3.2996080000000001</v>
      </c>
      <c r="H347">
        <v>4.7083469999999998</v>
      </c>
      <c r="I347">
        <v>26.161225999999999</v>
      </c>
      <c r="J347">
        <v>64.545599999999993</v>
      </c>
    </row>
    <row r="348" spans="1:10" x14ac:dyDescent="0.25">
      <c r="A348">
        <v>2047</v>
      </c>
      <c r="B348">
        <v>10</v>
      </c>
      <c r="C348">
        <v>1</v>
      </c>
      <c r="D348" s="33">
        <v>1</v>
      </c>
      <c r="E348" s="30">
        <v>272.08</v>
      </c>
      <c r="F348">
        <v>8.5081074619999999</v>
      </c>
      <c r="G348">
        <v>3.2996080000000001</v>
      </c>
      <c r="H348">
        <v>4.7083469999999998</v>
      </c>
      <c r="I348">
        <v>26.161225999999999</v>
      </c>
      <c r="J348">
        <v>61.752409999999998</v>
      </c>
    </row>
    <row r="349" spans="1:10" x14ac:dyDescent="0.25">
      <c r="A349">
        <v>2047</v>
      </c>
      <c r="B349">
        <v>11</v>
      </c>
      <c r="C349">
        <v>1</v>
      </c>
      <c r="D349" s="33">
        <v>1</v>
      </c>
      <c r="E349" s="30">
        <v>272.08</v>
      </c>
      <c r="F349">
        <v>8.880173095</v>
      </c>
      <c r="G349">
        <v>3.2996080000000001</v>
      </c>
      <c r="H349">
        <v>4.7083469999999998</v>
      </c>
      <c r="I349">
        <v>26.161225999999999</v>
      </c>
      <c r="J349">
        <v>64.09</v>
      </c>
    </row>
    <row r="350" spans="1:10" x14ac:dyDescent="0.25">
      <c r="A350">
        <v>2047</v>
      </c>
      <c r="B350">
        <v>12</v>
      </c>
      <c r="C350">
        <v>1</v>
      </c>
      <c r="D350" s="33">
        <v>1</v>
      </c>
      <c r="E350" s="30">
        <v>272.08</v>
      </c>
      <c r="F350">
        <v>9.0839912120000008</v>
      </c>
      <c r="G350">
        <v>3.2996080000000001</v>
      </c>
      <c r="H350">
        <v>4.7083469999999998</v>
      </c>
      <c r="I350">
        <v>26.161225999999999</v>
      </c>
      <c r="J350">
        <v>67.569730000000007</v>
      </c>
    </row>
    <row r="351" spans="1:10" x14ac:dyDescent="0.25">
      <c r="A351">
        <v>2048</v>
      </c>
      <c r="B351">
        <v>1</v>
      </c>
      <c r="C351">
        <v>1</v>
      </c>
      <c r="D351" s="33">
        <v>1</v>
      </c>
      <c r="E351" s="30">
        <v>299.73</v>
      </c>
      <c r="F351">
        <v>9.6156289630000007</v>
      </c>
      <c r="G351">
        <v>3.363931</v>
      </c>
      <c r="H351">
        <v>4.8156749999999997</v>
      </c>
      <c r="I351">
        <v>27.07687</v>
      </c>
      <c r="J351">
        <v>74.574010000000001</v>
      </c>
    </row>
    <row r="352" spans="1:10" x14ac:dyDescent="0.25">
      <c r="A352">
        <v>2048</v>
      </c>
      <c r="B352">
        <v>2</v>
      </c>
      <c r="C352">
        <v>1</v>
      </c>
      <c r="D352" s="33">
        <v>1</v>
      </c>
      <c r="E352" s="30">
        <v>299.73</v>
      </c>
      <c r="F352">
        <v>9.5094666649999997</v>
      </c>
      <c r="G352">
        <v>3.363931</v>
      </c>
      <c r="H352">
        <v>4.8156749999999997</v>
      </c>
      <c r="I352">
        <v>27.07687</v>
      </c>
      <c r="J352">
        <v>72.737409999999997</v>
      </c>
    </row>
    <row r="353" spans="1:10" x14ac:dyDescent="0.25">
      <c r="A353">
        <v>2048</v>
      </c>
      <c r="B353">
        <v>3</v>
      </c>
      <c r="C353">
        <v>1</v>
      </c>
      <c r="D353" s="33">
        <v>1</v>
      </c>
      <c r="E353" s="30">
        <v>299.73</v>
      </c>
      <c r="F353">
        <v>9.1337813370000003</v>
      </c>
      <c r="G353">
        <v>3.363931</v>
      </c>
      <c r="H353">
        <v>4.8156749999999997</v>
      </c>
      <c r="I353">
        <v>27.07687</v>
      </c>
      <c r="J353">
        <v>65.911789999999996</v>
      </c>
    </row>
    <row r="354" spans="1:10" x14ac:dyDescent="0.25">
      <c r="A354">
        <v>2048</v>
      </c>
      <c r="B354">
        <v>4</v>
      </c>
      <c r="C354">
        <v>1</v>
      </c>
      <c r="D354" s="33">
        <v>1</v>
      </c>
      <c r="E354" s="30">
        <v>299.73</v>
      </c>
      <c r="F354">
        <v>8.8231812319999996</v>
      </c>
      <c r="G354">
        <v>3.363931</v>
      </c>
      <c r="H354">
        <v>4.8156749999999997</v>
      </c>
      <c r="I354">
        <v>27.07687</v>
      </c>
      <c r="J354">
        <v>62.455399999999997</v>
      </c>
    </row>
    <row r="355" spans="1:10" x14ac:dyDescent="0.25">
      <c r="A355">
        <v>2048</v>
      </c>
      <c r="B355">
        <v>5</v>
      </c>
      <c r="C355">
        <v>1</v>
      </c>
      <c r="D355" s="33">
        <v>1</v>
      </c>
      <c r="E355" s="30">
        <v>299.73</v>
      </c>
      <c r="F355">
        <v>8.7045467890000001</v>
      </c>
      <c r="G355">
        <v>3.363931</v>
      </c>
      <c r="H355">
        <v>4.8156749999999997</v>
      </c>
      <c r="I355">
        <v>27.07687</v>
      </c>
      <c r="J355">
        <v>62.80348</v>
      </c>
    </row>
    <row r="356" spans="1:10" x14ac:dyDescent="0.25">
      <c r="A356">
        <v>2048</v>
      </c>
      <c r="B356">
        <v>6</v>
      </c>
      <c r="C356">
        <v>1</v>
      </c>
      <c r="D356" s="33">
        <v>1</v>
      </c>
      <c r="E356" s="30">
        <v>299.73</v>
      </c>
      <c r="F356">
        <v>8.6874877710000007</v>
      </c>
      <c r="G356">
        <v>3.363931</v>
      </c>
      <c r="H356">
        <v>4.8156749999999997</v>
      </c>
      <c r="I356">
        <v>27.07687</v>
      </c>
      <c r="J356">
        <v>66.420240000000007</v>
      </c>
    </row>
    <row r="357" spans="1:10" x14ac:dyDescent="0.25">
      <c r="A357">
        <v>2048</v>
      </c>
      <c r="B357">
        <v>7</v>
      </c>
      <c r="C357">
        <v>1</v>
      </c>
      <c r="D357" s="33">
        <v>1</v>
      </c>
      <c r="E357" s="30">
        <v>299.73</v>
      </c>
      <c r="F357">
        <v>8.8029304049999997</v>
      </c>
      <c r="G357">
        <v>3.363931</v>
      </c>
      <c r="H357">
        <v>4.8156749999999997</v>
      </c>
      <c r="I357">
        <v>27.07687</v>
      </c>
      <c r="J357">
        <v>77.094579999999993</v>
      </c>
    </row>
    <row r="358" spans="1:10" x14ac:dyDescent="0.25">
      <c r="A358">
        <v>2048</v>
      </c>
      <c r="B358">
        <v>8</v>
      </c>
      <c r="C358">
        <v>1</v>
      </c>
      <c r="D358" s="33">
        <v>1</v>
      </c>
      <c r="E358" s="30">
        <v>299.73</v>
      </c>
      <c r="F358">
        <v>8.752487769</v>
      </c>
      <c r="G358">
        <v>3.363931</v>
      </c>
      <c r="H358">
        <v>4.8156749999999997</v>
      </c>
      <c r="I358">
        <v>27.07687</v>
      </c>
      <c r="J358">
        <v>72.94538</v>
      </c>
    </row>
    <row r="359" spans="1:10" x14ac:dyDescent="0.25">
      <c r="A359">
        <v>2048</v>
      </c>
      <c r="B359">
        <v>9</v>
      </c>
      <c r="C359">
        <v>1</v>
      </c>
      <c r="D359" s="33">
        <v>1</v>
      </c>
      <c r="E359" s="30">
        <v>299.73</v>
      </c>
      <c r="F359">
        <v>8.6602074330000001</v>
      </c>
      <c r="G359">
        <v>3.363931</v>
      </c>
      <c r="H359">
        <v>4.8156749999999997</v>
      </c>
      <c r="I359">
        <v>27.07687</v>
      </c>
      <c r="J359">
        <v>65.860029999999995</v>
      </c>
    </row>
    <row r="360" spans="1:10" x14ac:dyDescent="0.25">
      <c r="A360">
        <v>2048</v>
      </c>
      <c r="B360">
        <v>10</v>
      </c>
      <c r="C360">
        <v>1</v>
      </c>
      <c r="D360" s="33">
        <v>1</v>
      </c>
      <c r="E360" s="30">
        <v>299.73</v>
      </c>
      <c r="F360">
        <v>8.7781074619999995</v>
      </c>
      <c r="G360">
        <v>3.363931</v>
      </c>
      <c r="H360">
        <v>4.8156749999999997</v>
      </c>
      <c r="I360">
        <v>27.07687</v>
      </c>
      <c r="J360">
        <v>63.131019999999999</v>
      </c>
    </row>
    <row r="361" spans="1:10" x14ac:dyDescent="0.25">
      <c r="A361">
        <v>2048</v>
      </c>
      <c r="B361">
        <v>11</v>
      </c>
      <c r="C361">
        <v>1</v>
      </c>
      <c r="D361" s="33">
        <v>1</v>
      </c>
      <c r="E361" s="30">
        <v>299.73</v>
      </c>
      <c r="F361">
        <v>9.1501730949999995</v>
      </c>
      <c r="G361">
        <v>3.363931</v>
      </c>
      <c r="H361">
        <v>4.8156749999999997</v>
      </c>
      <c r="I361">
        <v>27.07687</v>
      </c>
      <c r="J361">
        <v>65.971209999999999</v>
      </c>
    </row>
    <row r="362" spans="1:10" x14ac:dyDescent="0.25">
      <c r="A362">
        <v>2048</v>
      </c>
      <c r="B362">
        <v>12</v>
      </c>
      <c r="C362">
        <v>1</v>
      </c>
      <c r="D362" s="33">
        <v>1</v>
      </c>
      <c r="E362" s="30">
        <v>299.73</v>
      </c>
      <c r="F362">
        <v>9.3539912120000004</v>
      </c>
      <c r="G362">
        <v>3.363931</v>
      </c>
      <c r="H362">
        <v>4.8156749999999997</v>
      </c>
      <c r="I362">
        <v>27.07687</v>
      </c>
      <c r="J362">
        <v>69.230009999999993</v>
      </c>
    </row>
    <row r="363" spans="1:10" x14ac:dyDescent="0.25">
      <c r="A363">
        <v>2049</v>
      </c>
      <c r="B363">
        <v>1</v>
      </c>
      <c r="C363">
        <v>1</v>
      </c>
      <c r="D363" s="33">
        <v>1</v>
      </c>
      <c r="E363" s="30">
        <v>329.55</v>
      </c>
      <c r="F363">
        <v>9.8356289629999996</v>
      </c>
      <c r="G363">
        <v>3.429516</v>
      </c>
      <c r="H363">
        <v>4.9254889999999998</v>
      </c>
      <c r="I363">
        <v>28.024560000000001</v>
      </c>
      <c r="J363">
        <v>75.002570000000006</v>
      </c>
    </row>
    <row r="364" spans="1:10" x14ac:dyDescent="0.25">
      <c r="A364">
        <v>2049</v>
      </c>
      <c r="B364">
        <v>2</v>
      </c>
      <c r="C364">
        <v>1</v>
      </c>
      <c r="D364" s="33">
        <v>1</v>
      </c>
      <c r="E364" s="30">
        <v>329.55</v>
      </c>
      <c r="F364">
        <v>9.7194666650000006</v>
      </c>
      <c r="G364">
        <v>3.429516</v>
      </c>
      <c r="H364">
        <v>4.9254889999999998</v>
      </c>
      <c r="I364">
        <v>28.024560000000001</v>
      </c>
      <c r="J364">
        <v>73.357439999999997</v>
      </c>
    </row>
    <row r="365" spans="1:10" x14ac:dyDescent="0.25">
      <c r="A365">
        <v>2049</v>
      </c>
      <c r="B365">
        <v>3</v>
      </c>
      <c r="C365">
        <v>1</v>
      </c>
      <c r="D365" s="33">
        <v>1</v>
      </c>
      <c r="E365" s="30">
        <v>329.55</v>
      </c>
      <c r="F365">
        <v>9.3437813369999994</v>
      </c>
      <c r="G365">
        <v>3.429516</v>
      </c>
      <c r="H365">
        <v>4.9254889999999998</v>
      </c>
      <c r="I365">
        <v>28.024560000000001</v>
      </c>
      <c r="J365">
        <v>66.808840000000004</v>
      </c>
    </row>
    <row r="366" spans="1:10" x14ac:dyDescent="0.25">
      <c r="A366">
        <v>2049</v>
      </c>
      <c r="B366">
        <v>4</v>
      </c>
      <c r="C366">
        <v>1</v>
      </c>
      <c r="D366" s="33">
        <v>1</v>
      </c>
      <c r="E366" s="30">
        <v>329.55</v>
      </c>
      <c r="F366">
        <v>9.0331812320000004</v>
      </c>
      <c r="G366">
        <v>3.429516</v>
      </c>
      <c r="H366">
        <v>4.9254889999999998</v>
      </c>
      <c r="I366">
        <v>28.024560000000001</v>
      </c>
      <c r="J366">
        <v>63.651009999999999</v>
      </c>
    </row>
    <row r="367" spans="1:10" x14ac:dyDescent="0.25">
      <c r="A367">
        <v>2049</v>
      </c>
      <c r="B367">
        <v>5</v>
      </c>
      <c r="C367">
        <v>1</v>
      </c>
      <c r="D367" s="33">
        <v>1</v>
      </c>
      <c r="E367" s="30">
        <v>329.55</v>
      </c>
      <c r="F367">
        <v>8.9245467890000008</v>
      </c>
      <c r="G367">
        <v>3.429516</v>
      </c>
      <c r="H367">
        <v>4.9254889999999998</v>
      </c>
      <c r="I367">
        <v>28.024560000000001</v>
      </c>
      <c r="J367">
        <v>63.831060000000001</v>
      </c>
    </row>
    <row r="368" spans="1:10" x14ac:dyDescent="0.25">
      <c r="A368">
        <v>2049</v>
      </c>
      <c r="B368">
        <v>6</v>
      </c>
      <c r="C368">
        <v>1</v>
      </c>
      <c r="D368" s="33">
        <v>1</v>
      </c>
      <c r="E368" s="30">
        <v>329.55</v>
      </c>
      <c r="F368">
        <v>8.8974877709999998</v>
      </c>
      <c r="G368">
        <v>3.429516</v>
      </c>
      <c r="H368">
        <v>4.9254889999999998</v>
      </c>
      <c r="I368">
        <v>28.024560000000001</v>
      </c>
      <c r="J368">
        <v>67.259780000000006</v>
      </c>
    </row>
    <row r="369" spans="1:10" x14ac:dyDescent="0.25">
      <c r="A369">
        <v>2049</v>
      </c>
      <c r="B369">
        <v>7</v>
      </c>
      <c r="C369">
        <v>1</v>
      </c>
      <c r="D369" s="33">
        <v>1</v>
      </c>
      <c r="E369" s="30">
        <v>329.55</v>
      </c>
      <c r="F369">
        <v>9.0229304050000003</v>
      </c>
      <c r="G369">
        <v>3.429516</v>
      </c>
      <c r="H369">
        <v>4.9254889999999998</v>
      </c>
      <c r="I369">
        <v>28.024560000000001</v>
      </c>
      <c r="J369">
        <v>76.651060000000001</v>
      </c>
    </row>
    <row r="370" spans="1:10" x14ac:dyDescent="0.25">
      <c r="A370">
        <v>2049</v>
      </c>
      <c r="B370">
        <v>8</v>
      </c>
      <c r="C370">
        <v>1</v>
      </c>
      <c r="D370" s="33">
        <v>1</v>
      </c>
      <c r="E370" s="30">
        <v>329.55</v>
      </c>
      <c r="F370">
        <v>8.9624877690000009</v>
      </c>
      <c r="G370">
        <v>3.429516</v>
      </c>
      <c r="H370">
        <v>4.9254889999999998</v>
      </c>
      <c r="I370">
        <v>28.024560000000001</v>
      </c>
      <c r="J370">
        <v>73.287660000000002</v>
      </c>
    </row>
    <row r="371" spans="1:10" x14ac:dyDescent="0.25">
      <c r="A371">
        <v>2049</v>
      </c>
      <c r="B371">
        <v>9</v>
      </c>
      <c r="C371">
        <v>1</v>
      </c>
      <c r="D371" s="33">
        <v>1</v>
      </c>
      <c r="E371" s="30">
        <v>329.55</v>
      </c>
      <c r="F371">
        <v>8.8702074329999991</v>
      </c>
      <c r="G371">
        <v>3.429516</v>
      </c>
      <c r="H371">
        <v>4.9254889999999998</v>
      </c>
      <c r="I371">
        <v>28.024560000000001</v>
      </c>
      <c r="J371">
        <v>66.013189999999994</v>
      </c>
    </row>
    <row r="372" spans="1:10" x14ac:dyDescent="0.25">
      <c r="A372">
        <v>2049</v>
      </c>
      <c r="B372">
        <v>10</v>
      </c>
      <c r="C372">
        <v>1</v>
      </c>
      <c r="D372" s="33">
        <v>1</v>
      </c>
      <c r="E372" s="30">
        <v>329.55</v>
      </c>
      <c r="F372">
        <v>8.9881074620000003</v>
      </c>
      <c r="G372">
        <v>3.429516</v>
      </c>
      <c r="H372">
        <v>4.9254889999999998</v>
      </c>
      <c r="I372">
        <v>28.024560000000001</v>
      </c>
      <c r="J372">
        <v>63.955889999999997</v>
      </c>
    </row>
    <row r="373" spans="1:10" x14ac:dyDescent="0.25">
      <c r="A373">
        <v>2049</v>
      </c>
      <c r="B373">
        <v>11</v>
      </c>
      <c r="C373">
        <v>1</v>
      </c>
      <c r="D373" s="33">
        <v>1</v>
      </c>
      <c r="E373" s="30">
        <v>329.55</v>
      </c>
      <c r="F373">
        <v>9.3701730950000002</v>
      </c>
      <c r="G373">
        <v>3.429516</v>
      </c>
      <c r="H373">
        <v>4.9254889999999998</v>
      </c>
      <c r="I373">
        <v>28.024560000000001</v>
      </c>
      <c r="J373">
        <v>66.806110000000004</v>
      </c>
    </row>
    <row r="374" spans="1:10" x14ac:dyDescent="0.25">
      <c r="A374">
        <v>2049</v>
      </c>
      <c r="B374">
        <v>12</v>
      </c>
      <c r="C374">
        <v>1</v>
      </c>
      <c r="D374" s="33">
        <v>1</v>
      </c>
      <c r="E374" s="30">
        <v>329.55</v>
      </c>
      <c r="F374">
        <v>9.5639912119999995</v>
      </c>
      <c r="G374">
        <v>3.429516</v>
      </c>
      <c r="H374">
        <v>4.9254889999999998</v>
      </c>
      <c r="I374">
        <v>28.024560000000001</v>
      </c>
      <c r="J374">
        <v>70.021649999999994</v>
      </c>
    </row>
    <row r="375" spans="1:10" x14ac:dyDescent="0.25">
      <c r="D375" s="33"/>
      <c r="E375" s="30"/>
    </row>
    <row r="376" spans="1:10" x14ac:dyDescent="0.25">
      <c r="D376" s="33"/>
      <c r="E376" s="30"/>
    </row>
    <row r="377" spans="1:10" x14ac:dyDescent="0.25">
      <c r="D377" s="33"/>
      <c r="E377" s="30"/>
    </row>
    <row r="378" spans="1:10" x14ac:dyDescent="0.25">
      <c r="D378" s="33"/>
      <c r="E378" s="30"/>
    </row>
    <row r="379" spans="1:10" x14ac:dyDescent="0.25">
      <c r="D379" s="33"/>
      <c r="E379" s="30"/>
    </row>
    <row r="380" spans="1:10" x14ac:dyDescent="0.25">
      <c r="D380" s="33"/>
      <c r="E380" s="30"/>
    </row>
    <row r="381" spans="1:10" x14ac:dyDescent="0.25">
      <c r="D381" s="33"/>
      <c r="E381" s="30"/>
    </row>
    <row r="382" spans="1:10" x14ac:dyDescent="0.25">
      <c r="D382" s="33"/>
      <c r="E382" s="30"/>
    </row>
    <row r="383" spans="1:10" x14ac:dyDescent="0.25">
      <c r="D383" s="33"/>
      <c r="E383" s="30"/>
    </row>
    <row r="384" spans="1:10" x14ac:dyDescent="0.25">
      <c r="D384" s="33"/>
      <c r="E384" s="30"/>
    </row>
    <row r="385" spans="4:5" x14ac:dyDescent="0.25">
      <c r="D385" s="33"/>
      <c r="E385" s="30"/>
    </row>
    <row r="386" spans="4:5" x14ac:dyDescent="0.25">
      <c r="D386" s="33"/>
      <c r="E386" s="30"/>
    </row>
    <row r="387" spans="4:5" x14ac:dyDescent="0.25">
      <c r="D387" s="33"/>
      <c r="E387" s="30"/>
    </row>
    <row r="388" spans="4:5" x14ac:dyDescent="0.25">
      <c r="D388" s="33"/>
      <c r="E388" s="30"/>
    </row>
    <row r="389" spans="4:5" x14ac:dyDescent="0.25">
      <c r="D389" s="33"/>
      <c r="E389" s="30"/>
    </row>
    <row r="390" spans="4:5" x14ac:dyDescent="0.25">
      <c r="D390" s="33"/>
      <c r="E390" s="30"/>
    </row>
    <row r="391" spans="4:5" x14ac:dyDescent="0.25">
      <c r="D391" s="33"/>
      <c r="E391" s="30"/>
    </row>
    <row r="392" spans="4:5" x14ac:dyDescent="0.25">
      <c r="D392" s="33"/>
      <c r="E392" s="30"/>
    </row>
    <row r="393" spans="4:5" x14ac:dyDescent="0.25">
      <c r="D393" s="33"/>
      <c r="E393" s="30"/>
    </row>
    <row r="394" spans="4:5" x14ac:dyDescent="0.25">
      <c r="D394" s="33"/>
      <c r="E394" s="30"/>
    </row>
    <row r="395" spans="4:5" x14ac:dyDescent="0.25">
      <c r="D395" s="33"/>
      <c r="E395" s="30"/>
    </row>
    <row r="396" spans="4:5" x14ac:dyDescent="0.25">
      <c r="D396" s="33"/>
      <c r="E396" s="30"/>
    </row>
    <row r="397" spans="4:5" x14ac:dyDescent="0.25">
      <c r="D397" s="33"/>
      <c r="E397" s="30"/>
    </row>
    <row r="398" spans="4:5" x14ac:dyDescent="0.25">
      <c r="D398" s="33"/>
      <c r="E398" s="30"/>
    </row>
    <row r="399" spans="4:5" x14ac:dyDescent="0.25">
      <c r="D399" s="33"/>
      <c r="E399" s="30"/>
    </row>
    <row r="400" spans="4:5" x14ac:dyDescent="0.25">
      <c r="D400" s="33"/>
      <c r="E400" s="30"/>
    </row>
    <row r="401" spans="4:5" x14ac:dyDescent="0.25">
      <c r="D401" s="33"/>
      <c r="E401" s="30"/>
    </row>
    <row r="402" spans="4:5" x14ac:dyDescent="0.25">
      <c r="D402" s="33"/>
      <c r="E402" s="30"/>
    </row>
    <row r="403" spans="4:5" x14ac:dyDescent="0.25">
      <c r="D403" s="33"/>
      <c r="E403" s="30"/>
    </row>
    <row r="404" spans="4:5" x14ac:dyDescent="0.25">
      <c r="D404" s="33"/>
      <c r="E404" s="30"/>
    </row>
    <row r="405" spans="4:5" x14ac:dyDescent="0.25">
      <c r="D405" s="33"/>
      <c r="E405" s="30"/>
    </row>
    <row r="406" spans="4:5" x14ac:dyDescent="0.25">
      <c r="D406" s="33"/>
      <c r="E406" s="30"/>
    </row>
    <row r="407" spans="4:5" x14ac:dyDescent="0.25">
      <c r="D407" s="33"/>
      <c r="E407" s="30"/>
    </row>
    <row r="408" spans="4:5" x14ac:dyDescent="0.25">
      <c r="D408" s="33"/>
      <c r="E408" s="30"/>
    </row>
    <row r="409" spans="4:5" x14ac:dyDescent="0.25">
      <c r="D409" s="33"/>
      <c r="E409" s="30"/>
    </row>
    <row r="410" spans="4:5" x14ac:dyDescent="0.25">
      <c r="D410" s="33"/>
      <c r="E410" s="30"/>
    </row>
    <row r="411" spans="4:5" x14ac:dyDescent="0.25">
      <c r="D411" s="33"/>
      <c r="E411" s="30"/>
    </row>
    <row r="412" spans="4:5" x14ac:dyDescent="0.25">
      <c r="D412" s="33"/>
      <c r="E412" s="30"/>
    </row>
    <row r="413" spans="4:5" x14ac:dyDescent="0.25">
      <c r="D413" s="33"/>
      <c r="E413" s="30"/>
    </row>
    <row r="414" spans="4:5" x14ac:dyDescent="0.25">
      <c r="D414" s="33"/>
      <c r="E414" s="30"/>
    </row>
    <row r="415" spans="4:5" x14ac:dyDescent="0.25">
      <c r="D415" s="33"/>
      <c r="E415" s="30"/>
    </row>
    <row r="416" spans="4:5" x14ac:dyDescent="0.25">
      <c r="D416" s="33"/>
      <c r="E416" s="30"/>
    </row>
    <row r="417" spans="4:5" x14ac:dyDescent="0.25">
      <c r="D417" s="33"/>
      <c r="E417" s="30"/>
    </row>
    <row r="418" spans="4:5" x14ac:dyDescent="0.25">
      <c r="D418" s="33"/>
      <c r="E418" s="30"/>
    </row>
    <row r="419" spans="4:5" x14ac:dyDescent="0.25">
      <c r="D419" s="33"/>
      <c r="E419" s="30"/>
    </row>
    <row r="420" spans="4:5" x14ac:dyDescent="0.25">
      <c r="D420" s="33"/>
      <c r="E420" s="30"/>
    </row>
    <row r="421" spans="4:5" x14ac:dyDescent="0.25">
      <c r="D421" s="33"/>
      <c r="E421" s="30"/>
    </row>
    <row r="422" spans="4:5" x14ac:dyDescent="0.25">
      <c r="D422" s="33"/>
      <c r="E422" s="30"/>
    </row>
    <row r="1048576" spans="21:21" x14ac:dyDescent="0.25">
      <c r="U1048576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90" zoomScaleNormal="90" workbookViewId="0">
      <selection activeCell="L19" sqref="L19:P19"/>
    </sheetView>
  </sheetViews>
  <sheetFormatPr defaultRowHeight="15" x14ac:dyDescent="0.25"/>
  <cols>
    <col min="1" max="1" width="20.7109375" bestFit="1" customWidth="1"/>
    <col min="2" max="2" width="8.42578125" style="33" bestFit="1" customWidth="1"/>
    <col min="3" max="7" width="9.7109375" customWidth="1"/>
    <col min="11" max="11" width="22.7109375" customWidth="1"/>
    <col min="12" max="12" width="14.28515625" bestFit="1" customWidth="1"/>
    <col min="15" max="15" width="9.140625" customWidth="1"/>
    <col min="17" max="17" width="11.7109375" customWidth="1"/>
  </cols>
  <sheetData>
    <row r="1" spans="1:17" s="2" customFormat="1" ht="30.75" thickBot="1" x14ac:dyDescent="0.3">
      <c r="A1" s="8" t="s">
        <v>5</v>
      </c>
      <c r="B1" s="28" t="s">
        <v>37</v>
      </c>
      <c r="C1" s="28" t="s">
        <v>27</v>
      </c>
      <c r="D1" s="29" t="s">
        <v>28</v>
      </c>
      <c r="E1" s="29" t="s">
        <v>29</v>
      </c>
      <c r="F1" s="8" t="s">
        <v>8</v>
      </c>
      <c r="G1" s="8" t="s">
        <v>9</v>
      </c>
    </row>
    <row r="2" spans="1:17" s="2" customFormat="1" x14ac:dyDescent="0.25">
      <c r="A2" s="69" t="s">
        <v>36</v>
      </c>
      <c r="B2" s="65">
        <f>corr!M2</f>
        <v>1.0000000000000002</v>
      </c>
      <c r="C2" s="12">
        <f>corr!N2</f>
        <v>-0.65837377150609044</v>
      </c>
      <c r="D2" s="12">
        <f>corr!O2</f>
        <v>-0.44655405304099488</v>
      </c>
      <c r="E2" s="12">
        <f>corr!P2</f>
        <v>-0.79201237328212959</v>
      </c>
      <c r="F2" s="12">
        <f>corr!Q2</f>
        <v>0</v>
      </c>
      <c r="G2" s="12">
        <f>corr!R2</f>
        <v>-0.71457243271807891</v>
      </c>
    </row>
    <row r="3" spans="1:17" x14ac:dyDescent="0.25">
      <c r="A3" s="9" t="s">
        <v>26</v>
      </c>
      <c r="B3" s="66"/>
      <c r="C3" s="12">
        <f>corr!N3</f>
        <v>0.99999999999999989</v>
      </c>
      <c r="D3" s="12">
        <f>corr!O3</f>
        <v>0.55597852568105088</v>
      </c>
      <c r="E3" s="12">
        <f>corr!P3</f>
        <v>0.75217685292816872</v>
      </c>
      <c r="F3" s="12">
        <f>corr!Q3</f>
        <v>0</v>
      </c>
      <c r="G3" s="12">
        <f>corr!R3</f>
        <v>0.88176947684468321</v>
      </c>
      <c r="K3" s="2"/>
      <c r="L3" s="2"/>
      <c r="M3" s="2"/>
      <c r="N3" s="2"/>
      <c r="O3" s="2"/>
      <c r="P3" s="2"/>
      <c r="Q3" s="2"/>
    </row>
    <row r="4" spans="1:17" x14ac:dyDescent="0.25">
      <c r="A4" s="10" t="s">
        <v>24</v>
      </c>
      <c r="B4" s="67"/>
      <c r="C4" s="14"/>
      <c r="D4" s="13">
        <f>corr!O4</f>
        <v>1</v>
      </c>
      <c r="E4" s="13">
        <f>corr!P4</f>
        <v>0.79463732698733613</v>
      </c>
      <c r="F4" s="13">
        <f>corr!Q4</f>
        <v>0</v>
      </c>
      <c r="G4" s="13">
        <f>corr!R4</f>
        <v>0.62358082877284382</v>
      </c>
      <c r="K4" s="2"/>
      <c r="L4" s="2"/>
      <c r="M4" s="2"/>
      <c r="N4" s="2"/>
      <c r="O4" s="2"/>
      <c r="P4" s="2"/>
      <c r="Q4" s="2"/>
    </row>
    <row r="5" spans="1:17" x14ac:dyDescent="0.25">
      <c r="A5" s="10" t="s">
        <v>25</v>
      </c>
      <c r="B5" s="67"/>
      <c r="C5" s="14"/>
      <c r="D5" s="14"/>
      <c r="E5" s="13">
        <f>corr!P5</f>
        <v>1</v>
      </c>
      <c r="F5" s="13">
        <f>corr!Q5</f>
        <v>0</v>
      </c>
      <c r="G5" s="13">
        <f>corr!R5</f>
        <v>0.82881186050491573</v>
      </c>
      <c r="K5" s="2"/>
      <c r="L5" s="2"/>
      <c r="M5" s="2"/>
      <c r="N5" s="2"/>
      <c r="O5" s="2"/>
      <c r="P5" s="2"/>
      <c r="Q5" s="2"/>
    </row>
    <row r="6" spans="1:17" ht="18" x14ac:dyDescent="0.25">
      <c r="A6" s="11" t="s">
        <v>8</v>
      </c>
      <c r="B6" s="68"/>
      <c r="C6" s="14"/>
      <c r="D6" s="14"/>
      <c r="E6" s="14"/>
      <c r="F6" s="13">
        <f>corr!Q6</f>
        <v>0</v>
      </c>
      <c r="G6" s="13">
        <f>corr!R6</f>
        <v>0</v>
      </c>
      <c r="K6" s="2"/>
      <c r="L6" s="2"/>
      <c r="M6" s="2"/>
      <c r="N6" s="2"/>
      <c r="O6" s="2"/>
      <c r="P6" s="2"/>
      <c r="Q6" s="2"/>
    </row>
    <row r="7" spans="1:17" x14ac:dyDescent="0.25">
      <c r="A7" s="10" t="s">
        <v>9</v>
      </c>
      <c r="B7" s="67"/>
      <c r="C7" s="14"/>
      <c r="D7" s="14"/>
      <c r="E7" s="14"/>
      <c r="F7" s="14"/>
      <c r="G7" s="13">
        <f>corr!R7</f>
        <v>1</v>
      </c>
      <c r="K7" s="2"/>
      <c r="L7" s="2"/>
      <c r="M7" s="2"/>
      <c r="N7" s="2"/>
      <c r="O7" s="2"/>
      <c r="P7" s="2"/>
      <c r="Q7" s="2"/>
    </row>
    <row r="8" spans="1:17" x14ac:dyDescent="0.25">
      <c r="A8" s="10" t="s">
        <v>13</v>
      </c>
      <c r="B8" s="16">
        <f>stderror!AS2</f>
        <v>0.24919942398414957</v>
      </c>
      <c r="C8" s="16">
        <f>stderror!AT2</f>
        <v>0.11036051181919401</v>
      </c>
      <c r="D8" s="16">
        <f>stderror!AU2</f>
        <v>4.5853681935789779E-2</v>
      </c>
      <c r="E8" s="16">
        <f>stderror!AV2</f>
        <v>2.0879533203493617E-2</v>
      </c>
      <c r="F8" s="16">
        <f>stderror!AW2</f>
        <v>0</v>
      </c>
      <c r="G8" s="16">
        <f>stderror!AX2</f>
        <v>6.948745713807522E-2</v>
      </c>
      <c r="K8" s="2"/>
      <c r="L8" s="2"/>
      <c r="M8" s="2"/>
      <c r="N8" s="2"/>
      <c r="O8" s="2"/>
      <c r="P8" s="2"/>
      <c r="Q8" s="2"/>
    </row>
    <row r="9" spans="1:17" x14ac:dyDescent="0.25">
      <c r="K9" s="2"/>
      <c r="L9" s="2"/>
      <c r="M9" s="2"/>
      <c r="N9" s="2"/>
      <c r="O9" s="2"/>
      <c r="P9" s="2"/>
      <c r="Q9" s="2"/>
    </row>
    <row r="10" spans="1:17" s="2" customFormat="1" ht="45.75" customHeight="1" thickBot="1" x14ac:dyDescent="0.3">
      <c r="A10" s="8" t="s">
        <v>17</v>
      </c>
      <c r="B10" s="28" t="s">
        <v>37</v>
      </c>
      <c r="C10" s="28" t="s">
        <v>27</v>
      </c>
      <c r="D10" s="29" t="s">
        <v>28</v>
      </c>
      <c r="E10" s="29" t="s">
        <v>29</v>
      </c>
      <c r="F10" s="8" t="s">
        <v>8</v>
      </c>
      <c r="G10" s="8" t="s">
        <v>9</v>
      </c>
    </row>
    <row r="11" spans="1:17" s="2" customFormat="1" x14ac:dyDescent="0.25">
      <c r="A11" s="69" t="s">
        <v>36</v>
      </c>
      <c r="B11" s="12">
        <f>corr!M10</f>
        <v>1</v>
      </c>
      <c r="C11" s="12">
        <f>corr!N10</f>
        <v>0.65327679873331201</v>
      </c>
      <c r="D11" s="12">
        <f>corr!O10</f>
        <v>3.1881458055984954E-2</v>
      </c>
      <c r="E11" s="12">
        <f>corr!P10</f>
        <v>0.8895712537070517</v>
      </c>
      <c r="F11" s="12">
        <f>corr!Q10</f>
        <v>0.89721202356227525</v>
      </c>
      <c r="G11" s="12">
        <f>corr!R10</f>
        <v>0.46453151040322455</v>
      </c>
    </row>
    <row r="12" spans="1:17" x14ac:dyDescent="0.25">
      <c r="A12" s="9" t="s">
        <v>26</v>
      </c>
      <c r="B12" s="70"/>
      <c r="C12" s="12">
        <f>corr!N11</f>
        <v>1.0000000000000002</v>
      </c>
      <c r="D12" s="12">
        <f>corr!O11</f>
        <v>0.1409645811602353</v>
      </c>
      <c r="E12" s="12">
        <f>corr!P11</f>
        <v>0.71990222268789494</v>
      </c>
      <c r="F12" s="12">
        <f>corr!Q11</f>
        <v>0.72829256253105512</v>
      </c>
      <c r="G12" s="12">
        <f>corr!R11</f>
        <v>0.59422050522096415</v>
      </c>
      <c r="K12" s="2"/>
      <c r="L12" s="2"/>
      <c r="M12" s="2"/>
      <c r="N12" s="2"/>
      <c r="O12" s="2"/>
      <c r="P12" s="2"/>
      <c r="Q12" s="2"/>
    </row>
    <row r="13" spans="1:17" x14ac:dyDescent="0.25">
      <c r="A13" s="10" t="s">
        <v>24</v>
      </c>
      <c r="B13" s="70"/>
      <c r="C13" s="14"/>
      <c r="D13" s="13">
        <f>corr!O12</f>
        <v>1.0000000000000002</v>
      </c>
      <c r="E13" s="13">
        <f>corr!P12</f>
        <v>0.22763521794241259</v>
      </c>
      <c r="F13" s="13">
        <f>corr!Q12</f>
        <v>0.13098264393715292</v>
      </c>
      <c r="G13" s="13">
        <f>corr!R12</f>
        <v>8.2658858261757354E-2</v>
      </c>
      <c r="K13" s="2"/>
      <c r="L13" s="2"/>
      <c r="M13" s="2"/>
      <c r="N13" s="2"/>
      <c r="O13" s="2"/>
      <c r="P13" s="2"/>
      <c r="Q13" s="2"/>
    </row>
    <row r="14" spans="1:17" x14ac:dyDescent="0.25">
      <c r="A14" s="10" t="s">
        <v>25</v>
      </c>
      <c r="B14" s="70"/>
      <c r="C14" s="14"/>
      <c r="D14" s="14"/>
      <c r="E14" s="13">
        <f>corr!P13</f>
        <v>0.99999999999999989</v>
      </c>
      <c r="F14" s="13">
        <f>corr!Q13</f>
        <v>0.9855094893532077</v>
      </c>
      <c r="G14" s="13">
        <f>corr!R13</f>
        <v>0.47962240519106081</v>
      </c>
      <c r="K14" s="2"/>
      <c r="L14" s="2"/>
      <c r="M14" s="2"/>
      <c r="N14" s="2"/>
      <c r="O14" s="2"/>
      <c r="P14" s="2"/>
      <c r="Q14" s="2"/>
    </row>
    <row r="15" spans="1:17" ht="18" x14ac:dyDescent="0.25">
      <c r="A15" s="11" t="s">
        <v>8</v>
      </c>
      <c r="B15" s="70"/>
      <c r="C15" s="14"/>
      <c r="D15" s="14"/>
      <c r="E15" s="14"/>
      <c r="F15" s="13">
        <f>corr!Q14</f>
        <v>1</v>
      </c>
      <c r="G15" s="13">
        <f>corr!R14</f>
        <v>0.49073713969651983</v>
      </c>
      <c r="K15" s="2"/>
      <c r="L15" s="2"/>
      <c r="M15" s="2"/>
      <c r="N15" s="2"/>
      <c r="O15" s="2"/>
      <c r="P15" s="2"/>
      <c r="Q15" s="2"/>
    </row>
    <row r="16" spans="1:17" x14ac:dyDescent="0.25">
      <c r="A16" s="10" t="s">
        <v>9</v>
      </c>
      <c r="B16" s="70"/>
      <c r="C16" s="14"/>
      <c r="D16" s="14"/>
      <c r="E16" s="14"/>
      <c r="F16" s="14"/>
      <c r="G16" s="13">
        <f>corr!R15</f>
        <v>0.99999999999999989</v>
      </c>
      <c r="K16" s="2"/>
      <c r="L16" s="2"/>
      <c r="M16" s="2"/>
      <c r="N16" s="2"/>
      <c r="O16" s="2"/>
      <c r="P16" s="2"/>
      <c r="Q16" s="2"/>
    </row>
    <row r="17" spans="1:17" x14ac:dyDescent="0.25">
      <c r="A17" s="10" t="s">
        <v>13</v>
      </c>
      <c r="B17" s="16">
        <f>stderror!AS3</f>
        <v>0.25540591660266476</v>
      </c>
      <c r="C17" s="16">
        <f>stderror!AT3</f>
        <v>0.10271009615916879</v>
      </c>
      <c r="D17" s="16">
        <f>stderror!AU3</f>
        <v>7.0586892790675981E-2</v>
      </c>
      <c r="E17" s="16">
        <f>stderror!AV3</f>
        <v>2.4837215495804511E-2</v>
      </c>
      <c r="F17" s="16">
        <f>stderror!AW3</f>
        <v>0.70731164855121287</v>
      </c>
      <c r="G17" s="16">
        <f>stderror!AX3</f>
        <v>0.12607507221011977</v>
      </c>
      <c r="K17" s="2"/>
      <c r="L17" s="2"/>
      <c r="M17" s="2"/>
      <c r="N17" s="2"/>
      <c r="O17" s="2"/>
      <c r="P17" s="2"/>
      <c r="Q17" s="2"/>
    </row>
    <row r="19" spans="1:17" ht="18.75" x14ac:dyDescent="0.3">
      <c r="L19" s="109" t="s">
        <v>160</v>
      </c>
      <c r="M19" s="109"/>
      <c r="N19" s="109"/>
      <c r="O19" s="109"/>
      <c r="P19" s="109"/>
    </row>
    <row r="20" spans="1:17" ht="15.75" thickBot="1" x14ac:dyDescent="0.3"/>
    <row r="21" spans="1:17" ht="30" x14ac:dyDescent="0.25">
      <c r="K21" s="17" t="s">
        <v>161</v>
      </c>
      <c r="L21" s="89" t="s">
        <v>159</v>
      </c>
      <c r="M21" s="18" t="s">
        <v>14</v>
      </c>
      <c r="N21" s="18" t="s">
        <v>157</v>
      </c>
      <c r="O21" s="18" t="s">
        <v>7</v>
      </c>
      <c r="P21" s="19" t="s">
        <v>15</v>
      </c>
    </row>
    <row r="22" spans="1:17" x14ac:dyDescent="0.25">
      <c r="K22" s="90" t="s">
        <v>159</v>
      </c>
      <c r="L22" s="21">
        <v>1</v>
      </c>
      <c r="M22" s="21">
        <f>C2</f>
        <v>-0.65837377150609044</v>
      </c>
      <c r="N22" s="21">
        <f>AVERAGE(D2:E2)</f>
        <v>-0.61928321316156221</v>
      </c>
      <c r="O22" s="21">
        <v>0</v>
      </c>
      <c r="P22" s="22">
        <f>G2</f>
        <v>-0.71457243271807891</v>
      </c>
    </row>
    <row r="23" spans="1:17" x14ac:dyDescent="0.25">
      <c r="K23" s="20" t="s">
        <v>14</v>
      </c>
      <c r="L23" s="91"/>
      <c r="M23" s="21">
        <v>1</v>
      </c>
      <c r="N23" s="21">
        <f>AVERAGE(D3:E3)</f>
        <v>0.65407768930460986</v>
      </c>
      <c r="O23" s="21">
        <v>0</v>
      </c>
      <c r="P23" s="22">
        <f>G3</f>
        <v>0.88176947684468321</v>
      </c>
    </row>
    <row r="24" spans="1:17" x14ac:dyDescent="0.25">
      <c r="K24" s="20" t="s">
        <v>158</v>
      </c>
      <c r="L24" s="91"/>
      <c r="M24" s="14"/>
      <c r="N24" s="14"/>
      <c r="O24" s="21">
        <v>0</v>
      </c>
      <c r="P24" s="22">
        <f>AVERAGE(G4:G5)</f>
        <v>0.72619634463887972</v>
      </c>
    </row>
    <row r="25" spans="1:17" x14ac:dyDescent="0.25">
      <c r="K25" s="20" t="s">
        <v>7</v>
      </c>
      <c r="L25" s="91"/>
      <c r="M25" s="14"/>
      <c r="N25" s="14"/>
      <c r="O25" s="21">
        <v>0</v>
      </c>
      <c r="P25" s="22">
        <v>0</v>
      </c>
    </row>
    <row r="26" spans="1:17" x14ac:dyDescent="0.25">
      <c r="K26" s="20" t="s">
        <v>15</v>
      </c>
      <c r="L26" s="91"/>
      <c r="M26" s="14"/>
      <c r="N26" s="14"/>
      <c r="O26" s="14"/>
      <c r="P26" s="22">
        <v>1</v>
      </c>
    </row>
    <row r="27" spans="1:17" ht="30.75" thickBot="1" x14ac:dyDescent="0.3">
      <c r="K27" s="23" t="s">
        <v>16</v>
      </c>
      <c r="L27" s="24">
        <f>B8</f>
        <v>0.24919942398414957</v>
      </c>
      <c r="M27" s="24">
        <f>C8</f>
        <v>0.11036051181919401</v>
      </c>
      <c r="N27" s="24">
        <f>AVERAGE(D8:E8)</f>
        <v>3.3366607569641701E-2</v>
      </c>
      <c r="O27" s="24">
        <v>0</v>
      </c>
      <c r="P27" s="25">
        <f>G8</f>
        <v>6.948745713807522E-2</v>
      </c>
    </row>
    <row r="28" spans="1:17" ht="15.75" thickBot="1" x14ac:dyDescent="0.3">
      <c r="K28" s="106"/>
      <c r="L28" s="106"/>
      <c r="M28" s="106"/>
      <c r="N28" s="106"/>
      <c r="O28" s="106"/>
      <c r="P28" s="106"/>
    </row>
    <row r="29" spans="1:17" ht="30" x14ac:dyDescent="0.25">
      <c r="K29" s="17" t="s">
        <v>48</v>
      </c>
      <c r="L29" s="89" t="s">
        <v>159</v>
      </c>
      <c r="M29" s="18" t="s">
        <v>14</v>
      </c>
      <c r="N29" s="18" t="str">
        <f>N21</f>
        <v xml:space="preserve">Coal </v>
      </c>
      <c r="O29" s="18" t="s">
        <v>7</v>
      </c>
      <c r="P29" s="19" t="s">
        <v>15</v>
      </c>
    </row>
    <row r="30" spans="1:17" x14ac:dyDescent="0.25">
      <c r="K30" s="90" t="s">
        <v>159</v>
      </c>
      <c r="L30" s="21">
        <v>1</v>
      </c>
      <c r="M30" s="21">
        <f>C11</f>
        <v>0.65327679873331201</v>
      </c>
      <c r="N30" s="21">
        <f>AVERAGE(D11:E11)</f>
        <v>0.46072635588151833</v>
      </c>
      <c r="O30" s="21">
        <f>F11</f>
        <v>0.89721202356227525</v>
      </c>
      <c r="P30" s="22">
        <f>G11</f>
        <v>0.46453151040322455</v>
      </c>
    </row>
    <row r="31" spans="1:17" x14ac:dyDescent="0.25">
      <c r="K31" s="20" t="s">
        <v>14</v>
      </c>
      <c r="L31" s="91"/>
      <c r="M31" s="21">
        <v>1</v>
      </c>
      <c r="N31" s="21">
        <f>AVERAGE(D12:E12)</f>
        <v>0.4304334019240651</v>
      </c>
      <c r="O31" s="21">
        <f>F12</f>
        <v>0.72829256253105512</v>
      </c>
      <c r="P31" s="22">
        <v>0.57924722542324503</v>
      </c>
    </row>
    <row r="32" spans="1:17" x14ac:dyDescent="0.25">
      <c r="K32" s="20" t="str">
        <f>K24</f>
        <v>Coal</v>
      </c>
      <c r="L32" s="91"/>
      <c r="M32" s="14"/>
      <c r="N32" s="14"/>
      <c r="O32" s="21">
        <f>AVERAGE(F13:F14)</f>
        <v>0.55824606664518028</v>
      </c>
      <c r="P32" s="22">
        <v>-0.58061501142719429</v>
      </c>
    </row>
    <row r="33" spans="11:16" x14ac:dyDescent="0.25">
      <c r="K33" s="20" t="s">
        <v>7</v>
      </c>
      <c r="L33" s="91"/>
      <c r="M33" s="14"/>
      <c r="N33" s="14"/>
      <c r="O33" s="21">
        <v>1</v>
      </c>
      <c r="P33" s="22">
        <v>0.6731764264570318</v>
      </c>
    </row>
    <row r="34" spans="11:16" x14ac:dyDescent="0.25">
      <c r="K34" s="20" t="s">
        <v>15</v>
      </c>
      <c r="L34" s="91"/>
      <c r="M34" s="14"/>
      <c r="N34" s="14"/>
      <c r="O34" s="14"/>
      <c r="P34" s="22">
        <v>1.0000000000000002</v>
      </c>
    </row>
    <row r="35" spans="11:16" ht="30.75" thickBot="1" x14ac:dyDescent="0.3">
      <c r="K35" s="23" t="s">
        <v>16</v>
      </c>
      <c r="L35" s="24">
        <f>B17</f>
        <v>0.25540591660266476</v>
      </c>
      <c r="M35" s="24">
        <f>C17</f>
        <v>0.10271009615916879</v>
      </c>
      <c r="N35" s="24">
        <f>AVERAGE(D17:E17)</f>
        <v>4.7712054143240243E-2</v>
      </c>
      <c r="O35" s="24">
        <f>F17</f>
        <v>0.70731164855121287</v>
      </c>
      <c r="P35" s="25">
        <f>G17</f>
        <v>0.12607507221011977</v>
      </c>
    </row>
  </sheetData>
  <mergeCells count="1">
    <mergeCell ref="L19:P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97"/>
  <sheetViews>
    <sheetView topLeftCell="A148" zoomScaleNormal="100" workbookViewId="0">
      <selection activeCell="M38" sqref="M38"/>
    </sheetView>
  </sheetViews>
  <sheetFormatPr defaultRowHeight="15" x14ac:dyDescent="0.25"/>
  <cols>
    <col min="1" max="1" width="19.7109375" style="40" bestFit="1" customWidth="1"/>
    <col min="2" max="2" width="9.28515625" style="40" bestFit="1" customWidth="1"/>
    <col min="3" max="6" width="19.7109375" style="40" bestFit="1" customWidth="1"/>
    <col min="7" max="7" width="13.140625" style="40" customWidth="1"/>
    <col min="8" max="8" width="16.42578125" style="40" bestFit="1" customWidth="1"/>
    <col min="9" max="9" width="15.42578125" style="40" bestFit="1" customWidth="1"/>
    <col min="10" max="10" width="16.5703125" style="40" bestFit="1" customWidth="1"/>
    <col min="11" max="11" width="15.140625" style="40" bestFit="1" customWidth="1"/>
    <col min="12" max="12" width="19.7109375" style="40" bestFit="1" customWidth="1"/>
    <col min="13" max="13" width="14.85546875" style="40" bestFit="1" customWidth="1"/>
    <col min="14" max="14" width="19.42578125" style="40" bestFit="1" customWidth="1"/>
    <col min="15" max="15" width="11.5703125" style="40" customWidth="1"/>
    <col min="16" max="16" width="11.5703125" customWidth="1"/>
    <col min="17" max="17" width="19.7109375" bestFit="1" customWidth="1"/>
    <col min="18" max="18" width="9.28515625" bestFit="1" customWidth="1"/>
    <col min="19" max="27" width="9" bestFit="1" customWidth="1"/>
    <col min="28" max="117" width="10" bestFit="1" customWidth="1"/>
    <col min="118" max="118" width="11" bestFit="1" customWidth="1"/>
  </cols>
  <sheetData>
    <row r="1" spans="1:18" x14ac:dyDescent="0.25">
      <c r="C1" s="40" t="s">
        <v>167</v>
      </c>
      <c r="D1" s="40" t="s">
        <v>164</v>
      </c>
      <c r="E1" s="40" t="s">
        <v>165</v>
      </c>
      <c r="F1" s="40" t="s">
        <v>166</v>
      </c>
      <c r="R1" s="106"/>
    </row>
    <row r="2" spans="1:18" x14ac:dyDescent="0.25">
      <c r="A2" s="1"/>
      <c r="B2" s="1" t="s">
        <v>0</v>
      </c>
      <c r="C2" s="1" t="s">
        <v>38</v>
      </c>
      <c r="D2" s="1" t="s">
        <v>38</v>
      </c>
      <c r="E2" s="1" t="s">
        <v>38</v>
      </c>
      <c r="F2" s="1" t="s">
        <v>38</v>
      </c>
      <c r="G2" s="1"/>
      <c r="I2" s="1"/>
      <c r="P2" s="6"/>
      <c r="R2" s="106"/>
    </row>
    <row r="3" spans="1:18" x14ac:dyDescent="0.25">
      <c r="A3" s="1"/>
      <c r="B3" s="1">
        <v>2020</v>
      </c>
      <c r="C3" s="85">
        <f>'Output (formula)'!C2</f>
        <v>3.1545756712021702</v>
      </c>
      <c r="D3" s="7">
        <f>'Output (formula)'!C50</f>
        <v>3.138560912292669</v>
      </c>
      <c r="E3" s="7">
        <f>'Output (formula)'!C18</f>
        <v>2.8605729276604999</v>
      </c>
      <c r="F3" s="7">
        <f>'Output (formula)'!C34</f>
        <v>3.4601923344660701</v>
      </c>
      <c r="G3" s="7"/>
      <c r="P3" s="85"/>
      <c r="R3" s="106"/>
    </row>
    <row r="4" spans="1:18" x14ac:dyDescent="0.25">
      <c r="A4" s="1"/>
      <c r="B4" s="1">
        <v>2021</v>
      </c>
      <c r="C4" s="85">
        <f>'Output (formula)'!C3</f>
        <v>3.2214308071438298</v>
      </c>
      <c r="D4" s="7">
        <f>'Output (formula)'!C51</f>
        <v>3.205416048219853</v>
      </c>
      <c r="E4" s="7">
        <f>'Output (formula)'!C19</f>
        <v>2.9274280635993</v>
      </c>
      <c r="F4" s="7">
        <f>'Output (formula)'!C35</f>
        <v>3.5270474704064001</v>
      </c>
      <c r="G4" s="7"/>
      <c r="P4" s="85"/>
      <c r="R4" s="106"/>
    </row>
    <row r="5" spans="1:18" x14ac:dyDescent="0.25">
      <c r="A5" s="1"/>
      <c r="B5" s="1">
        <v>2022</v>
      </c>
      <c r="C5" s="85">
        <f>'Output (formula)'!C4</f>
        <v>3.3914308071438199</v>
      </c>
      <c r="D5" s="7">
        <f>'Output (formula)'!C52</f>
        <v>3.3754160482198525</v>
      </c>
      <c r="E5" s="7">
        <f>'Output (formula)'!C20</f>
        <v>3.0974280635993101</v>
      </c>
      <c r="F5" s="7">
        <f>'Output (formula)'!C36</f>
        <v>3.6970474704063898</v>
      </c>
      <c r="G5" s="7"/>
      <c r="P5" s="85"/>
      <c r="R5" s="106"/>
    </row>
    <row r="6" spans="1:18" x14ac:dyDescent="0.25">
      <c r="A6" s="1"/>
      <c r="B6" s="1">
        <v>2023</v>
      </c>
      <c r="C6" s="85">
        <f>'Output (formula)'!C5</f>
        <v>3.5721979304314999</v>
      </c>
      <c r="D6" s="7">
        <f>'Output (formula)'!C53</f>
        <v>3.5561831715075214</v>
      </c>
      <c r="E6" s="7">
        <f>'Output (formula)'!C21</f>
        <v>3.2781951868869901</v>
      </c>
      <c r="F6" s="7">
        <f>'Output (formula)'!C37</f>
        <v>3.87781459369408</v>
      </c>
      <c r="G6" s="7"/>
      <c r="P6" s="85"/>
      <c r="R6" s="106"/>
    </row>
    <row r="7" spans="1:18" x14ac:dyDescent="0.25">
      <c r="A7" s="1"/>
      <c r="B7" s="1">
        <v>2024</v>
      </c>
      <c r="C7" s="85">
        <f>'Output (formula)'!C6</f>
        <v>3.76262762642761</v>
      </c>
      <c r="D7" s="7">
        <f>'Output (formula)'!C54</f>
        <v>3.74661286750371</v>
      </c>
      <c r="E7" s="7">
        <f>'Output (formula)'!C22</f>
        <v>3.4686248828836601</v>
      </c>
      <c r="F7" s="7">
        <f>'Output (formula)'!C38</f>
        <v>4.0682442896903499</v>
      </c>
      <c r="G7" s="7"/>
      <c r="P7" s="85"/>
      <c r="R7" s="106"/>
    </row>
    <row r="8" spans="1:18" x14ac:dyDescent="0.25">
      <c r="A8" s="1"/>
      <c r="B8" s="1">
        <v>2025</v>
      </c>
      <c r="C8" s="85">
        <f>'Output (formula)'!C7</f>
        <v>3.9189102591986398</v>
      </c>
      <c r="D8" s="7">
        <f>'Output (formula)'!C55</f>
        <v>3.9028955002746466</v>
      </c>
      <c r="E8" s="7">
        <f>'Output (formula)'!C23</f>
        <v>3.62490751565411</v>
      </c>
      <c r="F8" s="7">
        <f>'Output (formula)'!C39</f>
        <v>4.2245269224611697</v>
      </c>
      <c r="G8" s="7"/>
      <c r="P8" s="85"/>
      <c r="R8" s="106"/>
    </row>
    <row r="9" spans="1:18" x14ac:dyDescent="0.25">
      <c r="A9" s="1"/>
      <c r="B9" s="1">
        <v>2026</v>
      </c>
      <c r="C9" s="85">
        <f>'Output (formula)'!C8</f>
        <v>4.0780061496095996</v>
      </c>
      <c r="D9" s="7">
        <f>'Output (formula)'!C56</f>
        <v>4.0619913906856082</v>
      </c>
      <c r="E9" s="7">
        <f>'Output (formula)'!C24</f>
        <v>3.7840034060650498</v>
      </c>
      <c r="F9" s="7">
        <f>'Output (formula)'!C40</f>
        <v>4.3836228128721499</v>
      </c>
      <c r="G9" s="7"/>
      <c r="P9" s="85"/>
      <c r="R9" s="106"/>
    </row>
    <row r="10" spans="1:18" x14ac:dyDescent="0.25">
      <c r="A10" s="1"/>
      <c r="B10" s="1">
        <v>2027</v>
      </c>
      <c r="C10" s="85">
        <f>'Output (formula)'!C9</f>
        <v>4.22367390515004</v>
      </c>
      <c r="D10" s="7">
        <f>'Output (formula)'!C57</f>
        <v>4.207659146226673</v>
      </c>
      <c r="E10" s="7">
        <f>'Output (formula)'!C25</f>
        <v>3.9296711616077902</v>
      </c>
      <c r="F10" s="7">
        <f>'Output (formula)'!C41</f>
        <v>4.5292905684118097</v>
      </c>
      <c r="G10" s="7"/>
      <c r="P10" s="85"/>
      <c r="R10" s="106"/>
    </row>
    <row r="11" spans="1:18" x14ac:dyDescent="0.25">
      <c r="A11" s="1"/>
      <c r="B11" s="1">
        <v>2028</v>
      </c>
      <c r="C11" s="85">
        <f>'Output (formula)'!C10</f>
        <v>4.5209609597609299</v>
      </c>
      <c r="D11" s="7">
        <f>'Output (formula)'!C58</f>
        <v>4.5616880851954571</v>
      </c>
      <c r="E11" s="7">
        <f>'Output (formula)'!C26</f>
        <v>4.0318332612169598</v>
      </c>
      <c r="F11" s="7">
        <f>'Output (formula)'!C42</f>
        <v>5.0011001137169799</v>
      </c>
      <c r="G11" s="7"/>
      <c r="P11" s="84"/>
      <c r="R11" s="106"/>
    </row>
    <row r="12" spans="1:18" x14ac:dyDescent="0.25">
      <c r="A12" s="1"/>
      <c r="B12" s="1">
        <v>2029</v>
      </c>
      <c r="C12" s="85">
        <f>'Output (formula)'!C11</f>
        <v>4.6872116290616601</v>
      </c>
      <c r="D12" s="7">
        <f>'Output (formula)'!C59</f>
        <v>4.72793875449611</v>
      </c>
      <c r="E12" s="7">
        <f>'Output (formula)'!C27</f>
        <v>4.1980839305171296</v>
      </c>
      <c r="F12" s="7">
        <f>'Output (formula)'!C43</f>
        <v>5.1673507830171497</v>
      </c>
      <c r="G12" s="7"/>
      <c r="P12" s="84"/>
      <c r="R12" s="106"/>
    </row>
    <row r="13" spans="1:18" x14ac:dyDescent="0.25">
      <c r="A13" s="1"/>
      <c r="B13" s="1">
        <v>2030</v>
      </c>
      <c r="C13" s="85">
        <f>'Output (formula)'!C12</f>
        <v>4.8480609441301299</v>
      </c>
      <c r="D13" s="7">
        <f>'Output (formula)'!C60</f>
        <v>4.8887880695645975</v>
      </c>
      <c r="E13" s="7">
        <f>'Output (formula)'!C28</f>
        <v>4.3589332455856296</v>
      </c>
      <c r="F13" s="7">
        <f>'Output (formula)'!C44</f>
        <v>5.3282000980855999</v>
      </c>
      <c r="G13" s="7"/>
      <c r="P13" s="84"/>
      <c r="R13" s="106"/>
    </row>
    <row r="14" spans="1:18" x14ac:dyDescent="0.25">
      <c r="A14" s="1"/>
      <c r="B14" s="1">
        <v>2031</v>
      </c>
      <c r="C14" s="85">
        <f>'Output (formula)'!C13</f>
        <v>4.9821431359109596</v>
      </c>
      <c r="D14" s="7">
        <f>'Output (formula)'!C61</f>
        <v>5.022870261345421</v>
      </c>
      <c r="E14" s="7">
        <f>'Output (formula)'!C29</f>
        <v>4.4930154373664397</v>
      </c>
      <c r="F14" s="7">
        <f>'Output (formula)'!C45</f>
        <v>5.4622822898664696</v>
      </c>
      <c r="G14" s="7"/>
      <c r="P14" s="84"/>
      <c r="R14" s="106"/>
    </row>
    <row r="15" spans="1:18" x14ac:dyDescent="0.25">
      <c r="A15" s="1"/>
      <c r="B15" s="1">
        <v>2032</v>
      </c>
      <c r="C15" s="85">
        <f>'Output (formula)'!C14</f>
        <v>5.1334472985587398</v>
      </c>
      <c r="D15" s="7">
        <f>'Output (formula)'!C62</f>
        <v>5.174174423993275</v>
      </c>
      <c r="E15" s="7">
        <f>'Output (formula)'!C30</f>
        <v>4.6443196000148097</v>
      </c>
      <c r="F15" s="7">
        <f>'Output (formula)'!C46</f>
        <v>5.6135864525147996</v>
      </c>
      <c r="G15" s="7"/>
      <c r="P15" s="84"/>
      <c r="R15" s="106"/>
    </row>
    <row r="16" spans="1:18" x14ac:dyDescent="0.25">
      <c r="A16" s="1"/>
      <c r="B16" s="1">
        <v>2033</v>
      </c>
      <c r="C16" s="85">
        <f>'Output (formula)'!C15</f>
        <v>5.2954582044040901</v>
      </c>
      <c r="D16" s="7">
        <f>'Output (formula)'!C63</f>
        <v>5.3361853298385684</v>
      </c>
      <c r="E16" s="7">
        <f>'Output (formula)'!C31</f>
        <v>4.8063305058596102</v>
      </c>
      <c r="F16" s="7">
        <f>'Output (formula)'!C47</f>
        <v>5.7755973583595601</v>
      </c>
      <c r="G16" s="7"/>
      <c r="P16" s="84"/>
      <c r="R16" s="106"/>
    </row>
    <row r="17" spans="1:18" x14ac:dyDescent="0.25">
      <c r="A17" s="1"/>
      <c r="B17" s="1">
        <v>2034</v>
      </c>
      <c r="C17" s="85">
        <f>'Output (formula)'!C16</f>
        <v>5.49353540099494</v>
      </c>
      <c r="D17" s="7">
        <f>'Output (formula)'!C64</f>
        <v>5.5342625264300453</v>
      </c>
      <c r="E17" s="7">
        <f>'Output (formula)'!C32</f>
        <v>5.0044077024526601</v>
      </c>
      <c r="F17" s="7">
        <f>'Output (formula)'!C48</f>
        <v>5.97367455495269</v>
      </c>
      <c r="G17" s="7"/>
      <c r="P17" s="84"/>
      <c r="R17" s="106"/>
    </row>
    <row r="18" spans="1:18" x14ac:dyDescent="0.25">
      <c r="A18" s="1"/>
      <c r="B18" s="1"/>
      <c r="C18" s="85"/>
      <c r="D18" s="7"/>
      <c r="E18" s="7"/>
      <c r="F18" s="7"/>
      <c r="G18" s="7"/>
      <c r="I18" s="85"/>
      <c r="J18" s="85"/>
      <c r="K18" s="85"/>
      <c r="L18" s="85"/>
      <c r="M18" s="85"/>
      <c r="N18" s="85"/>
      <c r="O18" s="85"/>
      <c r="P18" s="84"/>
      <c r="R18" s="106"/>
    </row>
    <row r="19" spans="1:18" x14ac:dyDescent="0.25">
      <c r="A19" s="1"/>
      <c r="B19" s="1"/>
      <c r="C19" s="40" t="s">
        <v>167</v>
      </c>
      <c r="D19" s="40" t="s">
        <v>164</v>
      </c>
      <c r="E19" s="40" t="s">
        <v>165</v>
      </c>
      <c r="F19" s="40" t="s">
        <v>166</v>
      </c>
      <c r="G19" s="7"/>
      <c r="I19" s="85"/>
      <c r="J19" s="85"/>
      <c r="K19" s="85"/>
      <c r="L19" s="85"/>
      <c r="M19" s="85"/>
      <c r="N19" s="85"/>
      <c r="O19" s="85"/>
      <c r="P19" s="84"/>
      <c r="R19" s="106"/>
    </row>
    <row r="20" spans="1:18" x14ac:dyDescent="0.25">
      <c r="A20" s="1"/>
      <c r="B20" s="1"/>
      <c r="C20" s="6" t="s">
        <v>39</v>
      </c>
      <c r="D20" s="6" t="s">
        <v>39</v>
      </c>
      <c r="E20" s="6" t="s">
        <v>39</v>
      </c>
      <c r="F20" s="6" t="s">
        <v>39</v>
      </c>
      <c r="R20" s="106"/>
    </row>
    <row r="21" spans="1:18" x14ac:dyDescent="0.25">
      <c r="A21" s="1"/>
      <c r="B21" s="1">
        <v>2020</v>
      </c>
      <c r="C21" s="85">
        <f>'Output (formula)'!D2</f>
        <v>42.571413290000301</v>
      </c>
      <c r="D21" s="7">
        <f>'Output (formula)'!D50</f>
        <v>52.375405283308346</v>
      </c>
      <c r="E21" s="7">
        <f>'Output (formula)'!D18</f>
        <v>1</v>
      </c>
      <c r="F21" s="7">
        <f>'Output (formula)'!D34</f>
        <v>188.20239935791801</v>
      </c>
      <c r="R21" s="106"/>
    </row>
    <row r="22" spans="1:18" x14ac:dyDescent="0.25">
      <c r="A22" s="1"/>
      <c r="B22" s="1">
        <v>2021</v>
      </c>
      <c r="C22" s="85">
        <f>'Output (formula)'!D3</f>
        <v>56.009825449999703</v>
      </c>
      <c r="D22" s="7">
        <f>'Output (formula)'!D51</f>
        <v>62.949834036041665</v>
      </c>
      <c r="E22" s="7">
        <f>'Output (formula)'!D19</f>
        <v>1</v>
      </c>
      <c r="F22" s="7">
        <f>'Output (formula)'!D35</f>
        <v>201.64081151791501</v>
      </c>
      <c r="R22" s="106"/>
    </row>
    <row r="23" spans="1:18" x14ac:dyDescent="0.25">
      <c r="A23" s="1"/>
      <c r="B23" s="1">
        <v>2022</v>
      </c>
      <c r="C23" s="85">
        <f>'Output (formula)'!D4</f>
        <v>43.119324320000104</v>
      </c>
      <c r="D23" s="7">
        <f>'Output (formula)'!D52</f>
        <v>52.797296776408473</v>
      </c>
      <c r="E23" s="7">
        <f>'Output (formula)'!D20</f>
        <v>1</v>
      </c>
      <c r="F23" s="7">
        <f>'Output (formula)'!D36</f>
        <v>188.75031038791801</v>
      </c>
      <c r="R23" s="106"/>
    </row>
    <row r="24" spans="1:18" x14ac:dyDescent="0.25">
      <c r="A24" s="1"/>
      <c r="B24" s="1">
        <v>2023</v>
      </c>
      <c r="C24" s="85">
        <f>'Output (formula)'!D5</f>
        <v>40.357162160000101</v>
      </c>
      <c r="D24" s="7">
        <f>'Output (formula)'!D53</f>
        <v>50.684034168691625</v>
      </c>
      <c r="E24" s="7">
        <f>'Output (formula)'!D21</f>
        <v>1</v>
      </c>
      <c r="F24" s="7">
        <f>'Output (formula)'!D37</f>
        <v>185.98814822791601</v>
      </c>
      <c r="R24" s="106"/>
    </row>
    <row r="25" spans="1:18" x14ac:dyDescent="0.25">
      <c r="A25" s="1"/>
      <c r="B25" s="1">
        <v>2024</v>
      </c>
      <c r="C25" s="85">
        <f>'Output (formula)'!D6</f>
        <v>37.930405410000098</v>
      </c>
      <c r="D25" s="7">
        <f>'Output (formula)'!D54</f>
        <v>48.852810152141721</v>
      </c>
      <c r="E25" s="7">
        <f>'Output (formula)'!D22</f>
        <v>1</v>
      </c>
      <c r="F25" s="7">
        <f>'Output (formula)'!D38</f>
        <v>183.561391477917</v>
      </c>
      <c r="R25" s="106"/>
    </row>
    <row r="26" spans="1:18" x14ac:dyDescent="0.25">
      <c r="A26" s="1"/>
      <c r="B26" s="1">
        <v>2025</v>
      </c>
      <c r="C26" s="85">
        <f>'Output (formula)'!D7</f>
        <v>35.853851350000099</v>
      </c>
      <c r="D26" s="7">
        <f>'Output (formula)'!D55</f>
        <v>47.29659138411251</v>
      </c>
      <c r="E26" s="7">
        <f>'Output (formula)'!D23</f>
        <v>1</v>
      </c>
      <c r="F26" s="7">
        <f>'Output (formula)'!D39</f>
        <v>181.48483741791699</v>
      </c>
      <c r="R26" s="106"/>
    </row>
    <row r="27" spans="1:18" x14ac:dyDescent="0.25">
      <c r="A27" s="1"/>
      <c r="B27" s="1">
        <v>2026</v>
      </c>
      <c r="C27" s="85">
        <f>'Output (formula)'!D8</f>
        <v>34.1472297299999</v>
      </c>
      <c r="D27" s="7">
        <f>'Output (formula)'!D56</f>
        <v>46.033691385312515</v>
      </c>
      <c r="E27" s="7">
        <f>'Output (formula)'!D24</f>
        <v>1</v>
      </c>
      <c r="F27" s="7">
        <f>'Output (formula)'!D40</f>
        <v>179.77821579791799</v>
      </c>
      <c r="R27" s="106"/>
    </row>
    <row r="28" spans="1:18" x14ac:dyDescent="0.25">
      <c r="A28" s="1"/>
      <c r="B28" s="1">
        <v>2027</v>
      </c>
      <c r="C28" s="85">
        <f>'Output (formula)'!D9</f>
        <v>32.854932429999998</v>
      </c>
      <c r="D28" s="7">
        <f>'Output (formula)'!D57</f>
        <v>45.077391383312516</v>
      </c>
      <c r="E28" s="7">
        <f>'Output (formula)'!D25</f>
        <v>1</v>
      </c>
      <c r="F28" s="7">
        <f>'Output (formula)'!D41</f>
        <v>178.48591849791799</v>
      </c>
      <c r="R28" s="106"/>
    </row>
    <row r="29" spans="1:18" x14ac:dyDescent="0.25">
      <c r="A29" s="1"/>
      <c r="B29" s="1">
        <v>2028</v>
      </c>
      <c r="C29" s="85">
        <f>'Output (formula)'!D10</f>
        <v>31.98682432</v>
      </c>
      <c r="D29" s="7">
        <f>'Output (formula)'!D58</f>
        <v>40.771490838470811</v>
      </c>
      <c r="E29" s="7">
        <f>'Output (formula)'!D26</f>
        <v>1</v>
      </c>
      <c r="F29" s="7">
        <f>'Output (formula)'!D42</f>
        <v>130.82690640458401</v>
      </c>
      <c r="R29" s="106"/>
    </row>
    <row r="30" spans="1:18" x14ac:dyDescent="0.25">
      <c r="A30" s="1"/>
      <c r="B30" s="1">
        <v>2029</v>
      </c>
      <c r="C30" s="85">
        <f>'Output (formula)'!D11</f>
        <v>31.582364860000201</v>
      </c>
      <c r="D30" s="7">
        <f>'Output (formula)'!D59</f>
        <v>40.419611108270772</v>
      </c>
      <c r="E30" s="7">
        <f>'Output (formula)'!D27</f>
        <v>1</v>
      </c>
      <c r="F30" s="7">
        <f>'Output (formula)'!D43</f>
        <v>130.42244694458299</v>
      </c>
      <c r="R30" s="106"/>
    </row>
    <row r="31" spans="1:18" x14ac:dyDescent="0.25">
      <c r="A31" s="1"/>
      <c r="B31" s="1">
        <v>2030</v>
      </c>
      <c r="C31" s="85">
        <f>'Output (formula)'!D12</f>
        <v>31.661283779999799</v>
      </c>
      <c r="D31" s="7">
        <f>'Output (formula)'!D60</f>
        <v>40.488270568670792</v>
      </c>
      <c r="E31" s="7">
        <f>'Output (formula)'!D28</f>
        <v>1</v>
      </c>
      <c r="F31" s="7">
        <f>'Output (formula)'!D44</f>
        <v>130.50136586458299</v>
      </c>
      <c r="R31" s="106"/>
    </row>
    <row r="32" spans="1:18" x14ac:dyDescent="0.25">
      <c r="A32" s="1"/>
      <c r="B32" s="1">
        <v>2031</v>
      </c>
      <c r="C32" s="85">
        <f>'Output (formula)'!D13</f>
        <v>32.233445950000203</v>
      </c>
      <c r="D32" s="7">
        <f>'Output (formula)'!D61</f>
        <v>40.986051656570815</v>
      </c>
      <c r="E32" s="7">
        <f>'Output (formula)'!D29</f>
        <v>1</v>
      </c>
      <c r="F32" s="7">
        <f>'Output (formula)'!D45</f>
        <v>131.07352803458301</v>
      </c>
      <c r="R32" s="106"/>
    </row>
    <row r="33" spans="1:18" x14ac:dyDescent="0.25">
      <c r="A33" s="1"/>
      <c r="B33" s="1">
        <v>2032</v>
      </c>
      <c r="C33" s="85">
        <f>'Output (formula)'!D14</f>
        <v>33.338310810000003</v>
      </c>
      <c r="D33" s="7">
        <f>'Output (formula)'!D62</f>
        <v>41.947284084770843</v>
      </c>
      <c r="E33" s="7">
        <f>'Output (formula)'!D30</f>
        <v>1</v>
      </c>
      <c r="F33" s="7">
        <f>'Output (formula)'!D46</f>
        <v>132.17839289458399</v>
      </c>
      <c r="R33" s="106"/>
    </row>
    <row r="34" spans="1:18" x14ac:dyDescent="0.25">
      <c r="A34" s="1"/>
      <c r="B34" s="1">
        <v>2033</v>
      </c>
      <c r="C34" s="85">
        <f>'Output (formula)'!D15</f>
        <v>35.010405410000097</v>
      </c>
      <c r="D34" s="7">
        <f>'Output (formula)'!D63</f>
        <v>43.430360065204141</v>
      </c>
      <c r="E34" s="7">
        <f>'Output (formula)'!D31</f>
        <v>1</v>
      </c>
      <c r="F34" s="7">
        <f>'Output (formula)'!D47</f>
        <v>133.85048749458301</v>
      </c>
      <c r="R34" s="106"/>
    </row>
    <row r="35" spans="1:18" x14ac:dyDescent="0.25">
      <c r="A35" s="1"/>
      <c r="B35" s="1">
        <v>2034</v>
      </c>
      <c r="C35" s="85">
        <f>'Output (formula)'!D16</f>
        <v>37.274391889999897</v>
      </c>
      <c r="D35" s="7">
        <f>'Output (formula)'!D64</f>
        <v>45.494618964475038</v>
      </c>
      <c r="E35" s="7">
        <f>'Output (formula)'!D32</f>
        <v>1</v>
      </c>
      <c r="F35" s="7">
        <f>'Output (formula)'!D48</f>
        <v>136.114473974584</v>
      </c>
      <c r="R35" s="106"/>
    </row>
    <row r="36" spans="1:18" x14ac:dyDescent="0.25">
      <c r="A36" s="1"/>
      <c r="B36" s="1"/>
      <c r="C36" s="85"/>
      <c r="R36" s="106"/>
    </row>
    <row r="37" spans="1:18" x14ac:dyDescent="0.25">
      <c r="A37" s="1"/>
      <c r="B37" s="1"/>
      <c r="C37" s="40" t="s">
        <v>167</v>
      </c>
      <c r="D37" s="40" t="s">
        <v>164</v>
      </c>
      <c r="E37" s="40" t="s">
        <v>165</v>
      </c>
      <c r="F37" s="40" t="s">
        <v>166</v>
      </c>
      <c r="R37" s="106"/>
    </row>
    <row r="38" spans="1:18" x14ac:dyDescent="0.25">
      <c r="A38" s="1"/>
      <c r="B38" s="1"/>
      <c r="C38" s="1" t="s">
        <v>40</v>
      </c>
      <c r="D38" s="1" t="s">
        <v>40</v>
      </c>
      <c r="E38" s="1" t="s">
        <v>40</v>
      </c>
      <c r="F38" s="1" t="s">
        <v>40</v>
      </c>
      <c r="R38" s="106"/>
    </row>
    <row r="39" spans="1:18" x14ac:dyDescent="0.25">
      <c r="A39" s="1"/>
      <c r="B39" s="1">
        <v>2020</v>
      </c>
      <c r="C39" s="85">
        <f>'Output (formula)'!E2</f>
        <v>28.055528461745201</v>
      </c>
      <c r="D39" s="7">
        <f>'Output (formula)'!E50</f>
        <v>27.470084044361883</v>
      </c>
      <c r="E39" s="7">
        <f>'Output (formula)'!E18</f>
        <v>13.3617321425786</v>
      </c>
      <c r="F39" s="7">
        <f>'Output (formula)'!E34</f>
        <v>45.049693263828601</v>
      </c>
      <c r="R39" s="106"/>
    </row>
    <row r="40" spans="1:18" x14ac:dyDescent="0.25">
      <c r="A40" s="1"/>
      <c r="B40" s="1">
        <v>2021</v>
      </c>
      <c r="C40" s="85">
        <f>'Output (formula)'!E3</f>
        <v>28.2670776680126</v>
      </c>
      <c r="D40" s="7">
        <f>'Output (formula)'!E51</f>
        <v>27.681633250629218</v>
      </c>
      <c r="E40" s="7">
        <f>'Output (formula)'!E19</f>
        <v>13.573281348845899</v>
      </c>
      <c r="F40" s="7">
        <f>'Output (formula)'!E35</f>
        <v>45.261242470095901</v>
      </c>
      <c r="R40" s="106"/>
    </row>
    <row r="41" spans="1:18" x14ac:dyDescent="0.25">
      <c r="A41" s="1"/>
      <c r="B41" s="1">
        <v>2022</v>
      </c>
      <c r="C41" s="85">
        <f>'Output (formula)'!E4</f>
        <v>29.3626758662603</v>
      </c>
      <c r="D41" s="7">
        <f>'Output (formula)'!E52</f>
        <v>28.77723144887695</v>
      </c>
      <c r="E41" s="7">
        <f>'Output (formula)'!E20</f>
        <v>14.668879547093599</v>
      </c>
      <c r="F41" s="7">
        <f>'Output (formula)'!E36</f>
        <v>46.356840668343601</v>
      </c>
      <c r="R41" s="106"/>
    </row>
    <row r="42" spans="1:18" x14ac:dyDescent="0.25">
      <c r="A42" s="1"/>
      <c r="B42" s="1">
        <v>2023</v>
      </c>
      <c r="C42" s="85">
        <f>'Output (formula)'!E5</f>
        <v>30.595305901792202</v>
      </c>
      <c r="D42" s="7">
        <f>'Output (formula)'!E53</f>
        <v>30.009861484408901</v>
      </c>
      <c r="E42" s="7">
        <f>'Output (formula)'!E21</f>
        <v>15.9015095826256</v>
      </c>
      <c r="F42" s="7">
        <f>'Output (formula)'!E37</f>
        <v>47.589470703875598</v>
      </c>
      <c r="R42" s="106"/>
    </row>
    <row r="43" spans="1:18" x14ac:dyDescent="0.25">
      <c r="A43" s="1"/>
      <c r="B43" s="1">
        <v>2024</v>
      </c>
      <c r="C43" s="85">
        <f>'Output (formula)'!E6</f>
        <v>31.9627231795867</v>
      </c>
      <c r="D43" s="7">
        <f>'Output (formula)'!E54</f>
        <v>31.377278762203414</v>
      </c>
      <c r="E43" s="7">
        <f>'Output (formula)'!E22</f>
        <v>17.268926860420098</v>
      </c>
      <c r="F43" s="7">
        <f>'Output (formula)'!E38</f>
        <v>48.9568879816701</v>
      </c>
      <c r="R43" s="106"/>
    </row>
    <row r="44" spans="1:18" x14ac:dyDescent="0.25">
      <c r="A44" s="1"/>
      <c r="B44" s="1">
        <v>2025</v>
      </c>
      <c r="C44" s="85">
        <f>'Output (formula)'!E7</f>
        <v>32.994009061560497</v>
      </c>
      <c r="D44" s="7">
        <f>'Output (formula)'!E55</f>
        <v>32.408564644177183</v>
      </c>
      <c r="E44" s="7">
        <f>'Output (formula)'!E23</f>
        <v>18.3002127423938</v>
      </c>
      <c r="F44" s="7">
        <f>'Output (formula)'!E39</f>
        <v>49.988173863643802</v>
      </c>
      <c r="R44" s="106"/>
    </row>
    <row r="45" spans="1:18" x14ac:dyDescent="0.25">
      <c r="A45" s="1"/>
      <c r="B45" s="1">
        <v>2026</v>
      </c>
      <c r="C45" s="85">
        <f>'Output (formula)'!E8</f>
        <v>33.991808130983998</v>
      </c>
      <c r="D45" s="7">
        <f>'Output (formula)'!E56</f>
        <v>33.406363713600697</v>
      </c>
      <c r="E45" s="7">
        <f>'Output (formula)'!E24</f>
        <v>19.2980118118174</v>
      </c>
      <c r="F45" s="7">
        <f>'Output (formula)'!E40</f>
        <v>50.985972933067302</v>
      </c>
      <c r="R45" s="106"/>
    </row>
    <row r="46" spans="1:18" x14ac:dyDescent="0.25">
      <c r="A46" s="1"/>
      <c r="B46" s="1">
        <v>2027</v>
      </c>
      <c r="C46" s="85">
        <f>'Output (formula)'!E9</f>
        <v>35.302879976600899</v>
      </c>
      <c r="D46" s="7">
        <f>'Output (formula)'!E57</f>
        <v>34.717435559217549</v>
      </c>
      <c r="E46" s="7">
        <f>'Output (formula)'!E25</f>
        <v>20.609083657434201</v>
      </c>
      <c r="F46" s="7">
        <f>'Output (formula)'!E41</f>
        <v>52.297044778684203</v>
      </c>
      <c r="R46" s="106"/>
    </row>
    <row r="47" spans="1:18" x14ac:dyDescent="0.25">
      <c r="A47" s="1"/>
      <c r="B47" s="1">
        <v>2028</v>
      </c>
      <c r="C47" s="85">
        <f>'Output (formula)'!E10</f>
        <v>44.111866931910299</v>
      </c>
      <c r="D47" s="7">
        <f>'Output (formula)'!E58</f>
        <v>46.162332197956147</v>
      </c>
      <c r="E47" s="7">
        <f>'Output (formula)'!E26</f>
        <v>12.878219531077001</v>
      </c>
      <c r="F47" s="7">
        <f>'Output (formula)'!E42</f>
        <v>78.270354401076801</v>
      </c>
      <c r="R47" s="106"/>
    </row>
    <row r="48" spans="1:18" x14ac:dyDescent="0.25">
      <c r="A48" s="1"/>
      <c r="B48" s="1">
        <v>2029</v>
      </c>
      <c r="C48" s="85">
        <f>'Output (formula)'!E11</f>
        <v>44.285789935673598</v>
      </c>
      <c r="D48" s="7">
        <f>'Output (formula)'!E59</f>
        <v>46.336255201719339</v>
      </c>
      <c r="E48" s="7">
        <f>'Output (formula)'!E27</f>
        <v>13.0521425348402</v>
      </c>
      <c r="F48" s="7">
        <f>'Output (formula)'!E43</f>
        <v>78.444277404840193</v>
      </c>
      <c r="R48" s="106"/>
    </row>
    <row r="49" spans="1:18" x14ac:dyDescent="0.25">
      <c r="A49" s="1"/>
      <c r="B49" s="1">
        <v>2030</v>
      </c>
      <c r="C49" s="85">
        <f>'Output (formula)'!E12</f>
        <v>45.207561785529698</v>
      </c>
      <c r="D49" s="7">
        <f>'Output (formula)'!E60</f>
        <v>47.258027051575525</v>
      </c>
      <c r="E49" s="7">
        <f>'Output (formula)'!E28</f>
        <v>13.9739143846964</v>
      </c>
      <c r="F49" s="7">
        <f>'Output (formula)'!E44</f>
        <v>79.366049254696406</v>
      </c>
      <c r="R49" s="106"/>
    </row>
    <row r="50" spans="1:18" x14ac:dyDescent="0.25">
      <c r="A50" s="1"/>
      <c r="B50" s="1">
        <v>2031</v>
      </c>
      <c r="C50" s="85">
        <f>'Output (formula)'!E13</f>
        <v>45.855863099163201</v>
      </c>
      <c r="D50" s="7">
        <f>'Output (formula)'!E61</f>
        <v>47.906328365209077</v>
      </c>
      <c r="E50" s="7">
        <f>'Output (formula)'!E29</f>
        <v>14.622215698329899</v>
      </c>
      <c r="F50" s="7">
        <f>'Output (formula)'!E45</f>
        <v>80.014350568329903</v>
      </c>
      <c r="R50" s="106"/>
    </row>
    <row r="51" spans="1:18" x14ac:dyDescent="0.25">
      <c r="A51" s="1"/>
      <c r="B51" s="1">
        <v>2032</v>
      </c>
      <c r="C51" s="85">
        <f>'Output (formula)'!E14</f>
        <v>47.025109556846502</v>
      </c>
      <c r="D51" s="7">
        <f>'Output (formula)'!E62</f>
        <v>49.075574822892392</v>
      </c>
      <c r="E51" s="7">
        <f>'Output (formula)'!E30</f>
        <v>15.7914621560132</v>
      </c>
      <c r="F51" s="7">
        <f>'Output (formula)'!E46</f>
        <v>81.183597026013302</v>
      </c>
      <c r="R51" s="106"/>
    </row>
    <row r="52" spans="1:18" x14ac:dyDescent="0.25">
      <c r="A52" s="1"/>
      <c r="B52" s="1">
        <v>2033</v>
      </c>
      <c r="C52" s="85">
        <f>'Output (formula)'!E15</f>
        <v>47.896694005739803</v>
      </c>
      <c r="D52" s="7">
        <f>'Output (formula)'!E63</f>
        <v>49.947159271785587</v>
      </c>
      <c r="E52" s="7">
        <f>'Output (formula)'!E31</f>
        <v>16.663046604906398</v>
      </c>
      <c r="F52" s="7">
        <f>'Output (formula)'!E47</f>
        <v>82.055181474906405</v>
      </c>
      <c r="R52" s="106"/>
    </row>
    <row r="53" spans="1:18" x14ac:dyDescent="0.25">
      <c r="A53" s="1"/>
      <c r="B53" s="1">
        <v>2034</v>
      </c>
      <c r="C53" s="85">
        <f>'Output (formula)'!E16</f>
        <v>49.067841653980899</v>
      </c>
      <c r="D53" s="7">
        <f>'Output (formula)'!E64</f>
        <v>51.118306920026669</v>
      </c>
      <c r="E53" s="7">
        <f>'Output (formula)'!E32</f>
        <v>17.834194253147501</v>
      </c>
      <c r="F53" s="7">
        <f>'Output (formula)'!E48</f>
        <v>83.226329123147494</v>
      </c>
      <c r="R53" s="106"/>
    </row>
    <row r="54" spans="1:18" x14ac:dyDescent="0.25">
      <c r="D54" s="7"/>
      <c r="E54" s="7"/>
      <c r="F54" s="7"/>
      <c r="G54" s="7"/>
      <c r="I54" s="1"/>
      <c r="R54" s="106"/>
    </row>
    <row r="55" spans="1:18" x14ac:dyDescent="0.25">
      <c r="C55" s="40" t="s">
        <v>167</v>
      </c>
      <c r="D55" s="40" t="s">
        <v>164</v>
      </c>
      <c r="E55" s="40" t="s">
        <v>165</v>
      </c>
      <c r="F55" s="40" t="s">
        <v>166</v>
      </c>
      <c r="G55" s="7"/>
      <c r="I55" s="1"/>
      <c r="R55" s="106"/>
    </row>
    <row r="56" spans="1:18" x14ac:dyDescent="0.25">
      <c r="C56" s="1" t="s">
        <v>41</v>
      </c>
      <c r="D56" s="1" t="s">
        <v>41</v>
      </c>
      <c r="E56" s="1" t="s">
        <v>41</v>
      </c>
      <c r="F56" s="1" t="s">
        <v>41</v>
      </c>
      <c r="G56" s="7"/>
      <c r="I56" s="1"/>
      <c r="R56" s="106"/>
    </row>
    <row r="57" spans="1:18" x14ac:dyDescent="0.25">
      <c r="B57" s="1">
        <v>2020</v>
      </c>
      <c r="C57" s="85">
        <f>'Output (formula)'!F2</f>
        <v>28.055528461745201</v>
      </c>
      <c r="D57" s="7">
        <f>'Output (formula)'!F50</f>
        <v>27.427400117524389</v>
      </c>
      <c r="E57" s="7">
        <f>'Output (formula)'!F18</f>
        <v>14.7930029317452</v>
      </c>
      <c r="F57" s="7">
        <f>'Output (formula)'!F34</f>
        <v>41.888730400495199</v>
      </c>
      <c r="G57" s="7"/>
      <c r="I57" s="1"/>
      <c r="R57" s="106"/>
    </row>
    <row r="58" spans="1:18" x14ac:dyDescent="0.25">
      <c r="B58" s="1">
        <v>2021</v>
      </c>
      <c r="C58" s="85">
        <f>'Output (formula)'!F3</f>
        <v>28.2670776680126</v>
      </c>
      <c r="D58" s="7">
        <f>'Output (formula)'!F51</f>
        <v>27.638949323791735</v>
      </c>
      <c r="E58" s="7">
        <f>'Output (formula)'!F19</f>
        <v>15.004552138012601</v>
      </c>
      <c r="F58" s="7">
        <f>'Output (formula)'!F35</f>
        <v>42.100279606762498</v>
      </c>
      <c r="G58" s="7"/>
      <c r="I58" s="1"/>
      <c r="R58" s="106"/>
    </row>
    <row r="59" spans="1:18" x14ac:dyDescent="0.25">
      <c r="B59" s="1">
        <v>2022</v>
      </c>
      <c r="C59" s="85">
        <f>'Output (formula)'!F4</f>
        <v>29.3626758662603</v>
      </c>
      <c r="D59" s="7">
        <f>'Output (formula)'!F52</f>
        <v>28.734547522039442</v>
      </c>
      <c r="E59" s="7">
        <f>'Output (formula)'!F20</f>
        <v>16.100150336260299</v>
      </c>
      <c r="F59" s="7">
        <f>'Output (formula)'!F36</f>
        <v>43.195877805010298</v>
      </c>
      <c r="G59" s="7"/>
      <c r="I59" s="1"/>
      <c r="R59" s="106"/>
    </row>
    <row r="60" spans="1:18" x14ac:dyDescent="0.25">
      <c r="B60" s="1">
        <v>2023</v>
      </c>
      <c r="C60" s="85">
        <f>'Output (formula)'!F5</f>
        <v>30.595305901792202</v>
      </c>
      <c r="D60" s="7">
        <f>'Output (formula)'!F53</f>
        <v>29.967177557571407</v>
      </c>
      <c r="E60" s="7">
        <f>'Output (formula)'!F21</f>
        <v>17.3327803717922</v>
      </c>
      <c r="F60" s="7">
        <f>'Output (formula)'!F37</f>
        <v>44.428507840542203</v>
      </c>
      <c r="G60" s="7"/>
      <c r="I60" s="1"/>
      <c r="R60" s="106"/>
    </row>
    <row r="61" spans="1:18" x14ac:dyDescent="0.25">
      <c r="B61" s="1">
        <v>2024</v>
      </c>
      <c r="C61" s="85">
        <f>'Output (formula)'!F6</f>
        <v>31.9627231795867</v>
      </c>
      <c r="D61" s="7">
        <f>'Output (formula)'!F54</f>
        <v>31.33459483536592</v>
      </c>
      <c r="E61" s="7">
        <f>'Output (formula)'!F22</f>
        <v>18.700197649586801</v>
      </c>
      <c r="F61" s="7">
        <f>'Output (formula)'!F38</f>
        <v>45.795925118336697</v>
      </c>
      <c r="G61" s="7"/>
      <c r="I61" s="1"/>
      <c r="R61" s="106"/>
    </row>
    <row r="62" spans="1:18" x14ac:dyDescent="0.25">
      <c r="B62" s="1">
        <v>2025</v>
      </c>
      <c r="C62" s="85">
        <f>'Output (formula)'!F7</f>
        <v>32.994009061560497</v>
      </c>
      <c r="D62" s="7">
        <f>'Output (formula)'!F55</f>
        <v>32.365880717339657</v>
      </c>
      <c r="E62" s="7">
        <f>'Output (formula)'!F23</f>
        <v>19.7314835315605</v>
      </c>
      <c r="F62" s="7">
        <f>'Output (formula)'!F39</f>
        <v>46.827211000310498</v>
      </c>
      <c r="G62" s="7"/>
      <c r="I62" s="1"/>
      <c r="R62" s="106"/>
    </row>
    <row r="63" spans="1:18" x14ac:dyDescent="0.25">
      <c r="B63" s="1">
        <v>2026</v>
      </c>
      <c r="C63" s="85">
        <f>'Output (formula)'!F8</f>
        <v>33.991808130983998</v>
      </c>
      <c r="D63" s="7">
        <f>'Output (formula)'!F56</f>
        <v>33.363679786763186</v>
      </c>
      <c r="E63" s="7">
        <f>'Output (formula)'!F24</f>
        <v>20.729282600984</v>
      </c>
      <c r="F63" s="7">
        <f>'Output (formula)'!F40</f>
        <v>47.825010069733999</v>
      </c>
      <c r="G63" s="7"/>
      <c r="I63" s="1"/>
      <c r="R63" s="106"/>
    </row>
    <row r="64" spans="1:18" x14ac:dyDescent="0.25">
      <c r="B64" s="1">
        <v>2027</v>
      </c>
      <c r="C64" s="85">
        <f>'Output (formula)'!F9</f>
        <v>35.302879976600899</v>
      </c>
      <c r="D64" s="7">
        <f>'Output (formula)'!F57</f>
        <v>34.674751632380044</v>
      </c>
      <c r="E64" s="7">
        <f>'Output (formula)'!F25</f>
        <v>22.040354446600901</v>
      </c>
      <c r="F64" s="7">
        <f>'Output (formula)'!F41</f>
        <v>49.1360819153509</v>
      </c>
      <c r="G64" s="7"/>
      <c r="I64" s="1"/>
      <c r="R64" s="106"/>
    </row>
    <row r="65" spans="2:118" x14ac:dyDescent="0.25">
      <c r="B65" s="1">
        <v>2028</v>
      </c>
      <c r="C65" s="85">
        <f>'Output (formula)'!F10</f>
        <v>44.111866931910299</v>
      </c>
      <c r="D65" s="7">
        <f>'Output (formula)'!F58</f>
        <v>46.158312878056122</v>
      </c>
      <c r="E65" s="7">
        <f>'Output (formula)'!F26</f>
        <v>12.6832565223269</v>
      </c>
      <c r="F65" s="7">
        <f>'Output (formula)'!F42</f>
        <v>78.472765981077004</v>
      </c>
      <c r="G65" s="7"/>
      <c r="I65" s="1"/>
      <c r="R65" s="106"/>
    </row>
    <row r="66" spans="2:118" x14ac:dyDescent="0.25">
      <c r="B66" s="1">
        <v>2029</v>
      </c>
      <c r="C66" s="85">
        <f>'Output (formula)'!F11</f>
        <v>44.285789935673598</v>
      </c>
      <c r="D66" s="7">
        <f>'Output (formula)'!F59</f>
        <v>46.332235881819372</v>
      </c>
      <c r="E66" s="7">
        <f>'Output (formula)'!F27</f>
        <v>12.857179526090199</v>
      </c>
      <c r="F66" s="7">
        <f>'Output (formula)'!F43</f>
        <v>78.646688984840196</v>
      </c>
      <c r="G66" s="7"/>
      <c r="I66" s="1"/>
      <c r="R66" s="106"/>
    </row>
    <row r="67" spans="2:118" x14ac:dyDescent="0.25">
      <c r="B67" s="1">
        <v>2030</v>
      </c>
      <c r="C67" s="85">
        <f>'Output (formula)'!F12</f>
        <v>45.207561785529698</v>
      </c>
      <c r="D67" s="7">
        <f>'Output (formula)'!F60</f>
        <v>47.2540077316755</v>
      </c>
      <c r="E67" s="7">
        <f>'Output (formula)'!F28</f>
        <v>13.778951375946299</v>
      </c>
      <c r="F67" s="7">
        <f>'Output (formula)'!F44</f>
        <v>79.568460834696296</v>
      </c>
      <c r="G67" s="7"/>
      <c r="I67" s="1"/>
      <c r="R67" s="106"/>
    </row>
    <row r="68" spans="2:118" x14ac:dyDescent="0.25">
      <c r="B68" s="1">
        <v>2031</v>
      </c>
      <c r="C68" s="85">
        <f>'Output (formula)'!F13</f>
        <v>45.855863099163201</v>
      </c>
      <c r="D68" s="7">
        <f>'Output (formula)'!F61</f>
        <v>47.902309045309082</v>
      </c>
      <c r="E68" s="7">
        <f>'Output (formula)'!F29</f>
        <v>14.4272526895799</v>
      </c>
      <c r="F68" s="7">
        <f>'Output (formula)'!F45</f>
        <v>80.216762148329906</v>
      </c>
      <c r="G68" s="7"/>
      <c r="I68" s="1"/>
      <c r="R68" s="106"/>
    </row>
    <row r="69" spans="2:118" x14ac:dyDescent="0.25">
      <c r="B69" s="1">
        <v>2032</v>
      </c>
      <c r="C69" s="85">
        <f>'Output (formula)'!F14</f>
        <v>47.025109556846502</v>
      </c>
      <c r="D69" s="7">
        <f>'Output (formula)'!F62</f>
        <v>49.071555502992389</v>
      </c>
      <c r="E69" s="7">
        <f>'Output (formula)'!F30</f>
        <v>15.5964991472632</v>
      </c>
      <c r="F69" s="7">
        <f>'Output (formula)'!F46</f>
        <v>81.386008606013206</v>
      </c>
      <c r="G69" s="7"/>
      <c r="I69" s="1"/>
      <c r="J69" s="7"/>
      <c r="R69" s="106"/>
    </row>
    <row r="70" spans="2:118" x14ac:dyDescent="0.25">
      <c r="B70" s="1">
        <v>2033</v>
      </c>
      <c r="C70" s="85">
        <f>'Output (formula)'!F15</f>
        <v>47.896694005739803</v>
      </c>
      <c r="D70" s="7">
        <f>'Output (formula)'!F63</f>
        <v>49.943139951885541</v>
      </c>
      <c r="E70" s="7">
        <f>'Output (formula)'!F31</f>
        <v>16.468083596156401</v>
      </c>
      <c r="F70" s="7">
        <f>'Output (formula)'!F47</f>
        <v>82.257593054906394</v>
      </c>
      <c r="G70" s="7"/>
      <c r="I70" s="1"/>
      <c r="P70" s="84"/>
      <c r="Q70" s="6"/>
      <c r="R70" s="107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</row>
    <row r="71" spans="2:118" x14ac:dyDescent="0.25">
      <c r="B71" s="1">
        <v>2034</v>
      </c>
      <c r="C71" s="85">
        <f>'Output (formula)'!F16</f>
        <v>49.067841653980899</v>
      </c>
      <c r="D71" s="7">
        <f>'Output (formula)'!F64</f>
        <v>51.114287600126687</v>
      </c>
      <c r="E71" s="7">
        <f>'Output (formula)'!F32</f>
        <v>17.6392312443975</v>
      </c>
      <c r="F71" s="7">
        <f>'Output (formula)'!F48</f>
        <v>83.428740703147497</v>
      </c>
      <c r="G71" s="7"/>
      <c r="I71" s="1"/>
      <c r="P71" s="84"/>
      <c r="Q71" s="6"/>
      <c r="R71" s="107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</row>
    <row r="72" spans="2:118" x14ac:dyDescent="0.25">
      <c r="D72" s="7"/>
      <c r="F72" s="7"/>
      <c r="G72" s="7"/>
      <c r="I72" s="1"/>
      <c r="P72" s="84"/>
      <c r="Q72" s="6"/>
      <c r="R72" s="107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</row>
    <row r="73" spans="2:118" x14ac:dyDescent="0.25">
      <c r="C73" s="40" t="s">
        <v>167</v>
      </c>
      <c r="D73" s="40" t="s">
        <v>164</v>
      </c>
      <c r="E73" s="40" t="s">
        <v>165</v>
      </c>
      <c r="F73" s="40" t="s">
        <v>166</v>
      </c>
      <c r="G73" s="7"/>
      <c r="I73" s="1"/>
      <c r="P73" s="84"/>
      <c r="Q73" s="6"/>
      <c r="R73" s="107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</row>
    <row r="74" spans="2:118" x14ac:dyDescent="0.25">
      <c r="C74" s="1" t="s">
        <v>42</v>
      </c>
      <c r="D74" s="1" t="s">
        <v>42</v>
      </c>
      <c r="E74" s="1" t="s">
        <v>42</v>
      </c>
      <c r="F74" s="1" t="s">
        <v>42</v>
      </c>
      <c r="G74" s="7"/>
      <c r="I74" s="1"/>
      <c r="P74" s="84"/>
      <c r="Q74" s="6"/>
      <c r="R74" s="107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</row>
    <row r="75" spans="2:118" x14ac:dyDescent="0.25">
      <c r="B75" s="1">
        <v>2020</v>
      </c>
      <c r="C75" s="85">
        <f>'Output (formula)'!G2</f>
        <v>2.2572568306010998</v>
      </c>
      <c r="D75" s="7">
        <f>'Output (formula)'!G50</f>
        <v>2.2529574259844263</v>
      </c>
      <c r="E75" s="7">
        <f>'Output (formula)'!G18</f>
        <v>2.1706247393510898</v>
      </c>
      <c r="F75" s="7">
        <f>'Output (formula)'!G34</f>
        <v>2.3325284531010801</v>
      </c>
      <c r="G75" s="7"/>
      <c r="I75" s="1"/>
      <c r="P75" s="84"/>
      <c r="Q75" s="6"/>
      <c r="R75" s="107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</row>
    <row r="76" spans="2:118" x14ac:dyDescent="0.25">
      <c r="B76" s="1">
        <v>2021</v>
      </c>
      <c r="C76" s="85">
        <f>'Output (formula)'!G3</f>
        <v>2.3239671232876602</v>
      </c>
      <c r="D76" s="7">
        <f>'Output (formula)'!G51</f>
        <v>2.3196677186710049</v>
      </c>
      <c r="E76" s="7">
        <f>'Output (formula)'!G19</f>
        <v>2.2373350320376799</v>
      </c>
      <c r="F76" s="7">
        <f>'Output (formula)'!G35</f>
        <v>2.3992387457876698</v>
      </c>
      <c r="G76" s="7"/>
      <c r="I76" s="1"/>
      <c r="P76" s="84"/>
      <c r="Q76" s="6"/>
      <c r="R76" s="107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</row>
    <row r="77" spans="2:118" x14ac:dyDescent="0.25">
      <c r="B77" s="1">
        <v>2022</v>
      </c>
      <c r="C77" s="85">
        <f>'Output (formula)'!G4</f>
        <v>2.14936164383563</v>
      </c>
      <c r="D77" s="7">
        <f>'Output (formula)'!G52</f>
        <v>2.1450622392189485</v>
      </c>
      <c r="E77" s="7">
        <f>'Output (formula)'!G20</f>
        <v>2.06272955258562</v>
      </c>
      <c r="F77" s="7">
        <f>'Output (formula)'!G36</f>
        <v>2.2246332663356201</v>
      </c>
      <c r="G77" s="7"/>
      <c r="I77" s="1"/>
      <c r="P77" s="84"/>
      <c r="Q77" s="6"/>
      <c r="R77" s="107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</row>
    <row r="78" spans="2:118" x14ac:dyDescent="0.25">
      <c r="B78" s="1">
        <v>2023</v>
      </c>
      <c r="C78" s="85">
        <f>'Output (formula)'!G5</f>
        <v>2.1562000000000001</v>
      </c>
      <c r="D78" s="7">
        <f>'Output (formula)'!G53</f>
        <v>2.1519005953833341</v>
      </c>
      <c r="E78" s="7">
        <f>'Output (formula)'!G21</f>
        <v>2.0695679087499901</v>
      </c>
      <c r="F78" s="7">
        <f>'Output (formula)'!G37</f>
        <v>2.2314716225</v>
      </c>
      <c r="G78" s="7"/>
      <c r="I78" s="1"/>
      <c r="P78" s="87"/>
      <c r="Q78" s="6"/>
      <c r="R78" s="107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</row>
    <row r="79" spans="2:118" x14ac:dyDescent="0.25">
      <c r="B79" s="1">
        <v>2024</v>
      </c>
      <c r="C79" s="85">
        <f>'Output (formula)'!G6</f>
        <v>2.2768715846994598</v>
      </c>
      <c r="D79" s="7">
        <f>'Output (formula)'!G54</f>
        <v>2.2725721800827876</v>
      </c>
      <c r="E79" s="7">
        <f>'Output (formula)'!G22</f>
        <v>2.19023949344946</v>
      </c>
      <c r="F79" s="7">
        <f>'Output (formula)'!G38</f>
        <v>2.3521432071994499</v>
      </c>
      <c r="G79" s="7"/>
      <c r="I79" s="1"/>
      <c r="P79" s="87"/>
      <c r="Q79" s="6"/>
      <c r="R79" s="107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</row>
    <row r="80" spans="2:118" x14ac:dyDescent="0.25">
      <c r="B80" s="1">
        <v>2025</v>
      </c>
      <c r="C80" s="85">
        <f>'Output (formula)'!G7</f>
        <v>2.3475424657534401</v>
      </c>
      <c r="D80" s="7">
        <f>'Output (formula)'!G55</f>
        <v>2.3432430611367581</v>
      </c>
      <c r="E80" s="7">
        <f>'Output (formula)'!G23</f>
        <v>2.26091037450343</v>
      </c>
      <c r="F80" s="7">
        <f>'Output (formula)'!G39</f>
        <v>2.4228140882534199</v>
      </c>
      <c r="G80" s="7"/>
      <c r="I80" s="1"/>
      <c r="P80" s="87"/>
      <c r="Q80" s="6"/>
      <c r="R80" s="107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</row>
    <row r="81" spans="2:118" x14ac:dyDescent="0.25">
      <c r="B81" s="1">
        <v>2026</v>
      </c>
      <c r="C81" s="85">
        <f>'Output (formula)'!G8</f>
        <v>2.4537479452054698</v>
      </c>
      <c r="D81" s="7">
        <f>'Output (formula)'!G56</f>
        <v>2.4494485405888136</v>
      </c>
      <c r="E81" s="7">
        <f>'Output (formula)'!G24</f>
        <v>2.36711585395549</v>
      </c>
      <c r="F81" s="7">
        <f>'Output (formula)'!G40</f>
        <v>2.5290195677054701</v>
      </c>
      <c r="G81" s="7"/>
      <c r="I81" s="1"/>
      <c r="P81" s="87"/>
      <c r="Q81" s="6"/>
      <c r="R81" s="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</row>
    <row r="82" spans="2:118" x14ac:dyDescent="0.25">
      <c r="B82" s="1">
        <v>2027</v>
      </c>
      <c r="C82" s="85">
        <f>'Output (formula)'!G9</f>
        <v>2.5957700831025101</v>
      </c>
      <c r="D82" s="7">
        <f>'Output (formula)'!G57</f>
        <v>2.5914706784858281</v>
      </c>
      <c r="E82" s="7">
        <f>'Output (formula)'!G25</f>
        <v>2.5091379918524899</v>
      </c>
      <c r="F82" s="7">
        <f>'Output (formula)'!G41</f>
        <v>2.67104170560249</v>
      </c>
      <c r="G82" s="7"/>
      <c r="I82" s="1"/>
      <c r="P82" s="87"/>
      <c r="Q82" s="6"/>
      <c r="R82" s="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</row>
    <row r="83" spans="2:118" x14ac:dyDescent="0.25">
      <c r="B83" s="1">
        <v>2028</v>
      </c>
      <c r="C83" s="85">
        <f>'Output (formula)'!G10</f>
        <v>2.5379890710382602</v>
      </c>
      <c r="D83" s="7">
        <f>'Output (formula)'!G58</f>
        <v>2.5454638211965843</v>
      </c>
      <c r="E83" s="7">
        <f>'Output (formula)'!G26</f>
        <v>2.21576962895492</v>
      </c>
      <c r="F83" s="7">
        <f>'Output (formula)'!G42</f>
        <v>2.8155579956216101</v>
      </c>
      <c r="G83" s="7"/>
      <c r="I83" s="1"/>
      <c r="P83" s="87"/>
      <c r="Q83" s="6"/>
      <c r="R83" s="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</row>
    <row r="84" spans="2:118" x14ac:dyDescent="0.25">
      <c r="B84" s="1">
        <v>2029</v>
      </c>
      <c r="C84" s="85">
        <f>'Output (formula)'!G11</f>
        <v>2.53698000000001</v>
      </c>
      <c r="D84" s="7">
        <f>'Output (formula)'!G59</f>
        <v>2.5444547501583337</v>
      </c>
      <c r="E84" s="7">
        <f>'Output (formula)'!G27</f>
        <v>2.2147605579166498</v>
      </c>
      <c r="F84" s="7">
        <f>'Output (formula)'!G43</f>
        <v>2.8145489245833399</v>
      </c>
      <c r="G84" s="7"/>
      <c r="I84" s="1"/>
      <c r="P84" s="87"/>
      <c r="Q84" s="6"/>
      <c r="R84" s="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</row>
    <row r="85" spans="2:118" x14ac:dyDescent="0.25">
      <c r="B85" s="1">
        <v>2030</v>
      </c>
      <c r="C85" s="85">
        <f>'Output (formula)'!G12</f>
        <v>2.6162930000000002</v>
      </c>
      <c r="D85" s="7">
        <f>'Output (formula)'!G60</f>
        <v>2.6237677501583363</v>
      </c>
      <c r="E85" s="7">
        <f>'Output (formula)'!G28</f>
        <v>2.2940735579166698</v>
      </c>
      <c r="F85" s="7">
        <f>'Output (formula)'!G44</f>
        <v>2.8938619245833501</v>
      </c>
      <c r="Q85" s="6"/>
      <c r="R85" s="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</row>
    <row r="86" spans="2:118" x14ac:dyDescent="0.25">
      <c r="B86" s="1">
        <v>2031</v>
      </c>
      <c r="C86" s="85">
        <f>'Output (formula)'!G13</f>
        <v>2.5421100000000099</v>
      </c>
      <c r="D86" s="7">
        <f>'Output (formula)'!G61</f>
        <v>2.5495847501583349</v>
      </c>
      <c r="E86" s="7">
        <f>'Output (formula)'!G29</f>
        <v>2.2198905579166599</v>
      </c>
      <c r="F86" s="7">
        <f>'Output (formula)'!G45</f>
        <v>2.81967892458335</v>
      </c>
      <c r="G86" s="7"/>
      <c r="I86" s="1"/>
      <c r="P86" s="84"/>
      <c r="Q86" s="6"/>
      <c r="R86" s="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</row>
    <row r="87" spans="2:118" x14ac:dyDescent="0.25">
      <c r="B87" s="1">
        <v>2032</v>
      </c>
      <c r="C87" s="85">
        <f>'Output (formula)'!G14</f>
        <v>2.5591410000000199</v>
      </c>
      <c r="D87" s="7">
        <f>'Output (formula)'!G62</f>
        <v>2.5666157501583342</v>
      </c>
      <c r="E87" s="7">
        <f>'Output (formula)'!G30</f>
        <v>2.2369215579166601</v>
      </c>
      <c r="F87" s="7">
        <f>'Output (formula)'!G46</f>
        <v>2.83670992458334</v>
      </c>
      <c r="G87" s="7"/>
      <c r="I87" s="1"/>
      <c r="P87" s="84"/>
      <c r="Q87" s="6"/>
      <c r="R87" s="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</row>
    <row r="88" spans="2:118" x14ac:dyDescent="0.25">
      <c r="B88" s="1">
        <v>2033</v>
      </c>
      <c r="C88" s="85">
        <f>'Output (formula)'!G15</f>
        <v>2.5384139999999999</v>
      </c>
      <c r="D88" s="7">
        <f>'Output (formula)'!G63</f>
        <v>2.545888750158332</v>
      </c>
      <c r="E88" s="7">
        <f>'Output (formula)'!G31</f>
        <v>2.21619455791667</v>
      </c>
      <c r="F88" s="7">
        <f>'Output (formula)'!G47</f>
        <v>2.8159829245833099</v>
      </c>
      <c r="G88" s="7"/>
      <c r="I88" s="1"/>
      <c r="P88" s="84"/>
      <c r="Q88" s="6"/>
      <c r="R88" s="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</row>
    <row r="89" spans="2:118" x14ac:dyDescent="0.25">
      <c r="B89" s="1">
        <v>2034</v>
      </c>
      <c r="C89" s="85">
        <f>'Output (formula)'!G16</f>
        <v>2.5735159999999802</v>
      </c>
      <c r="D89" s="7">
        <f>'Output (formula)'!G64</f>
        <v>2.580990750158334</v>
      </c>
      <c r="E89" s="7">
        <f>'Output (formula)'!G32</f>
        <v>2.2512965579166901</v>
      </c>
      <c r="F89" s="7">
        <f>'Output (formula)'!G48</f>
        <v>2.8510849245833199</v>
      </c>
      <c r="G89" s="7"/>
      <c r="I89" s="1"/>
      <c r="P89" s="84"/>
      <c r="Q89" s="6"/>
      <c r="R89" s="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</row>
    <row r="90" spans="2:118" x14ac:dyDescent="0.25">
      <c r="D90" s="7"/>
      <c r="F90" s="7"/>
      <c r="G90" s="7"/>
      <c r="I90" s="1"/>
      <c r="P90" s="84"/>
      <c r="Q90" s="6"/>
      <c r="R90" s="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</row>
    <row r="91" spans="2:118" x14ac:dyDescent="0.25">
      <c r="C91" s="40" t="s">
        <v>167</v>
      </c>
      <c r="D91" s="40" t="s">
        <v>164</v>
      </c>
      <c r="E91" s="40" t="s">
        <v>165</v>
      </c>
      <c r="F91" s="40" t="s">
        <v>166</v>
      </c>
      <c r="G91" s="7"/>
      <c r="I91" s="1"/>
      <c r="P91" s="84"/>
      <c r="Q91" s="6"/>
      <c r="R91" s="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</row>
    <row r="92" spans="2:118" x14ac:dyDescent="0.25">
      <c r="C92" s="1" t="s">
        <v>43</v>
      </c>
      <c r="D92" s="1" t="s">
        <v>43</v>
      </c>
      <c r="E92" s="1" t="s">
        <v>43</v>
      </c>
      <c r="F92" s="1" t="s">
        <v>43</v>
      </c>
      <c r="G92" s="7"/>
      <c r="I92" s="1"/>
      <c r="P92" s="84"/>
      <c r="Q92" s="6"/>
      <c r="R92" s="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</row>
    <row r="93" spans="2:118" x14ac:dyDescent="0.25">
      <c r="B93" s="1">
        <v>2020</v>
      </c>
      <c r="C93" s="85">
        <f>'Output (formula)'!H2</f>
        <v>2.1721568306010899</v>
      </c>
      <c r="D93" s="7">
        <f>'Output (formula)'!H50</f>
        <v>2.1679924774719255</v>
      </c>
      <c r="E93" s="7">
        <f>'Output (formula)'!H18</f>
        <v>2.08872997060109</v>
      </c>
      <c r="F93" s="7">
        <f>'Output (formula)'!H34</f>
        <v>2.24443576518442</v>
      </c>
      <c r="G93" s="7"/>
      <c r="I93" s="1"/>
      <c r="P93" s="84"/>
      <c r="Q93" s="6"/>
      <c r="R93" s="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</row>
    <row r="94" spans="2:118" x14ac:dyDescent="0.25">
      <c r="B94" s="1">
        <v>2021</v>
      </c>
      <c r="C94" s="85">
        <f>'Output (formula)'!H3</f>
        <v>2.2388671232876698</v>
      </c>
      <c r="D94" s="7">
        <f>'Output (formula)'!H51</f>
        <v>2.2347027701585023</v>
      </c>
      <c r="E94" s="7">
        <f>'Output (formula)'!H19</f>
        <v>2.1554402632876801</v>
      </c>
      <c r="F94" s="7">
        <f>'Output (formula)'!H35</f>
        <v>2.3111460578709901</v>
      </c>
      <c r="G94" s="7"/>
      <c r="I94" s="1"/>
      <c r="Q94" s="6"/>
      <c r="R94" s="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</row>
    <row r="95" spans="2:118" x14ac:dyDescent="0.25">
      <c r="B95" s="1">
        <v>2022</v>
      </c>
      <c r="C95" s="85">
        <f>'Output (formula)'!H4</f>
        <v>2.0642616438356098</v>
      </c>
      <c r="D95" s="7">
        <f>'Output (formula)'!H52</f>
        <v>2.0600972907064503</v>
      </c>
      <c r="E95" s="7">
        <f>'Output (formula)'!H20</f>
        <v>1.98083478383561</v>
      </c>
      <c r="F95" s="7">
        <f>'Output (formula)'!H36</f>
        <v>2.13654057841894</v>
      </c>
      <c r="G95" s="7"/>
      <c r="I95" s="1"/>
      <c r="Q95" s="6"/>
      <c r="R95" s="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</row>
    <row r="96" spans="2:118" x14ac:dyDescent="0.25">
      <c r="B96" s="1">
        <v>2023</v>
      </c>
      <c r="C96" s="85">
        <f>'Output (formula)'!H5</f>
        <v>2.0711000000000102</v>
      </c>
      <c r="D96" s="7">
        <f>'Output (formula)'!H53</f>
        <v>2.066935646870832</v>
      </c>
      <c r="E96" s="7">
        <f>'Output (formula)'!H21</f>
        <v>1.9876731400000001</v>
      </c>
      <c r="F96" s="7">
        <f>'Output (formula)'!H37</f>
        <v>2.1433789345833301</v>
      </c>
      <c r="G96" s="7"/>
      <c r="I96" s="1"/>
      <c r="Q96" s="6"/>
      <c r="R96" s="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</row>
    <row r="97" spans="2:118" x14ac:dyDescent="0.25">
      <c r="B97" s="1">
        <v>2024</v>
      </c>
      <c r="C97" s="85">
        <f>'Output (formula)'!H6</f>
        <v>2.1917715846994499</v>
      </c>
      <c r="D97" s="7">
        <f>'Output (formula)'!H54</f>
        <v>2.1876072315702881</v>
      </c>
      <c r="E97" s="7">
        <f>'Output (formula)'!H22</f>
        <v>2.10834472469945</v>
      </c>
      <c r="F97" s="7">
        <f>'Output (formula)'!H38</f>
        <v>2.2640505192828</v>
      </c>
      <c r="G97" s="7"/>
      <c r="I97" s="1"/>
      <c r="Q97" s="6"/>
      <c r="R97" s="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</row>
    <row r="98" spans="2:118" x14ac:dyDescent="0.25">
      <c r="B98" s="1">
        <v>2025</v>
      </c>
      <c r="C98" s="85">
        <f>'Output (formula)'!H7</f>
        <v>2.2624424657534199</v>
      </c>
      <c r="D98" s="7">
        <f>'Output (formula)'!H55</f>
        <v>2.2582781126242595</v>
      </c>
      <c r="E98" s="7">
        <f>'Output (formula)'!H23</f>
        <v>2.17901560575342</v>
      </c>
      <c r="F98" s="7">
        <f>'Output (formula)'!H39</f>
        <v>2.33472140033677</v>
      </c>
      <c r="G98" s="7"/>
      <c r="I98" s="1"/>
      <c r="Q98" s="6"/>
      <c r="R98" s="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</row>
    <row r="99" spans="2:118" x14ac:dyDescent="0.25">
      <c r="B99" s="1">
        <v>2026</v>
      </c>
      <c r="C99" s="85">
        <f>'Output (formula)'!H8</f>
        <v>2.3686479452054798</v>
      </c>
      <c r="D99" s="7">
        <f>'Output (formula)'!H56</f>
        <v>2.3644835920763145</v>
      </c>
      <c r="E99" s="7">
        <f>'Output (formula)'!H24</f>
        <v>2.2852210852054902</v>
      </c>
      <c r="F99" s="7">
        <f>'Output (formula)'!H40</f>
        <v>2.4409268797888299</v>
      </c>
      <c r="G99" s="7"/>
      <c r="I99" s="1"/>
      <c r="Q99" s="6"/>
      <c r="R99" s="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</row>
    <row r="100" spans="2:118" x14ac:dyDescent="0.25">
      <c r="B100" s="1">
        <v>2027</v>
      </c>
      <c r="C100" s="85">
        <f>'Output (formula)'!H9</f>
        <v>2.51067008310249</v>
      </c>
      <c r="D100" s="7">
        <f>'Output (formula)'!H57</f>
        <v>2.5065057299733264</v>
      </c>
      <c r="E100" s="7">
        <f>'Output (formula)'!H25</f>
        <v>2.4272432231024901</v>
      </c>
      <c r="F100" s="7">
        <f>'Output (formula)'!H41</f>
        <v>2.5829490176858201</v>
      </c>
      <c r="G100" s="7"/>
      <c r="I100" s="1"/>
      <c r="Q100" s="6"/>
      <c r="R100" s="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</row>
    <row r="101" spans="2:118" x14ac:dyDescent="0.25">
      <c r="B101" s="1">
        <v>2028</v>
      </c>
      <c r="C101" s="85">
        <f>'Output (formula)'!H10</f>
        <v>2.4528890710382298</v>
      </c>
      <c r="D101" s="7">
        <f>'Output (formula)'!H58</f>
        <v>2.4599406003132525</v>
      </c>
      <c r="E101" s="7">
        <f>'Output (formula)'!H26</f>
        <v>2.13910263687159</v>
      </c>
      <c r="F101" s="7">
        <f>'Output (formula)'!H42</f>
        <v>2.7202419781215799</v>
      </c>
      <c r="Q101" s="6"/>
      <c r="R101" s="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</row>
    <row r="102" spans="2:118" x14ac:dyDescent="0.25">
      <c r="B102" s="1">
        <v>2029</v>
      </c>
      <c r="C102" s="85">
        <f>'Output (formula)'!H11</f>
        <v>2.45188000000002</v>
      </c>
      <c r="D102" s="7">
        <f>'Output (formula)'!H59</f>
        <v>2.458931529275</v>
      </c>
      <c r="E102" s="7">
        <f>'Output (formula)'!H27</f>
        <v>2.13809356583335</v>
      </c>
      <c r="F102" s="7">
        <f>'Output (formula)'!H43</f>
        <v>2.7192329070833501</v>
      </c>
      <c r="P102" s="84"/>
      <c r="Q102" s="6"/>
      <c r="R102" s="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</row>
    <row r="103" spans="2:118" x14ac:dyDescent="0.25">
      <c r="B103" s="1">
        <v>2030</v>
      </c>
      <c r="C103" s="85">
        <f>'Output (formula)'!H12</f>
        <v>2.531193</v>
      </c>
      <c r="D103" s="7">
        <f>'Output (formula)'!H60</f>
        <v>2.5382445292749996</v>
      </c>
      <c r="E103" s="7">
        <f>'Output (formula)'!H28</f>
        <v>2.21740656583333</v>
      </c>
      <c r="F103" s="7">
        <f>'Output (formula)'!H44</f>
        <v>2.7985459070833199</v>
      </c>
      <c r="P103" s="84"/>
      <c r="Q103" s="6"/>
      <c r="R103" s="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</row>
    <row r="104" spans="2:118" x14ac:dyDescent="0.25">
      <c r="B104" s="1">
        <v>2031</v>
      </c>
      <c r="C104" s="85">
        <f>'Output (formula)'!H13</f>
        <v>2.4570099999999901</v>
      </c>
      <c r="D104" s="7">
        <f>'Output (formula)'!H61</f>
        <v>2.4640615292750034</v>
      </c>
      <c r="E104" s="7">
        <f>'Output (formula)'!H29</f>
        <v>2.1432235658333498</v>
      </c>
      <c r="F104" s="7">
        <f>'Output (formula)'!H45</f>
        <v>2.7243629070833602</v>
      </c>
      <c r="P104" s="84"/>
      <c r="Q104" s="6"/>
      <c r="R104" s="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</row>
    <row r="105" spans="2:118" x14ac:dyDescent="0.25">
      <c r="B105" s="1">
        <v>2032</v>
      </c>
      <c r="C105" s="85">
        <f>'Output (formula)'!H14</f>
        <v>2.4740410000000002</v>
      </c>
      <c r="D105" s="7">
        <f>'Output (formula)'!H62</f>
        <v>2.4810925292749992</v>
      </c>
      <c r="E105" s="7">
        <f>'Output (formula)'!H30</f>
        <v>2.1602545658333301</v>
      </c>
      <c r="F105" s="7">
        <f>'Output (formula)'!H46</f>
        <v>2.74139390708332</v>
      </c>
      <c r="P105" s="84"/>
      <c r="Q105" s="6"/>
      <c r="R105" s="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</row>
    <row r="106" spans="2:118" x14ac:dyDescent="0.25">
      <c r="B106" s="1">
        <v>2033</v>
      </c>
      <c r="C106" s="85">
        <f>'Output (formula)'!H15</f>
        <v>2.45331400000001</v>
      </c>
      <c r="D106" s="7">
        <f>'Output (formula)'!H63</f>
        <v>2.4603655292749993</v>
      </c>
      <c r="E106" s="7">
        <f>'Output (formula)'!H31</f>
        <v>2.1395275658333199</v>
      </c>
      <c r="F106" s="7">
        <f>'Output (formula)'!H47</f>
        <v>2.72066690708334</v>
      </c>
      <c r="P106" s="84"/>
      <c r="Q106" s="6"/>
      <c r="R106" s="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</row>
    <row r="107" spans="2:118" x14ac:dyDescent="0.25">
      <c r="B107" s="1">
        <v>2034</v>
      </c>
      <c r="C107" s="85">
        <f>'Output (formula)'!H16</f>
        <v>2.4884159999999902</v>
      </c>
      <c r="D107" s="7">
        <f>'Output (formula)'!H64</f>
        <v>2.4954675292749977</v>
      </c>
      <c r="E107" s="7">
        <f>'Output (formula)'!H32</f>
        <v>2.1746295658333299</v>
      </c>
      <c r="F107" s="7">
        <f>'Output (formula)'!H48</f>
        <v>2.7557689070833198</v>
      </c>
      <c r="P107" s="84"/>
      <c r="Q107" s="6"/>
      <c r="R107" s="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</row>
    <row r="108" spans="2:118" x14ac:dyDescent="0.25">
      <c r="D108" s="7"/>
      <c r="P108" s="84"/>
      <c r="Q108" s="6"/>
      <c r="R108" s="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</row>
    <row r="109" spans="2:118" x14ac:dyDescent="0.25">
      <c r="C109" s="40" t="s">
        <v>167</v>
      </c>
      <c r="D109" s="40" t="s">
        <v>164</v>
      </c>
      <c r="E109" s="40" t="s">
        <v>165</v>
      </c>
      <c r="F109" s="40" t="s">
        <v>166</v>
      </c>
      <c r="P109" s="84"/>
      <c r="Q109" s="6"/>
      <c r="R109" s="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</row>
    <row r="110" spans="2:118" x14ac:dyDescent="0.25">
      <c r="C110" s="1" t="s">
        <v>44</v>
      </c>
      <c r="D110" s="1" t="s">
        <v>44</v>
      </c>
      <c r="E110" s="1" t="s">
        <v>44</v>
      </c>
      <c r="F110" s="1" t="s">
        <v>44</v>
      </c>
      <c r="Q110" s="6"/>
      <c r="R110" s="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</row>
    <row r="111" spans="2:118" x14ac:dyDescent="0.25">
      <c r="B111" s="1">
        <v>2020</v>
      </c>
      <c r="C111" s="85">
        <f>'Output (formula)'!I2</f>
        <v>2.4400081967213101</v>
      </c>
      <c r="D111" s="7">
        <f>'Output (formula)'!I50</f>
        <v>2.4374885396171444</v>
      </c>
      <c r="E111" s="7">
        <f>'Output (formula)'!I18</f>
        <v>2.3707364888046598</v>
      </c>
      <c r="F111" s="7">
        <f>'Output (formula)'!I34</f>
        <v>2.5011409842213199</v>
      </c>
      <c r="Q111" s="6"/>
      <c r="R111" s="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</row>
    <row r="112" spans="2:118" x14ac:dyDescent="0.25">
      <c r="B112" s="1">
        <v>2021</v>
      </c>
      <c r="C112" s="85">
        <f>'Output (formula)'!I3</f>
        <v>2.48406849315068</v>
      </c>
      <c r="D112" s="7">
        <f>'Output (formula)'!I51</f>
        <v>2.481548836046517</v>
      </c>
      <c r="E112" s="7">
        <f>'Output (formula)'!I19</f>
        <v>2.4147967852340102</v>
      </c>
      <c r="F112" s="7">
        <f>'Output (formula)'!I35</f>
        <v>2.5452012806506898</v>
      </c>
      <c r="Q112" s="6"/>
      <c r="R112" s="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</row>
    <row r="113" spans="2:118" x14ac:dyDescent="0.25">
      <c r="B113" s="1">
        <v>2022</v>
      </c>
      <c r="C113" s="85">
        <f>'Output (formula)'!I4</f>
        <v>2.5124465753424601</v>
      </c>
      <c r="D113" s="7">
        <f>'Output (formula)'!I52</f>
        <v>2.5099269182382979</v>
      </c>
      <c r="E113" s="7">
        <f>'Output (formula)'!I20</f>
        <v>2.4431748674257898</v>
      </c>
      <c r="F113" s="7">
        <f>'Output (formula)'!I36</f>
        <v>2.5735793628424801</v>
      </c>
      <c r="Q113" s="6"/>
      <c r="R113" s="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</row>
    <row r="114" spans="2:118" x14ac:dyDescent="0.25">
      <c r="B114" s="1">
        <v>2023</v>
      </c>
      <c r="C114" s="85">
        <f>'Output (formula)'!I5</f>
        <v>2.5918630136986498</v>
      </c>
      <c r="D114" s="7">
        <f>'Output (formula)'!I53</f>
        <v>2.5893433565944663</v>
      </c>
      <c r="E114" s="7">
        <f>'Output (formula)'!I21</f>
        <v>2.5225913057819702</v>
      </c>
      <c r="F114" s="7">
        <f>'Output (formula)'!I37</f>
        <v>2.6529958011986201</v>
      </c>
      <c r="Q114" s="6"/>
      <c r="R114" s="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</row>
    <row r="115" spans="2:118" x14ac:dyDescent="0.25">
      <c r="B115" s="1">
        <v>2024</v>
      </c>
      <c r="C115" s="85">
        <f>'Output (formula)'!I6</f>
        <v>2.6621967213114699</v>
      </c>
      <c r="D115" s="7">
        <f>'Output (formula)'!I54</f>
        <v>2.6596770642073095</v>
      </c>
      <c r="E115" s="7">
        <f>'Output (formula)'!I22</f>
        <v>2.5929250133948201</v>
      </c>
      <c r="F115" s="7">
        <f>'Output (formula)'!I38</f>
        <v>2.72332950881147</v>
      </c>
      <c r="Q115" s="6"/>
      <c r="R115" s="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</row>
    <row r="116" spans="2:118" x14ac:dyDescent="0.25">
      <c r="B116" s="1">
        <v>2025</v>
      </c>
      <c r="C116" s="85">
        <f>'Output (formula)'!I7</f>
        <v>2.7310684931506799</v>
      </c>
      <c r="D116" s="7">
        <f>'Output (formula)'!I55</f>
        <v>2.7285488360465182</v>
      </c>
      <c r="E116" s="7">
        <f>'Output (formula)'!I23</f>
        <v>2.6617967852340199</v>
      </c>
      <c r="F116" s="7">
        <f>'Output (formula)'!I39</f>
        <v>2.79220128065068</v>
      </c>
      <c r="Q116" s="6"/>
      <c r="R116" s="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</row>
    <row r="117" spans="2:118" x14ac:dyDescent="0.25">
      <c r="B117" s="1">
        <v>2026</v>
      </c>
      <c r="C117" s="85">
        <f>'Output (formula)'!I8</f>
        <v>2.8105095890411098</v>
      </c>
      <c r="D117" s="7">
        <f>'Output (formula)'!I56</f>
        <v>2.8079899319369299</v>
      </c>
      <c r="E117" s="7">
        <f>'Output (formula)'!I24</f>
        <v>2.7412378811244298</v>
      </c>
      <c r="F117" s="7">
        <f>'Output (formula)'!I40</f>
        <v>2.8716423765411001</v>
      </c>
      <c r="Q117" s="6"/>
      <c r="R117" s="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</row>
    <row r="118" spans="2:118" x14ac:dyDescent="0.25">
      <c r="B118" s="1">
        <v>2027</v>
      </c>
      <c r="C118" s="85">
        <f>'Output (formula)'!I9</f>
        <v>2.8996814404432101</v>
      </c>
      <c r="D118" s="7">
        <f>'Output (formula)'!I57</f>
        <v>2.8971617833390462</v>
      </c>
      <c r="E118" s="7">
        <f>'Output (formula)'!I25</f>
        <v>2.83040973252655</v>
      </c>
      <c r="F118" s="7">
        <f>'Output (formula)'!I41</f>
        <v>2.9608142279432199</v>
      </c>
      <c r="Q118" s="6"/>
      <c r="R118" s="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</row>
    <row r="119" spans="2:118" x14ac:dyDescent="0.25">
      <c r="B119" s="1">
        <v>2028</v>
      </c>
      <c r="C119" s="85">
        <f>'Output (formula)'!I10</f>
        <v>2.9550191256830498</v>
      </c>
      <c r="D119" s="7">
        <f>'Output (formula)'!I58</f>
        <v>2.9602703048580619</v>
      </c>
      <c r="E119" s="7">
        <f>'Output (formula)'!I26</f>
        <v>2.8724259873497302</v>
      </c>
      <c r="F119" s="7">
        <f>'Output (formula)'!I42</f>
        <v>3.0395452181830702</v>
      </c>
      <c r="Q119" s="6"/>
      <c r="R119" s="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</row>
    <row r="120" spans="2:118" x14ac:dyDescent="0.25">
      <c r="B120" s="1">
        <v>2029</v>
      </c>
      <c r="C120" s="85">
        <f>'Output (formula)'!I11</f>
        <v>3.0807849999999899</v>
      </c>
      <c r="D120" s="7">
        <f>'Output (formula)'!I59</f>
        <v>3.0860361791750006</v>
      </c>
      <c r="E120" s="7">
        <f>'Output (formula)'!I27</f>
        <v>2.9981918616666401</v>
      </c>
      <c r="F120" s="7">
        <f>'Output (formula)'!I43</f>
        <v>3.1653110925000201</v>
      </c>
      <c r="Q120" s="6"/>
      <c r="R120" s="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</row>
    <row r="121" spans="2:118" x14ac:dyDescent="0.25">
      <c r="B121" s="1">
        <v>2030</v>
      </c>
      <c r="C121" s="85">
        <f>'Output (formula)'!I12</f>
        <v>3.15787200000003</v>
      </c>
      <c r="D121" s="7">
        <f>'Output (formula)'!I60</f>
        <v>3.1631231791749985</v>
      </c>
      <c r="E121" s="7">
        <f>'Output (formula)'!I28</f>
        <v>3.0752788616666402</v>
      </c>
      <c r="F121" s="7">
        <f>'Output (formula)'!I44</f>
        <v>3.2423980925000202</v>
      </c>
      <c r="Q121" s="6"/>
      <c r="R121" s="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</row>
    <row r="122" spans="2:118" x14ac:dyDescent="0.25">
      <c r="B122" s="1">
        <v>2031</v>
      </c>
      <c r="C122" s="85">
        <f>'Output (formula)'!I13</f>
        <v>3.1843739999999801</v>
      </c>
      <c r="D122" s="7">
        <f>'Output (formula)'!I61</f>
        <v>3.1896251791750037</v>
      </c>
      <c r="E122" s="7">
        <f>'Output (formula)'!I29</f>
        <v>3.1017808616666498</v>
      </c>
      <c r="F122" s="7">
        <f>'Output (formula)'!I45</f>
        <v>3.2689000925000302</v>
      </c>
      <c r="Q122" s="6"/>
      <c r="R122" s="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</row>
    <row r="123" spans="2:118" x14ac:dyDescent="0.25">
      <c r="B123" s="1">
        <v>2032</v>
      </c>
      <c r="C123" s="85">
        <f>'Output (formula)'!I14</f>
        <v>3.2525290000000102</v>
      </c>
      <c r="D123" s="7">
        <f>'Output (formula)'!I62</f>
        <v>3.2577801791749992</v>
      </c>
      <c r="E123" s="7">
        <f>'Output (formula)'!I30</f>
        <v>3.1699358616666902</v>
      </c>
      <c r="F123" s="7">
        <f>'Output (formula)'!I46</f>
        <v>3.33705509249998</v>
      </c>
      <c r="Q123" s="6"/>
      <c r="R123" s="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</row>
    <row r="124" spans="2:118" x14ac:dyDescent="0.25">
      <c r="B124" s="1">
        <v>2033</v>
      </c>
      <c r="C124" s="85">
        <f>'Output (formula)'!I15</f>
        <v>3.332989</v>
      </c>
      <c r="D124" s="7">
        <f>'Output (formula)'!I63</f>
        <v>3.3382401791749987</v>
      </c>
      <c r="E124" s="7">
        <f>'Output (formula)'!I31</f>
        <v>3.2503958616666702</v>
      </c>
      <c r="F124" s="7">
        <f>'Output (formula)'!I47</f>
        <v>3.41751509249998</v>
      </c>
      <c r="Q124" s="6"/>
      <c r="R124" s="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</row>
    <row r="125" spans="2:118" x14ac:dyDescent="0.25">
      <c r="B125" s="1">
        <v>2034</v>
      </c>
      <c r="C125" s="85">
        <f>'Output (formula)'!I16</f>
        <v>3.46602100000002</v>
      </c>
      <c r="D125" s="7">
        <f>'Output (formula)'!I64</f>
        <v>3.4712721791749974</v>
      </c>
      <c r="E125" s="7">
        <f>'Output (formula)'!I32</f>
        <v>3.38342786166668</v>
      </c>
      <c r="F125" s="7">
        <f>'Output (formula)'!I48</f>
        <v>3.5505470924999898</v>
      </c>
      <c r="Q125" s="6"/>
      <c r="R125" s="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</row>
    <row r="126" spans="2:118" x14ac:dyDescent="0.25">
      <c r="Q126" s="6"/>
      <c r="R126" s="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</row>
    <row r="127" spans="2:118" x14ac:dyDescent="0.25">
      <c r="C127" s="40" t="s">
        <v>167</v>
      </c>
      <c r="D127" s="40" t="s">
        <v>164</v>
      </c>
      <c r="E127" s="40" t="s">
        <v>165</v>
      </c>
      <c r="F127" s="40" t="s">
        <v>166</v>
      </c>
      <c r="Q127" s="6"/>
      <c r="R127" s="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</row>
    <row r="128" spans="2:118" x14ac:dyDescent="0.25">
      <c r="C128" s="1" t="s">
        <v>45</v>
      </c>
      <c r="D128" s="1" t="s">
        <v>45</v>
      </c>
      <c r="E128" s="1" t="s">
        <v>45</v>
      </c>
      <c r="F128" s="1" t="s">
        <v>45</v>
      </c>
      <c r="Q128" s="6"/>
      <c r="R128" s="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</row>
    <row r="129" spans="2:118" x14ac:dyDescent="0.25">
      <c r="B129" s="1">
        <v>2020</v>
      </c>
      <c r="C129" s="85">
        <f>'Output (formula)'!J2</f>
        <v>2.15250819672133</v>
      </c>
      <c r="D129" s="7">
        <f>'Output (formula)'!J50</f>
        <v>2.1502699784088124</v>
      </c>
      <c r="E129" s="7">
        <f>'Output (formula)'!J18</f>
        <v>2.09274954380464</v>
      </c>
      <c r="F129" s="7">
        <f>'Output (formula)'!J34</f>
        <v>2.2056864971379899</v>
      </c>
      <c r="Q129" s="6"/>
      <c r="R129" s="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</row>
    <row r="130" spans="2:118" x14ac:dyDescent="0.25">
      <c r="B130" s="1">
        <v>2021</v>
      </c>
      <c r="C130" s="85">
        <f>'Output (formula)'!J3</f>
        <v>2.1965684931506799</v>
      </c>
      <c r="D130" s="7">
        <f>'Output (formula)'!J51</f>
        <v>2.194330274838185</v>
      </c>
      <c r="E130" s="7">
        <f>'Output (formula)'!J19</f>
        <v>2.1368098402340201</v>
      </c>
      <c r="F130" s="7">
        <f>'Output (formula)'!J35</f>
        <v>2.2497467935673598</v>
      </c>
      <c r="Q130" s="6"/>
      <c r="R130" s="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</row>
    <row r="131" spans="2:118" x14ac:dyDescent="0.25">
      <c r="B131" s="1">
        <v>2022</v>
      </c>
      <c r="C131" s="85">
        <f>'Output (formula)'!J4</f>
        <v>2.2249465753424502</v>
      </c>
      <c r="D131" s="7">
        <f>'Output (formula)'!J52</f>
        <v>2.2227083570299651</v>
      </c>
      <c r="E131" s="7">
        <f>'Output (formula)'!J20</f>
        <v>2.1651879224258002</v>
      </c>
      <c r="F131" s="7">
        <f>'Output (formula)'!J36</f>
        <v>2.2781248757591199</v>
      </c>
      <c r="Q131" s="6"/>
      <c r="R131" s="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</row>
    <row r="132" spans="2:118" x14ac:dyDescent="0.25">
      <c r="B132" s="1">
        <v>2023</v>
      </c>
      <c r="C132" s="85">
        <f>'Output (formula)'!J5</f>
        <v>2.3043630136986302</v>
      </c>
      <c r="D132" s="7">
        <f>'Output (formula)'!J53</f>
        <v>2.3021247953861304</v>
      </c>
      <c r="E132" s="7">
        <f>'Output (formula)'!J21</f>
        <v>2.2446043607819499</v>
      </c>
      <c r="F132" s="7">
        <f>'Output (formula)'!J37</f>
        <v>2.3575413141152999</v>
      </c>
      <c r="Q132" s="6"/>
      <c r="R132" s="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</row>
    <row r="133" spans="2:118" x14ac:dyDescent="0.25">
      <c r="B133" s="1">
        <v>2024</v>
      </c>
      <c r="C133" s="85">
        <f>'Output (formula)'!J6</f>
        <v>2.37469672131148</v>
      </c>
      <c r="D133" s="7">
        <f>'Output (formula)'!J54</f>
        <v>2.3724585029989749</v>
      </c>
      <c r="E133" s="7">
        <f>'Output (formula)'!J22</f>
        <v>2.3149380683948202</v>
      </c>
      <c r="F133" s="7">
        <f>'Output (formula)'!J38</f>
        <v>2.4278750217281502</v>
      </c>
      <c r="Q133" s="6"/>
      <c r="R133" s="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</row>
    <row r="134" spans="2:118" x14ac:dyDescent="0.25">
      <c r="B134" s="1">
        <v>2025</v>
      </c>
      <c r="C134" s="85">
        <f>'Output (formula)'!J7</f>
        <v>2.4435684931506798</v>
      </c>
      <c r="D134" s="7">
        <f>'Output (formula)'!J55</f>
        <v>2.4413302748381835</v>
      </c>
      <c r="E134" s="7">
        <f>'Output (formula)'!J23</f>
        <v>2.3838098402340302</v>
      </c>
      <c r="F134" s="7">
        <f>'Output (formula)'!J39</f>
        <v>2.4967467935673602</v>
      </c>
      <c r="Q134" s="6"/>
      <c r="R134" s="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</row>
    <row r="135" spans="2:118" x14ac:dyDescent="0.25">
      <c r="B135" s="1">
        <v>2026</v>
      </c>
      <c r="C135" s="85">
        <f>'Output (formula)'!J8</f>
        <v>2.5230095890410902</v>
      </c>
      <c r="D135" s="7">
        <f>'Output (formula)'!J56</f>
        <v>2.5207713707285953</v>
      </c>
      <c r="E135" s="7">
        <f>'Output (formula)'!J24</f>
        <v>2.4632509361244299</v>
      </c>
      <c r="F135" s="7">
        <f>'Output (formula)'!J40</f>
        <v>2.5761878894577599</v>
      </c>
      <c r="Q135" s="6"/>
      <c r="R135" s="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</row>
    <row r="136" spans="2:118" x14ac:dyDescent="0.25">
      <c r="B136" s="1">
        <v>2027</v>
      </c>
      <c r="C136" s="85">
        <f>'Output (formula)'!J9</f>
        <v>2.61218144044321</v>
      </c>
      <c r="D136" s="7">
        <f>'Output (formula)'!J57</f>
        <v>2.6099432221307124</v>
      </c>
      <c r="E136" s="7">
        <f>'Output (formula)'!J25</f>
        <v>2.5524227875265502</v>
      </c>
      <c r="F136" s="7">
        <f>'Output (formula)'!J41</f>
        <v>2.6653597408598899</v>
      </c>
      <c r="Q136" s="6"/>
      <c r="R136" s="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</row>
    <row r="137" spans="2:118" x14ac:dyDescent="0.25">
      <c r="B137" s="1">
        <v>2028</v>
      </c>
      <c r="C137" s="85">
        <f>'Output (formula)'!J10</f>
        <v>2.6675191256830701</v>
      </c>
      <c r="D137" s="7">
        <f>'Output (formula)'!J58</f>
        <v>2.672179092991394</v>
      </c>
      <c r="E137" s="7">
        <f>'Output (formula)'!J26</f>
        <v>2.5936665056830499</v>
      </c>
      <c r="F137" s="7">
        <f>'Output (formula)'!J42</f>
        <v>2.7433036448497301</v>
      </c>
      <c r="Q137" s="6"/>
      <c r="R137" s="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</row>
    <row r="138" spans="2:118" x14ac:dyDescent="0.25">
      <c r="B138" s="1">
        <v>2029</v>
      </c>
      <c r="C138" s="85">
        <f>'Output (formula)'!J11</f>
        <v>2.7932850000000098</v>
      </c>
      <c r="D138" s="7">
        <f>'Output (formula)'!J59</f>
        <v>2.7979449673083328</v>
      </c>
      <c r="E138" s="7">
        <f>'Output (formula)'!J27</f>
        <v>2.71943237999999</v>
      </c>
      <c r="F138" s="7">
        <f>'Output (formula)'!J43</f>
        <v>2.86906951916668</v>
      </c>
      <c r="Q138" s="6"/>
      <c r="R138" s="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</row>
    <row r="139" spans="2:118" x14ac:dyDescent="0.25">
      <c r="B139" s="1">
        <v>2030</v>
      </c>
      <c r="C139" s="85">
        <f>'Output (formula)'!J12</f>
        <v>2.8703720000000099</v>
      </c>
      <c r="D139" s="7">
        <f>'Output (formula)'!J60</f>
        <v>2.8750319673083333</v>
      </c>
      <c r="E139" s="7">
        <f>'Output (formula)'!J28</f>
        <v>2.7965193800000199</v>
      </c>
      <c r="F139" s="7">
        <f>'Output (formula)'!J44</f>
        <v>2.9461565191666801</v>
      </c>
      <c r="Q139" s="6"/>
      <c r="R139" s="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</row>
    <row r="140" spans="2:118" x14ac:dyDescent="0.25">
      <c r="B140" s="1">
        <v>2031</v>
      </c>
      <c r="C140" s="85">
        <f>'Output (formula)'!J13</f>
        <v>2.8968740000000199</v>
      </c>
      <c r="D140" s="7">
        <f>'Output (formula)'!J61</f>
        <v>2.9015339673083353</v>
      </c>
      <c r="E140" s="7">
        <f>'Output (formula)'!J29</f>
        <v>2.8230213800000299</v>
      </c>
      <c r="F140" s="7">
        <f>'Output (formula)'!J45</f>
        <v>2.9726585191666799</v>
      </c>
      <c r="Q140" s="6"/>
      <c r="R140" s="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</row>
    <row r="141" spans="2:118" x14ac:dyDescent="0.25">
      <c r="B141" s="1">
        <v>2032</v>
      </c>
      <c r="C141" s="85">
        <f>'Output (formula)'!J14</f>
        <v>2.9650289999999901</v>
      </c>
      <c r="D141" s="7">
        <f>'Output (formula)'!J62</f>
        <v>2.9696889673083295</v>
      </c>
      <c r="E141" s="7">
        <f>'Output (formula)'!J30</f>
        <v>2.8911763800000099</v>
      </c>
      <c r="F141" s="7">
        <f>'Output (formula)'!J46</f>
        <v>3.0408135191666399</v>
      </c>
      <c r="Q141" s="6"/>
      <c r="R141" s="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</row>
    <row r="142" spans="2:118" x14ac:dyDescent="0.25">
      <c r="B142" s="1">
        <v>2033</v>
      </c>
      <c r="C142" s="85">
        <f>'Output (formula)'!J15</f>
        <v>3.0454889999999799</v>
      </c>
      <c r="D142" s="7">
        <f>'Output (formula)'!J63</f>
        <v>3.05014896730833</v>
      </c>
      <c r="E142" s="7">
        <f>'Output (formula)'!J31</f>
        <v>2.9716363799999899</v>
      </c>
      <c r="F142" s="7">
        <f>'Output (formula)'!J47</f>
        <v>3.1212735191666501</v>
      </c>
      <c r="M142" s="85"/>
      <c r="Q142" s="6"/>
      <c r="R142" s="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</row>
    <row r="143" spans="2:118" x14ac:dyDescent="0.25">
      <c r="B143" s="1">
        <v>2034</v>
      </c>
      <c r="C143" s="85">
        <f>'Output (formula)'!J16</f>
        <v>3.1785209999999799</v>
      </c>
      <c r="D143" s="7">
        <f>'Output (formula)'!J64</f>
        <v>3.1831809673083327</v>
      </c>
      <c r="E143" s="7">
        <f>'Output (formula)'!J32</f>
        <v>3.1046683800000099</v>
      </c>
      <c r="F143" s="7">
        <f>'Output (formula)'!J48</f>
        <v>3.2543055191666501</v>
      </c>
      <c r="Q143" s="6"/>
      <c r="R143" s="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</row>
    <row r="144" spans="2:118" x14ac:dyDescent="0.25">
      <c r="Q144" s="6"/>
      <c r="R144" s="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</row>
    <row r="145" spans="2:118" x14ac:dyDescent="0.25">
      <c r="C145" s="40" t="s">
        <v>167</v>
      </c>
      <c r="D145" s="40" t="s">
        <v>164</v>
      </c>
      <c r="E145" s="40" t="s">
        <v>165</v>
      </c>
      <c r="F145" s="40" t="s">
        <v>166</v>
      </c>
      <c r="Q145" s="6"/>
      <c r="R145" s="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</row>
    <row r="146" spans="2:118" x14ac:dyDescent="0.25">
      <c r="C146" s="1" t="s">
        <v>156</v>
      </c>
      <c r="D146" s="1" t="s">
        <v>156</v>
      </c>
      <c r="E146" s="1" t="s">
        <v>156</v>
      </c>
      <c r="F146" s="1" t="s">
        <v>156</v>
      </c>
      <c r="Q146" s="6"/>
      <c r="R146" s="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</row>
    <row r="147" spans="2:118" x14ac:dyDescent="0.25">
      <c r="B147" s="1">
        <v>2020</v>
      </c>
      <c r="C147" s="85">
        <f>'Output (formula)'!L2</f>
        <v>0</v>
      </c>
      <c r="D147" s="85">
        <f>'Output (formula)'!L50</f>
        <v>0</v>
      </c>
      <c r="E147" s="85">
        <f>'Output (formula)'!L18</f>
        <v>0</v>
      </c>
      <c r="F147" s="85">
        <f>'Output (formula)'!L34</f>
        <v>0</v>
      </c>
      <c r="Q147" s="6"/>
      <c r="R147" s="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</row>
    <row r="148" spans="2:118" x14ac:dyDescent="0.25">
      <c r="B148" s="1">
        <v>2021</v>
      </c>
      <c r="C148" s="85">
        <f>'Output (formula)'!L3</f>
        <v>0</v>
      </c>
      <c r="D148" s="85">
        <f>'Output (formula)'!L51</f>
        <v>0</v>
      </c>
      <c r="E148" s="85">
        <f>'Output (formula)'!L19</f>
        <v>0</v>
      </c>
      <c r="F148" s="85">
        <f>'Output (formula)'!L35</f>
        <v>0</v>
      </c>
      <c r="Q148" s="6"/>
      <c r="R148" s="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</row>
    <row r="149" spans="2:118" x14ac:dyDescent="0.25">
      <c r="B149" s="1">
        <v>2022</v>
      </c>
      <c r="C149" s="85">
        <f>'Output (formula)'!L4</f>
        <v>0</v>
      </c>
      <c r="D149" s="85">
        <f>'Output (formula)'!L52</f>
        <v>0</v>
      </c>
      <c r="E149" s="85">
        <f>'Output (formula)'!L20</f>
        <v>0</v>
      </c>
      <c r="F149" s="85">
        <f>'Output (formula)'!L36</f>
        <v>0</v>
      </c>
      <c r="Q149" s="6"/>
      <c r="R149" s="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</row>
    <row r="150" spans="2:118" x14ac:dyDescent="0.25">
      <c r="B150" s="1">
        <v>2023</v>
      </c>
      <c r="C150" s="85">
        <f>'Output (formula)'!L5</f>
        <v>0</v>
      </c>
      <c r="D150" s="85">
        <f>'Output (formula)'!L53</f>
        <v>0</v>
      </c>
      <c r="E150" s="85">
        <f>'Output (formula)'!L21</f>
        <v>0</v>
      </c>
      <c r="F150" s="85">
        <f>'Output (formula)'!L37</f>
        <v>0</v>
      </c>
      <c r="Q150" s="6"/>
      <c r="R150" s="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</row>
    <row r="151" spans="2:118" x14ac:dyDescent="0.25">
      <c r="B151" s="1">
        <v>2024</v>
      </c>
      <c r="C151" s="85">
        <f>'Output (formula)'!L6</f>
        <v>0</v>
      </c>
      <c r="D151" s="85">
        <f>'Output (formula)'!L54</f>
        <v>0</v>
      </c>
      <c r="E151" s="85">
        <f>'Output (formula)'!L22</f>
        <v>0</v>
      </c>
      <c r="F151" s="85">
        <f>'Output (formula)'!L38</f>
        <v>0</v>
      </c>
      <c r="Q151" s="6"/>
      <c r="R151" s="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</row>
    <row r="152" spans="2:118" x14ac:dyDescent="0.25">
      <c r="B152" s="1">
        <v>2025</v>
      </c>
      <c r="C152" s="85">
        <f>'Output (formula)'!L7</f>
        <v>0</v>
      </c>
      <c r="D152" s="85">
        <f>'Output (formula)'!L55</f>
        <v>0</v>
      </c>
      <c r="E152" s="85">
        <f>'Output (formula)'!L23</f>
        <v>0</v>
      </c>
      <c r="F152" s="85">
        <f>'Output (formula)'!L39</f>
        <v>0</v>
      </c>
      <c r="Q152" s="6"/>
      <c r="R152" s="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</row>
    <row r="153" spans="2:118" x14ac:dyDescent="0.25">
      <c r="B153" s="1">
        <v>2026</v>
      </c>
      <c r="C153" s="85">
        <f>'Output (formula)'!L8</f>
        <v>0</v>
      </c>
      <c r="D153" s="85">
        <f>'Output (formula)'!L56</f>
        <v>0</v>
      </c>
      <c r="E153" s="85">
        <f>'Output (formula)'!L24</f>
        <v>0</v>
      </c>
      <c r="F153" s="85">
        <f>'Output (formula)'!L40</f>
        <v>0</v>
      </c>
      <c r="Q153" s="6"/>
      <c r="R153" s="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</row>
    <row r="154" spans="2:118" x14ac:dyDescent="0.25">
      <c r="B154" s="1">
        <v>2027</v>
      </c>
      <c r="C154" s="85">
        <f>'Output (formula)'!L9</f>
        <v>0</v>
      </c>
      <c r="D154" s="85">
        <f>'Output (formula)'!L57</f>
        <v>0</v>
      </c>
      <c r="E154" s="85">
        <f>'Output (formula)'!L25</f>
        <v>0</v>
      </c>
      <c r="F154" s="85">
        <f>'Output (formula)'!L41</f>
        <v>0</v>
      </c>
      <c r="Q154" s="6"/>
      <c r="R154" s="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</row>
    <row r="155" spans="2:118" x14ac:dyDescent="0.25">
      <c r="B155" s="1">
        <v>2028</v>
      </c>
      <c r="C155" s="85">
        <f>'Output (formula)'!L10</f>
        <v>13.607909999999919</v>
      </c>
      <c r="D155" s="85">
        <f>'Output (formula)'!L58</f>
        <v>14.557024416666659</v>
      </c>
      <c r="E155" s="85">
        <f>'Output (formula)'!L26</f>
        <v>0.82812333333333799</v>
      </c>
      <c r="F155" s="85">
        <f>'Output (formula)'!L42</f>
        <v>29.597068333333198</v>
      </c>
      <c r="Q155" s="6"/>
      <c r="R155" s="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</row>
    <row r="156" spans="2:118" x14ac:dyDescent="0.25">
      <c r="B156" s="1">
        <v>2029</v>
      </c>
      <c r="C156" s="85">
        <f>'Output (formula)'!L11</f>
        <v>14.08418833333336</v>
      </c>
      <c r="D156" s="85">
        <f>'Output (formula)'!L59</f>
        <v>15.033302400000002</v>
      </c>
      <c r="E156" s="85">
        <f>'Output (formula)'!L27</f>
        <v>1.3044008333333321</v>
      </c>
      <c r="F156" s="85">
        <f>'Output (formula)'!L43</f>
        <v>30.073346666666399</v>
      </c>
      <c r="Q156" s="6"/>
      <c r="R156" s="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</row>
    <row r="157" spans="2:118" x14ac:dyDescent="0.25">
      <c r="B157" s="1">
        <v>2030</v>
      </c>
      <c r="C157" s="85">
        <f>'Output (formula)'!L12</f>
        <v>14.577134166666761</v>
      </c>
      <c r="D157" s="85">
        <f>'Output (formula)'!L60</f>
        <v>15.52624843333334</v>
      </c>
      <c r="E157" s="85">
        <f>'Output (formula)'!L28</f>
        <v>1.7973466666666762</v>
      </c>
      <c r="F157" s="85">
        <f>'Output (formula)'!L44</f>
        <v>30.566292500000198</v>
      </c>
      <c r="Q157" s="6"/>
      <c r="R157" s="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</row>
    <row r="158" spans="2:118" x14ac:dyDescent="0.25">
      <c r="B158" s="1">
        <v>2031</v>
      </c>
      <c r="C158" s="85">
        <f>'Output (formula)'!L13</f>
        <v>15.087334166666599</v>
      </c>
      <c r="D158" s="85">
        <f>'Output (formula)'!L61</f>
        <v>16.036448433333323</v>
      </c>
      <c r="E158" s="85">
        <f>'Output (formula)'!L29</f>
        <v>2.30754666666666</v>
      </c>
      <c r="F158" s="85">
        <f>'Output (formula)'!L45</f>
        <v>31.076492500000001</v>
      </c>
      <c r="Q158" s="6"/>
      <c r="R158" s="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</row>
    <row r="159" spans="2:118" x14ac:dyDescent="0.25">
      <c r="B159" s="1">
        <v>2032</v>
      </c>
      <c r="C159" s="85">
        <f>'Output (formula)'!L14</f>
        <v>15.615390000000021</v>
      </c>
      <c r="D159" s="85">
        <f>'Output (formula)'!L62</f>
        <v>16.564504416666669</v>
      </c>
      <c r="E159" s="85">
        <f>'Output (formula)'!L30</f>
        <v>2.8356033333333599</v>
      </c>
      <c r="F159" s="85">
        <f>'Output (formula)'!L46</f>
        <v>31.604548333333199</v>
      </c>
      <c r="Q159" s="6"/>
      <c r="R159" s="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</row>
    <row r="160" spans="2:118" x14ac:dyDescent="0.25">
      <c r="B160" s="1">
        <v>2033</v>
      </c>
      <c r="C160" s="85">
        <f>'Output (formula)'!L15</f>
        <v>16.161930000000162</v>
      </c>
      <c r="D160" s="85">
        <f>'Output (formula)'!L63</f>
        <v>17.111044416666687</v>
      </c>
      <c r="E160" s="85">
        <f>'Output (formula)'!L31</f>
        <v>3.3821433333333197</v>
      </c>
      <c r="F160" s="85">
        <f>'Output (formula)'!L47</f>
        <v>32.151088333333398</v>
      </c>
      <c r="Q160" s="6"/>
      <c r="R160" s="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</row>
    <row r="161" spans="2:118" x14ac:dyDescent="0.25">
      <c r="B161" s="1">
        <v>2034</v>
      </c>
      <c r="C161" s="85">
        <f>'Output (formula)'!L16</f>
        <v>16.727595833333378</v>
      </c>
      <c r="D161" s="85">
        <f>'Output (formula)'!L64</f>
        <v>17.676710433333341</v>
      </c>
      <c r="E161" s="85">
        <f>'Output (formula)'!L32</f>
        <v>3.9478091666666595</v>
      </c>
      <c r="F161" s="85">
        <f>'Output (formula)'!L48</f>
        <v>32.716755000000198</v>
      </c>
      <c r="Q161" s="6"/>
      <c r="R161" s="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</row>
    <row r="162" spans="2:118" x14ac:dyDescent="0.25">
      <c r="Q162" s="6"/>
      <c r="R162" s="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</row>
    <row r="163" spans="2:118" x14ac:dyDescent="0.25">
      <c r="Q163" s="6"/>
      <c r="R163" s="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</row>
    <row r="164" spans="2:118" x14ac:dyDescent="0.25">
      <c r="E164" s="40">
        <v>0.1</v>
      </c>
      <c r="Q164" s="6"/>
      <c r="R164" s="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</row>
    <row r="165" spans="2:118" x14ac:dyDescent="0.25">
      <c r="E165" s="40">
        <f>E164/2000</f>
        <v>5.0000000000000002E-5</v>
      </c>
      <c r="Q165" s="6"/>
      <c r="R165" s="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</row>
    <row r="166" spans="2:118" x14ac:dyDescent="0.25">
      <c r="Q166" s="6"/>
      <c r="R166" s="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</row>
    <row r="167" spans="2:118" x14ac:dyDescent="0.25">
      <c r="Q167" s="6"/>
      <c r="R167" s="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</row>
    <row r="168" spans="2:118" x14ac:dyDescent="0.25">
      <c r="Q168" s="6"/>
      <c r="R168" s="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</row>
    <row r="169" spans="2:118" x14ac:dyDescent="0.25">
      <c r="Q169" s="6"/>
      <c r="R169" s="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</row>
    <row r="170" spans="2:118" x14ac:dyDescent="0.25">
      <c r="Q170" s="6"/>
      <c r="R170" s="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</row>
    <row r="171" spans="2:118" x14ac:dyDescent="0.25">
      <c r="Q171" s="6"/>
      <c r="R171" s="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</row>
    <row r="172" spans="2:118" x14ac:dyDescent="0.25">
      <c r="Q172" s="6"/>
      <c r="R172" s="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</row>
    <row r="173" spans="2:118" x14ac:dyDescent="0.25">
      <c r="Q173" s="6"/>
      <c r="R173" s="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</row>
    <row r="174" spans="2:118" x14ac:dyDescent="0.25">
      <c r="Q174" s="6"/>
      <c r="R174" s="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</row>
    <row r="175" spans="2:118" x14ac:dyDescent="0.25">
      <c r="Q175" s="6"/>
      <c r="R175" s="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</row>
    <row r="176" spans="2:118" x14ac:dyDescent="0.25">
      <c r="Q176" s="6"/>
      <c r="R176" s="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</row>
    <row r="177" spans="17:118" x14ac:dyDescent="0.25">
      <c r="Q177" s="6"/>
      <c r="R177" s="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</row>
    <row r="178" spans="17:118" x14ac:dyDescent="0.25">
      <c r="Q178" s="6"/>
      <c r="R178" s="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</row>
    <row r="179" spans="17:118" x14ac:dyDescent="0.25">
      <c r="Q179" s="6"/>
      <c r="R179" s="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</row>
    <row r="180" spans="17:118" x14ac:dyDescent="0.25">
      <c r="Q180" s="6"/>
      <c r="R180" s="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</row>
    <row r="181" spans="17:118" x14ac:dyDescent="0.25">
      <c r="Q181" s="6"/>
      <c r="R181" s="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</row>
    <row r="182" spans="17:118" x14ac:dyDescent="0.25">
      <c r="Q182" s="6"/>
      <c r="R182" s="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</row>
    <row r="183" spans="17:118" x14ac:dyDescent="0.25">
      <c r="Q183" s="6"/>
      <c r="R183" s="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</row>
    <row r="184" spans="17:118" x14ac:dyDescent="0.25">
      <c r="Q184" s="6"/>
      <c r="R184" s="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</row>
    <row r="185" spans="17:118" x14ac:dyDescent="0.25">
      <c r="Q185" s="6"/>
      <c r="R185" s="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</row>
    <row r="186" spans="17:118" x14ac:dyDescent="0.25">
      <c r="Q186" s="6"/>
      <c r="R186" s="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</row>
    <row r="187" spans="17:118" x14ac:dyDescent="0.25">
      <c r="Q187" s="6"/>
      <c r="R187" s="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</row>
    <row r="188" spans="17:118" x14ac:dyDescent="0.25">
      <c r="Q188" s="6"/>
      <c r="R188" s="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</row>
    <row r="189" spans="17:118" x14ac:dyDescent="0.25">
      <c r="Q189" s="6"/>
      <c r="R189" s="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</row>
    <row r="190" spans="17:118" x14ac:dyDescent="0.25">
      <c r="Q190" s="6"/>
      <c r="R190" s="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</row>
    <row r="191" spans="17:118" x14ac:dyDescent="0.25">
      <c r="Q191" s="6"/>
      <c r="R191" s="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</row>
    <row r="192" spans="17:118" x14ac:dyDescent="0.25">
      <c r="Q192" s="6"/>
      <c r="R192" s="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</row>
    <row r="193" spans="17:118" x14ac:dyDescent="0.25">
      <c r="Q193" s="6"/>
      <c r="R193" s="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</row>
    <row r="194" spans="17:118" x14ac:dyDescent="0.25">
      <c r="Q194" s="6"/>
      <c r="R194" s="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</row>
    <row r="195" spans="17:118" x14ac:dyDescent="0.25">
      <c r="Q195" s="6"/>
      <c r="R195" s="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</row>
    <row r="196" spans="17:118" x14ac:dyDescent="0.25">
      <c r="Q196" s="6"/>
      <c r="R196" s="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</row>
    <row r="197" spans="17:118" x14ac:dyDescent="0.25">
      <c r="Q197" s="6"/>
      <c r="R197" s="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7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19.7109375" style="40" bestFit="1" customWidth="1"/>
    <col min="2" max="2" width="9.28515625" style="40" bestFit="1" customWidth="1"/>
    <col min="3" max="3" width="13.140625" style="40" bestFit="1" customWidth="1"/>
    <col min="4" max="4" width="16.42578125" style="40" bestFit="1" customWidth="1"/>
    <col min="5" max="5" width="15.42578125" style="40" bestFit="1" customWidth="1"/>
    <col min="6" max="6" width="16.5703125" style="40" bestFit="1" customWidth="1"/>
    <col min="7" max="7" width="15.140625" style="40" bestFit="1" customWidth="1"/>
    <col min="8" max="8" width="19.7109375" style="40" bestFit="1" customWidth="1"/>
    <col min="9" max="9" width="14.85546875" style="40" bestFit="1" customWidth="1"/>
    <col min="10" max="10" width="19.42578125" style="40" bestFit="1" customWidth="1"/>
    <col min="11" max="11" width="11.5703125" style="40" bestFit="1" customWidth="1"/>
    <col min="12" max="12" width="11.5703125" style="40" customWidth="1"/>
    <col min="13" max="13" width="11.5703125" customWidth="1"/>
    <col min="14" max="14" width="19.7109375" bestFit="1" customWidth="1"/>
    <col min="15" max="24" width="9.28515625" bestFit="1" customWidth="1"/>
    <col min="25" max="114" width="10.140625" bestFit="1" customWidth="1"/>
    <col min="115" max="115" width="11.140625" bestFit="1" customWidth="1"/>
  </cols>
  <sheetData>
    <row r="1" spans="1:13" x14ac:dyDescent="0.25">
      <c r="A1" s="1"/>
      <c r="B1" s="1" t="s">
        <v>0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49</v>
      </c>
      <c r="L1" s="1" t="s">
        <v>156</v>
      </c>
      <c r="M1" s="6"/>
    </row>
    <row r="2" spans="1:13" x14ac:dyDescent="0.25">
      <c r="A2" s="1" t="s">
        <v>53</v>
      </c>
      <c r="B2" s="1">
        <v>2020</v>
      </c>
      <c r="C2" s="85">
        <v>3.1545756712021702</v>
      </c>
      <c r="D2" s="85">
        <v>42.571413290000301</v>
      </c>
      <c r="E2" s="85">
        <v>28.055528461745201</v>
      </c>
      <c r="F2" s="85">
        <v>28.055528461745201</v>
      </c>
      <c r="G2" s="85">
        <v>2.2572568306010998</v>
      </c>
      <c r="H2" s="85">
        <v>2.1721568306010899</v>
      </c>
      <c r="I2" s="85">
        <v>2.4400081967213101</v>
      </c>
      <c r="J2" s="85">
        <v>2.15250819672133</v>
      </c>
      <c r="K2" s="85">
        <v>0</v>
      </c>
      <c r="L2" s="85">
        <f>K2*2000</f>
        <v>0</v>
      </c>
      <c r="M2" s="105">
        <f>1/2000</f>
        <v>5.0000000000000001E-4</v>
      </c>
    </row>
    <row r="3" spans="1:13" x14ac:dyDescent="0.25">
      <c r="A3" s="1"/>
      <c r="B3" s="1">
        <v>2021</v>
      </c>
      <c r="C3" s="85">
        <v>3.2214308071438298</v>
      </c>
      <c r="D3" s="85">
        <v>56.009825449999703</v>
      </c>
      <c r="E3" s="85">
        <v>28.2670776680126</v>
      </c>
      <c r="F3" s="85">
        <v>28.2670776680126</v>
      </c>
      <c r="G3" s="85">
        <v>2.3239671232876602</v>
      </c>
      <c r="H3" s="85">
        <v>2.2388671232876698</v>
      </c>
      <c r="I3" s="85">
        <v>2.48406849315068</v>
      </c>
      <c r="J3" s="85">
        <v>2.1965684931506799</v>
      </c>
      <c r="K3" s="85">
        <v>0</v>
      </c>
      <c r="L3" s="85">
        <f t="shared" ref="L3:L16" si="0">K3*2000</f>
        <v>0</v>
      </c>
      <c r="M3" s="85"/>
    </row>
    <row r="4" spans="1:13" x14ac:dyDescent="0.25">
      <c r="A4" s="1"/>
      <c r="B4" s="1">
        <v>2022</v>
      </c>
      <c r="C4" s="85">
        <v>3.3914308071438199</v>
      </c>
      <c r="D4" s="85">
        <v>43.119324320000104</v>
      </c>
      <c r="E4" s="85">
        <v>29.3626758662603</v>
      </c>
      <c r="F4" s="85">
        <v>29.3626758662603</v>
      </c>
      <c r="G4" s="85">
        <v>2.14936164383563</v>
      </c>
      <c r="H4" s="85">
        <v>2.0642616438356098</v>
      </c>
      <c r="I4" s="85">
        <v>2.5124465753424601</v>
      </c>
      <c r="J4" s="85">
        <v>2.2249465753424502</v>
      </c>
      <c r="K4" s="85">
        <v>0</v>
      </c>
      <c r="L4" s="85">
        <f t="shared" si="0"/>
        <v>0</v>
      </c>
      <c r="M4" s="85"/>
    </row>
    <row r="5" spans="1:13" x14ac:dyDescent="0.25">
      <c r="A5" s="1"/>
      <c r="B5" s="1">
        <v>2023</v>
      </c>
      <c r="C5" s="85">
        <v>3.5721979304314999</v>
      </c>
      <c r="D5" s="85">
        <v>40.357162160000101</v>
      </c>
      <c r="E5" s="85">
        <v>30.595305901792202</v>
      </c>
      <c r="F5" s="85">
        <v>30.595305901792202</v>
      </c>
      <c r="G5" s="85">
        <v>2.1562000000000001</v>
      </c>
      <c r="H5" s="85">
        <v>2.0711000000000102</v>
      </c>
      <c r="I5" s="85">
        <v>2.5918630136986498</v>
      </c>
      <c r="J5" s="85">
        <v>2.3043630136986302</v>
      </c>
      <c r="K5" s="85">
        <v>0</v>
      </c>
      <c r="L5" s="85">
        <f t="shared" si="0"/>
        <v>0</v>
      </c>
      <c r="M5" s="85"/>
    </row>
    <row r="6" spans="1:13" x14ac:dyDescent="0.25">
      <c r="A6" s="1"/>
      <c r="B6" s="1">
        <v>2024</v>
      </c>
      <c r="C6" s="85">
        <v>3.76262762642761</v>
      </c>
      <c r="D6" s="85">
        <v>37.930405410000098</v>
      </c>
      <c r="E6" s="85">
        <v>31.9627231795867</v>
      </c>
      <c r="F6" s="85">
        <v>31.9627231795867</v>
      </c>
      <c r="G6" s="85">
        <v>2.2768715846994598</v>
      </c>
      <c r="H6" s="85">
        <v>2.1917715846994499</v>
      </c>
      <c r="I6" s="85">
        <v>2.6621967213114699</v>
      </c>
      <c r="J6" s="85">
        <v>2.37469672131148</v>
      </c>
      <c r="K6" s="85">
        <v>0</v>
      </c>
      <c r="L6" s="85">
        <f t="shared" si="0"/>
        <v>0</v>
      </c>
      <c r="M6" s="85"/>
    </row>
    <row r="7" spans="1:13" x14ac:dyDescent="0.25">
      <c r="A7" s="1"/>
      <c r="B7" s="1">
        <v>2025</v>
      </c>
      <c r="C7" s="85">
        <v>3.9189102591986398</v>
      </c>
      <c r="D7" s="85">
        <v>35.853851350000099</v>
      </c>
      <c r="E7" s="85">
        <v>32.994009061560497</v>
      </c>
      <c r="F7" s="85">
        <v>32.994009061560497</v>
      </c>
      <c r="G7" s="85">
        <v>2.3475424657534401</v>
      </c>
      <c r="H7" s="85">
        <v>2.2624424657534199</v>
      </c>
      <c r="I7" s="85">
        <v>2.7310684931506799</v>
      </c>
      <c r="J7" s="85">
        <v>2.4435684931506798</v>
      </c>
      <c r="K7" s="85">
        <v>0</v>
      </c>
      <c r="L7" s="85">
        <f t="shared" si="0"/>
        <v>0</v>
      </c>
      <c r="M7" s="85"/>
    </row>
    <row r="8" spans="1:13" x14ac:dyDescent="0.25">
      <c r="A8" s="1"/>
      <c r="B8" s="1">
        <v>2026</v>
      </c>
      <c r="C8" s="85">
        <v>4.0780061496095996</v>
      </c>
      <c r="D8" s="85">
        <v>34.1472297299999</v>
      </c>
      <c r="E8" s="85">
        <v>33.991808130983998</v>
      </c>
      <c r="F8" s="85">
        <v>33.991808130983998</v>
      </c>
      <c r="G8" s="85">
        <v>2.4537479452054698</v>
      </c>
      <c r="H8" s="85">
        <v>2.3686479452054798</v>
      </c>
      <c r="I8" s="85">
        <v>2.8105095890411098</v>
      </c>
      <c r="J8" s="85">
        <v>2.5230095890410902</v>
      </c>
      <c r="K8" s="85">
        <v>0</v>
      </c>
      <c r="L8" s="85">
        <f t="shared" si="0"/>
        <v>0</v>
      </c>
      <c r="M8" s="85"/>
    </row>
    <row r="9" spans="1:13" x14ac:dyDescent="0.25">
      <c r="A9" s="1"/>
      <c r="B9" s="1">
        <v>2027</v>
      </c>
      <c r="C9" s="85">
        <v>4.22367390515004</v>
      </c>
      <c r="D9" s="85">
        <v>32.854932429999998</v>
      </c>
      <c r="E9" s="85">
        <v>35.302879976600899</v>
      </c>
      <c r="F9" s="85">
        <v>35.302879976600899</v>
      </c>
      <c r="G9" s="85">
        <v>2.5957700831025101</v>
      </c>
      <c r="H9" s="85">
        <v>2.51067008310249</v>
      </c>
      <c r="I9" s="85">
        <v>2.8996814404432101</v>
      </c>
      <c r="J9" s="85">
        <v>2.61218144044321</v>
      </c>
      <c r="K9" s="85">
        <v>0</v>
      </c>
      <c r="L9" s="85">
        <f t="shared" si="0"/>
        <v>0</v>
      </c>
      <c r="M9" s="85"/>
    </row>
    <row r="10" spans="1:13" x14ac:dyDescent="0.25">
      <c r="A10" s="1"/>
      <c r="B10" s="1">
        <v>2028</v>
      </c>
      <c r="C10" s="85">
        <v>4.5209609597609299</v>
      </c>
      <c r="D10" s="85">
        <v>31.98682432</v>
      </c>
      <c r="E10" s="85">
        <v>44.111866931910299</v>
      </c>
      <c r="F10" s="85">
        <v>44.111866931910299</v>
      </c>
      <c r="G10" s="85">
        <v>2.5379890710382602</v>
      </c>
      <c r="H10" s="85">
        <v>2.4528890710382298</v>
      </c>
      <c r="I10" s="85">
        <v>2.9550191256830498</v>
      </c>
      <c r="J10" s="85">
        <v>2.6675191256830701</v>
      </c>
      <c r="K10" s="2">
        <v>6.8039549999999597E-3</v>
      </c>
      <c r="L10" s="85">
        <f t="shared" si="0"/>
        <v>13.607909999999919</v>
      </c>
      <c r="M10" s="84"/>
    </row>
    <row r="11" spans="1:13" x14ac:dyDescent="0.25">
      <c r="A11" s="1"/>
      <c r="B11" s="1">
        <v>2029</v>
      </c>
      <c r="C11" s="85">
        <v>4.6872116290616601</v>
      </c>
      <c r="D11" s="85">
        <v>31.582364860000201</v>
      </c>
      <c r="E11" s="85">
        <v>44.285789935673598</v>
      </c>
      <c r="F11" s="85">
        <v>44.285789935673598</v>
      </c>
      <c r="G11" s="85">
        <v>2.53698000000001</v>
      </c>
      <c r="H11" s="85">
        <v>2.45188000000002</v>
      </c>
      <c r="I11" s="85">
        <v>3.0807849999999899</v>
      </c>
      <c r="J11" s="85">
        <v>2.7932850000000098</v>
      </c>
      <c r="K11" s="2">
        <v>7.0420941666666801E-3</v>
      </c>
      <c r="L11" s="85">
        <f t="shared" si="0"/>
        <v>14.08418833333336</v>
      </c>
      <c r="M11" s="84"/>
    </row>
    <row r="12" spans="1:13" x14ac:dyDescent="0.25">
      <c r="A12" s="1"/>
      <c r="B12" s="1">
        <v>2030</v>
      </c>
      <c r="C12" s="85">
        <v>4.8480609441301299</v>
      </c>
      <c r="D12" s="85">
        <v>31.661283779999799</v>
      </c>
      <c r="E12" s="85">
        <v>45.207561785529698</v>
      </c>
      <c r="F12" s="85">
        <v>45.207561785529698</v>
      </c>
      <c r="G12" s="85">
        <v>2.6162930000000002</v>
      </c>
      <c r="H12" s="85">
        <v>2.531193</v>
      </c>
      <c r="I12" s="85">
        <v>3.15787200000003</v>
      </c>
      <c r="J12" s="85">
        <v>2.8703720000000099</v>
      </c>
      <c r="K12" s="2">
        <v>7.2885670833333803E-3</v>
      </c>
      <c r="L12" s="85">
        <f t="shared" si="0"/>
        <v>14.577134166666761</v>
      </c>
      <c r="M12" s="84"/>
    </row>
    <row r="13" spans="1:13" x14ac:dyDescent="0.25">
      <c r="A13" s="1"/>
      <c r="B13" s="1">
        <v>2031</v>
      </c>
      <c r="C13" s="85">
        <v>4.9821431359109596</v>
      </c>
      <c r="D13" s="85">
        <v>32.233445950000203</v>
      </c>
      <c r="E13" s="85">
        <v>45.855863099163201</v>
      </c>
      <c r="F13" s="85">
        <v>45.855863099163201</v>
      </c>
      <c r="G13" s="85">
        <v>2.5421100000000099</v>
      </c>
      <c r="H13" s="85">
        <v>2.4570099999999901</v>
      </c>
      <c r="I13" s="85">
        <v>3.1843739999999801</v>
      </c>
      <c r="J13" s="85">
        <v>2.8968740000000199</v>
      </c>
      <c r="K13" s="2">
        <v>7.5436670833332999E-3</v>
      </c>
      <c r="L13" s="85">
        <f t="shared" si="0"/>
        <v>15.087334166666599</v>
      </c>
      <c r="M13" s="84"/>
    </row>
    <row r="14" spans="1:13" x14ac:dyDescent="0.25">
      <c r="A14" s="1"/>
      <c r="B14" s="1">
        <v>2032</v>
      </c>
      <c r="C14" s="85">
        <v>5.1334472985587398</v>
      </c>
      <c r="D14" s="85">
        <v>33.338310810000003</v>
      </c>
      <c r="E14" s="85">
        <v>47.025109556846502</v>
      </c>
      <c r="F14" s="85">
        <v>47.025109556846502</v>
      </c>
      <c r="G14" s="85">
        <v>2.5591410000000199</v>
      </c>
      <c r="H14" s="85">
        <v>2.4740410000000002</v>
      </c>
      <c r="I14" s="85">
        <v>3.2525290000000102</v>
      </c>
      <c r="J14" s="85">
        <v>2.9650289999999901</v>
      </c>
      <c r="K14" s="2">
        <v>7.8076950000000103E-3</v>
      </c>
      <c r="L14" s="85">
        <f t="shared" si="0"/>
        <v>15.615390000000021</v>
      </c>
      <c r="M14" s="84"/>
    </row>
    <row r="15" spans="1:13" x14ac:dyDescent="0.25">
      <c r="A15" s="1"/>
      <c r="B15" s="1">
        <v>2033</v>
      </c>
      <c r="C15" s="85">
        <v>5.2954582044040901</v>
      </c>
      <c r="D15" s="85">
        <v>35.010405410000097</v>
      </c>
      <c r="E15" s="85">
        <v>47.896694005739803</v>
      </c>
      <c r="F15" s="85">
        <v>47.896694005739803</v>
      </c>
      <c r="G15" s="85">
        <v>2.5384139999999999</v>
      </c>
      <c r="H15" s="85">
        <v>2.45331400000001</v>
      </c>
      <c r="I15" s="85">
        <v>3.332989</v>
      </c>
      <c r="J15" s="85">
        <v>3.0454889999999799</v>
      </c>
      <c r="K15" s="2">
        <v>8.0809650000000805E-3</v>
      </c>
      <c r="L15" s="85">
        <f t="shared" si="0"/>
        <v>16.161930000000162</v>
      </c>
      <c r="M15" s="84"/>
    </row>
    <row r="16" spans="1:13" x14ac:dyDescent="0.25">
      <c r="A16" s="1"/>
      <c r="B16" s="1">
        <v>2034</v>
      </c>
      <c r="C16" s="85">
        <v>5.49353540099494</v>
      </c>
      <c r="D16" s="85">
        <v>37.274391889999897</v>
      </c>
      <c r="E16" s="85">
        <v>49.067841653980899</v>
      </c>
      <c r="F16" s="85">
        <v>49.067841653980899</v>
      </c>
      <c r="G16" s="85">
        <v>2.5735159999999802</v>
      </c>
      <c r="H16" s="85">
        <v>2.4884159999999902</v>
      </c>
      <c r="I16" s="85">
        <v>3.46602100000002</v>
      </c>
      <c r="J16" s="85">
        <v>3.1785209999999799</v>
      </c>
      <c r="K16" s="2">
        <v>8.3637979166666897E-3</v>
      </c>
      <c r="L16" s="85">
        <f t="shared" si="0"/>
        <v>16.727595833333378</v>
      </c>
      <c r="M16" s="84"/>
    </row>
    <row r="17" spans="1:115" x14ac:dyDescent="0.25">
      <c r="A17" s="1"/>
      <c r="B17" s="1"/>
    </row>
    <row r="18" spans="1:115" x14ac:dyDescent="0.25">
      <c r="A18" s="40" t="s">
        <v>153</v>
      </c>
      <c r="B18" s="1">
        <v>2020</v>
      </c>
      <c r="C18" s="7">
        <f>MIN(P19:DK19)</f>
        <v>2.8605729276604999</v>
      </c>
      <c r="D18" s="7">
        <f>MIN(P34:DK34)</f>
        <v>1</v>
      </c>
      <c r="E18" s="7">
        <f>MIN(P56:DK56)</f>
        <v>13.3617321425786</v>
      </c>
      <c r="F18" s="7">
        <f>MIN(P71:DK71)</f>
        <v>14.7930029317452</v>
      </c>
      <c r="G18" s="7">
        <f>MIN(P86:DK86)</f>
        <v>2.1706247393510898</v>
      </c>
      <c r="H18" s="7">
        <f>MIN(P101:DK101)</f>
        <v>2.08872997060109</v>
      </c>
      <c r="I18" s="7">
        <f>MIN(P116:DK116)</f>
        <v>2.3707364888046598</v>
      </c>
      <c r="J18" s="7">
        <f>MIN(P131:DK131)</f>
        <v>2.09274954380464</v>
      </c>
      <c r="K18" s="2">
        <v>0</v>
      </c>
      <c r="L18" s="85">
        <f>K18*2000</f>
        <v>0</v>
      </c>
      <c r="M18" s="84"/>
      <c r="N18" s="6" t="s">
        <v>50</v>
      </c>
      <c r="O18" s="6" t="s">
        <v>51</v>
      </c>
      <c r="P18" s="6" t="s">
        <v>52</v>
      </c>
      <c r="Q18" s="6" t="s">
        <v>54</v>
      </c>
      <c r="R18" s="6" t="s">
        <v>55</v>
      </c>
      <c r="S18" s="6" t="s">
        <v>56</v>
      </c>
      <c r="T18" s="6" t="s">
        <v>57</v>
      </c>
      <c r="U18" s="6" t="s">
        <v>58</v>
      </c>
      <c r="V18" s="6" t="s">
        <v>59</v>
      </c>
      <c r="W18" s="6" t="s">
        <v>60</v>
      </c>
      <c r="X18" s="6" t="s">
        <v>61</v>
      </c>
      <c r="Y18" s="6" t="s">
        <v>62</v>
      </c>
      <c r="Z18" s="6" t="s">
        <v>63</v>
      </c>
      <c r="AA18" s="6" t="s">
        <v>64</v>
      </c>
      <c r="AB18" s="6" t="s">
        <v>65</v>
      </c>
      <c r="AC18" s="6" t="s">
        <v>66</v>
      </c>
      <c r="AD18" s="6" t="s">
        <v>67</v>
      </c>
      <c r="AE18" s="6" t="s">
        <v>68</v>
      </c>
      <c r="AF18" s="6" t="s">
        <v>69</v>
      </c>
      <c r="AG18" s="6" t="s">
        <v>70</v>
      </c>
      <c r="AH18" s="6" t="s">
        <v>71</v>
      </c>
      <c r="AI18" s="6" t="s">
        <v>72</v>
      </c>
      <c r="AJ18" s="6" t="s">
        <v>73</v>
      </c>
      <c r="AK18" s="6" t="s">
        <v>74</v>
      </c>
      <c r="AL18" s="6" t="s">
        <v>75</v>
      </c>
      <c r="AM18" s="6" t="s">
        <v>76</v>
      </c>
      <c r="AN18" s="6" t="s">
        <v>77</v>
      </c>
      <c r="AO18" s="6" t="s">
        <v>78</v>
      </c>
      <c r="AP18" s="6" t="s">
        <v>79</v>
      </c>
      <c r="AQ18" s="6" t="s">
        <v>80</v>
      </c>
      <c r="AR18" s="6" t="s">
        <v>81</v>
      </c>
      <c r="AS18" s="6" t="s">
        <v>82</v>
      </c>
      <c r="AT18" s="6" t="s">
        <v>83</v>
      </c>
      <c r="AU18" s="6" t="s">
        <v>84</v>
      </c>
      <c r="AV18" s="6" t="s">
        <v>85</v>
      </c>
      <c r="AW18" s="6" t="s">
        <v>86</v>
      </c>
      <c r="AX18" s="6" t="s">
        <v>87</v>
      </c>
      <c r="AY18" s="6" t="s">
        <v>88</v>
      </c>
      <c r="AZ18" s="6" t="s">
        <v>89</v>
      </c>
      <c r="BA18" s="6" t="s">
        <v>90</v>
      </c>
      <c r="BB18" s="6" t="s">
        <v>91</v>
      </c>
      <c r="BC18" s="6" t="s">
        <v>92</v>
      </c>
      <c r="BD18" s="6" t="s">
        <v>93</v>
      </c>
      <c r="BE18" s="6" t="s">
        <v>94</v>
      </c>
      <c r="BF18" s="6" t="s">
        <v>95</v>
      </c>
      <c r="BG18" s="6" t="s">
        <v>96</v>
      </c>
      <c r="BH18" s="6" t="s">
        <v>97</v>
      </c>
      <c r="BI18" s="6" t="s">
        <v>98</v>
      </c>
      <c r="BJ18" s="6" t="s">
        <v>99</v>
      </c>
      <c r="BK18" s="6" t="s">
        <v>100</v>
      </c>
      <c r="BL18" s="6" t="s">
        <v>101</v>
      </c>
      <c r="BM18" s="6" t="s">
        <v>102</v>
      </c>
      <c r="BN18" s="6" t="s">
        <v>103</v>
      </c>
      <c r="BO18" s="6" t="s">
        <v>104</v>
      </c>
      <c r="BP18" s="6" t="s">
        <v>105</v>
      </c>
      <c r="BQ18" s="6" t="s">
        <v>106</v>
      </c>
      <c r="BR18" s="6" t="s">
        <v>107</v>
      </c>
      <c r="BS18" s="6" t="s">
        <v>108</v>
      </c>
      <c r="BT18" s="6" t="s">
        <v>109</v>
      </c>
      <c r="BU18" s="6" t="s">
        <v>110</v>
      </c>
      <c r="BV18" s="6" t="s">
        <v>111</v>
      </c>
      <c r="BW18" s="6" t="s">
        <v>112</v>
      </c>
      <c r="BX18" s="6" t="s">
        <v>113</v>
      </c>
      <c r="BY18" s="6" t="s">
        <v>114</v>
      </c>
      <c r="BZ18" s="6" t="s">
        <v>115</v>
      </c>
      <c r="CA18" s="6" t="s">
        <v>116</v>
      </c>
      <c r="CB18" s="6" t="s">
        <v>117</v>
      </c>
      <c r="CC18" s="6" t="s">
        <v>118</v>
      </c>
      <c r="CD18" s="6" t="s">
        <v>119</v>
      </c>
      <c r="CE18" s="6" t="s">
        <v>120</v>
      </c>
      <c r="CF18" s="6" t="s">
        <v>121</v>
      </c>
      <c r="CG18" s="6" t="s">
        <v>122</v>
      </c>
      <c r="CH18" s="6" t="s">
        <v>123</v>
      </c>
      <c r="CI18" s="6" t="s">
        <v>124</v>
      </c>
      <c r="CJ18" s="6" t="s">
        <v>125</v>
      </c>
      <c r="CK18" s="6" t="s">
        <v>126</v>
      </c>
      <c r="CL18" s="6" t="s">
        <v>127</v>
      </c>
      <c r="CM18" s="6" t="s">
        <v>128</v>
      </c>
      <c r="CN18" s="6" t="s">
        <v>129</v>
      </c>
      <c r="CO18" s="6" t="s">
        <v>130</v>
      </c>
      <c r="CP18" s="6" t="s">
        <v>131</v>
      </c>
      <c r="CQ18" s="6" t="s">
        <v>132</v>
      </c>
      <c r="CR18" s="6" t="s">
        <v>133</v>
      </c>
      <c r="CS18" s="6" t="s">
        <v>134</v>
      </c>
      <c r="CT18" s="6" t="s">
        <v>135</v>
      </c>
      <c r="CU18" s="6" t="s">
        <v>136</v>
      </c>
      <c r="CV18" s="6" t="s">
        <v>137</v>
      </c>
      <c r="CW18" s="6" t="s">
        <v>138</v>
      </c>
      <c r="CX18" s="6" t="s">
        <v>139</v>
      </c>
      <c r="CY18" s="6" t="s">
        <v>140</v>
      </c>
      <c r="CZ18" s="6" t="s">
        <v>141</v>
      </c>
      <c r="DA18" s="6" t="s">
        <v>142</v>
      </c>
      <c r="DB18" s="6" t="s">
        <v>143</v>
      </c>
      <c r="DC18" s="6" t="s">
        <v>144</v>
      </c>
      <c r="DD18" s="6" t="s">
        <v>145</v>
      </c>
      <c r="DE18" s="6" t="s">
        <v>146</v>
      </c>
      <c r="DF18" s="6" t="s">
        <v>147</v>
      </c>
      <c r="DG18" s="6" t="s">
        <v>148</v>
      </c>
      <c r="DH18" s="6" t="s">
        <v>149</v>
      </c>
      <c r="DI18" s="6" t="s">
        <v>150</v>
      </c>
      <c r="DJ18" s="6" t="s">
        <v>151</v>
      </c>
      <c r="DK18" s="6" t="s">
        <v>152</v>
      </c>
    </row>
    <row r="19" spans="1:115" x14ac:dyDescent="0.25">
      <c r="A19" s="40" t="s">
        <v>153</v>
      </c>
      <c r="B19" s="1">
        <v>2021</v>
      </c>
      <c r="C19" s="7">
        <f t="shared" ref="C19:C32" si="1">MIN(P20:DK20)</f>
        <v>2.9274280635993</v>
      </c>
      <c r="D19" s="7">
        <f t="shared" ref="D19:D32" si="2">MIN(P35:DK35)</f>
        <v>1</v>
      </c>
      <c r="E19" s="7">
        <f t="shared" ref="E19:E32" si="3">MIN(P57:DK57)</f>
        <v>13.573281348845899</v>
      </c>
      <c r="F19" s="7">
        <f t="shared" ref="F19:F32" si="4">MIN(P72:DK72)</f>
        <v>15.004552138012601</v>
      </c>
      <c r="G19" s="7">
        <f t="shared" ref="G19:G32" si="5">MIN(P87:DK87)</f>
        <v>2.2373350320376799</v>
      </c>
      <c r="H19" s="7">
        <f t="shared" ref="H19:H32" si="6">MIN(P102:DK102)</f>
        <v>2.1554402632876801</v>
      </c>
      <c r="I19" s="7">
        <f t="shared" ref="I19:I32" si="7">MIN(P117:DK117)</f>
        <v>2.4147967852340102</v>
      </c>
      <c r="J19" s="7">
        <f t="shared" ref="J19:J32" si="8">MIN(P132:DK132)</f>
        <v>2.1368098402340201</v>
      </c>
      <c r="K19" s="2">
        <v>0</v>
      </c>
      <c r="L19" s="85">
        <f t="shared" ref="L19:L32" si="9">K19*2000</f>
        <v>0</v>
      </c>
      <c r="M19" s="84"/>
      <c r="N19" s="6" t="s">
        <v>38</v>
      </c>
      <c r="O19" s="6">
        <v>2020</v>
      </c>
      <c r="P19" s="103">
        <v>2.9222960982855199</v>
      </c>
      <c r="Q19" s="103">
        <v>3.03925124446608</v>
      </c>
      <c r="R19" s="103">
        <v>3.1640643490494198</v>
      </c>
      <c r="S19" s="103">
        <v>3.1469677128688298</v>
      </c>
      <c r="T19" s="103">
        <v>2.8605729276604999</v>
      </c>
      <c r="U19" s="103">
        <v>3.12548739474384</v>
      </c>
      <c r="V19" s="103">
        <v>3.08350672849385</v>
      </c>
      <c r="W19" s="103">
        <v>3.1156724623827601</v>
      </c>
      <c r="X19" s="103">
        <v>3.0598201357160799</v>
      </c>
      <c r="Y19" s="103">
        <v>3.1079905211327401</v>
      </c>
      <c r="Z19" s="103">
        <v>3.0492747138422098</v>
      </c>
      <c r="AA19" s="103">
        <v>3.39734074238276</v>
      </c>
      <c r="AB19" s="103">
        <v>3.3411022429382902</v>
      </c>
      <c r="AC19" s="103">
        <v>3.1698465915494101</v>
      </c>
      <c r="AD19" s="103">
        <v>3.18139943425891</v>
      </c>
      <c r="AE19" s="103">
        <v>3.1742717671755498</v>
      </c>
      <c r="AF19" s="103">
        <v>3.0386935857160702</v>
      </c>
      <c r="AG19" s="103">
        <v>3.3424879350216199</v>
      </c>
      <c r="AH19" s="103">
        <v>3.0449159862021999</v>
      </c>
      <c r="AI19" s="103">
        <v>3.35559467641052</v>
      </c>
      <c r="AJ19" s="103">
        <v>3.1582727325922102</v>
      </c>
      <c r="AK19" s="103">
        <v>2.9742900582855301</v>
      </c>
      <c r="AL19" s="103">
        <v>2.8907983804382802</v>
      </c>
      <c r="AM19" s="103">
        <v>3.1128486663422001</v>
      </c>
      <c r="AN19" s="103">
        <v>3.0153179943271899</v>
      </c>
      <c r="AO19" s="103">
        <v>3.22243238384219</v>
      </c>
      <c r="AP19" s="103">
        <v>3.1433457401605098</v>
      </c>
      <c r="AQ19" s="103">
        <v>3.4601923344660701</v>
      </c>
      <c r="AR19" s="103">
        <v>3.0547724186327598</v>
      </c>
      <c r="AS19" s="103">
        <v>3.1882066734255399</v>
      </c>
      <c r="AT19" s="103">
        <v>3.0361193512021898</v>
      </c>
      <c r="AU19" s="103">
        <v>3.1647479332161002</v>
      </c>
      <c r="AV19" s="103">
        <v>3.3436255425216399</v>
      </c>
      <c r="AW19" s="103">
        <v>3.37841808078552</v>
      </c>
      <c r="AX19" s="103">
        <v>3.0176241765494098</v>
      </c>
      <c r="AY19" s="103">
        <v>3.1202507141883</v>
      </c>
      <c r="AZ19" s="103">
        <v>3.0693805733549699</v>
      </c>
      <c r="BA19" s="103">
        <v>3.2148239902994198</v>
      </c>
      <c r="BB19" s="103">
        <v>3.1256712920355199</v>
      </c>
      <c r="BC19" s="103">
        <v>3.2319734516882899</v>
      </c>
      <c r="BD19" s="103">
        <v>3.13503269182717</v>
      </c>
      <c r="BE19" s="103">
        <v>2.9940924893271799</v>
      </c>
      <c r="BF19" s="103">
        <v>3.2224660707855302</v>
      </c>
      <c r="BG19" s="103">
        <v>3.2518767889105198</v>
      </c>
      <c r="BH19" s="103">
        <v>3.2349765992588702</v>
      </c>
      <c r="BI19" s="103">
        <v>3.09824639557718</v>
      </c>
      <c r="BJ19" s="103">
        <v>3.13846993710498</v>
      </c>
      <c r="BK19" s="103">
        <v>3.0668628516882999</v>
      </c>
      <c r="BL19" s="103">
        <v>3.1309139543271698</v>
      </c>
      <c r="BM19" s="103">
        <v>3.1750544113422001</v>
      </c>
      <c r="BN19" s="103">
        <v>3.0439118032160701</v>
      </c>
      <c r="BO19" s="103">
        <v>3.06747650516051</v>
      </c>
      <c r="BP19" s="103">
        <v>3.1572800647438699</v>
      </c>
      <c r="BQ19" s="103">
        <v>3.0608355148827502</v>
      </c>
      <c r="BR19" s="103">
        <v>2.9282343614105302</v>
      </c>
      <c r="BS19" s="103">
        <v>3.2470102807855099</v>
      </c>
      <c r="BT19" s="103">
        <v>3.20698855057719</v>
      </c>
      <c r="BU19" s="103">
        <v>3.0397980437021901</v>
      </c>
      <c r="BV19" s="103">
        <v>3.32809592016052</v>
      </c>
      <c r="BW19" s="103">
        <v>3.1641079459938499</v>
      </c>
      <c r="BX19" s="103">
        <v>3.1913777943271802</v>
      </c>
      <c r="BY19" s="103">
        <v>3.0743432737716301</v>
      </c>
      <c r="BZ19" s="103">
        <v>3.10731077300888</v>
      </c>
      <c r="CA19" s="103">
        <v>3.10309747259222</v>
      </c>
      <c r="CB19" s="103">
        <v>3.2257390121049601</v>
      </c>
      <c r="CC19" s="103">
        <v>3.4041800717588799</v>
      </c>
      <c r="CD19" s="103">
        <v>3.15903689703554</v>
      </c>
      <c r="CE19" s="103">
        <v>3.3126259901605102</v>
      </c>
      <c r="CF19" s="103">
        <v>3.1354552553688402</v>
      </c>
      <c r="CG19" s="103">
        <v>3.2038808137716299</v>
      </c>
      <c r="CH19" s="103">
        <v>3.4542401662716302</v>
      </c>
      <c r="CI19" s="103">
        <v>3.0250900078688798</v>
      </c>
      <c r="CJ19" s="103">
        <v>3.1203779896049499</v>
      </c>
      <c r="CK19" s="103">
        <v>2.9718993161327498</v>
      </c>
      <c r="CL19" s="103">
        <v>3.2441661607854999</v>
      </c>
      <c r="CM19" s="103">
        <v>3.16589541161883</v>
      </c>
      <c r="CN19" s="103">
        <v>2.9507830915494102</v>
      </c>
      <c r="CO19" s="103">
        <v>3.1213854883549699</v>
      </c>
      <c r="CP19" s="103">
        <v>3.1169854387021898</v>
      </c>
      <c r="CQ19" s="103">
        <v>2.9695478032160598</v>
      </c>
      <c r="CR19" s="103">
        <v>3.1938137145355099</v>
      </c>
      <c r="CS19" s="103">
        <v>3.15743023134221</v>
      </c>
      <c r="CT19" s="103">
        <v>3.1560099534938502</v>
      </c>
      <c r="CU19" s="103">
        <v>3.1868348638422299</v>
      </c>
      <c r="CV19" s="103">
        <v>3.1542455054382801</v>
      </c>
      <c r="CW19" s="103">
        <v>3.1009289284255401</v>
      </c>
      <c r="CX19" s="103">
        <v>3.2270014416188602</v>
      </c>
      <c r="CY19" s="103">
        <v>3.15981307516051</v>
      </c>
      <c r="CZ19" s="103">
        <v>3.12320209654942</v>
      </c>
      <c r="DA19" s="103">
        <v>2.9503549471755699</v>
      </c>
      <c r="DB19" s="103">
        <v>3.0293981680771802</v>
      </c>
      <c r="DC19" s="103">
        <v>3.1361809808549501</v>
      </c>
      <c r="DD19" s="103">
        <v>3.09637045446607</v>
      </c>
      <c r="DE19" s="103">
        <v>3.0560932362716202</v>
      </c>
      <c r="DF19" s="103">
        <v>3.0568610171755402</v>
      </c>
      <c r="DG19" s="103">
        <v>3.1475831021049698</v>
      </c>
      <c r="DH19" s="103">
        <v>3.1148478384255598</v>
      </c>
      <c r="DI19" s="103">
        <v>3.0610525536327602</v>
      </c>
      <c r="DJ19" s="103">
        <v>3.04427139196607</v>
      </c>
      <c r="DK19" s="103">
        <v>3.3109785812716201</v>
      </c>
    </row>
    <row r="20" spans="1:115" x14ac:dyDescent="0.25">
      <c r="A20" s="40" t="s">
        <v>153</v>
      </c>
      <c r="B20" s="1">
        <v>2022</v>
      </c>
      <c r="C20" s="7">
        <f t="shared" si="1"/>
        <v>3.0974280635993101</v>
      </c>
      <c r="D20" s="7">
        <f t="shared" si="2"/>
        <v>1</v>
      </c>
      <c r="E20" s="7">
        <f t="shared" si="3"/>
        <v>14.668879547093599</v>
      </c>
      <c r="F20" s="7">
        <f t="shared" si="4"/>
        <v>16.100150336260299</v>
      </c>
      <c r="G20" s="7">
        <f t="shared" si="5"/>
        <v>2.06272955258562</v>
      </c>
      <c r="H20" s="7">
        <f t="shared" si="6"/>
        <v>1.98083478383561</v>
      </c>
      <c r="I20" s="7">
        <f t="shared" si="7"/>
        <v>2.4431748674257898</v>
      </c>
      <c r="J20" s="7">
        <f t="shared" si="8"/>
        <v>2.1651879224258002</v>
      </c>
      <c r="K20" s="2">
        <v>0</v>
      </c>
      <c r="L20" s="85">
        <f t="shared" si="9"/>
        <v>0</v>
      </c>
      <c r="M20" s="84"/>
      <c r="N20" s="6" t="s">
        <v>38</v>
      </c>
      <c r="O20" s="6">
        <v>2021</v>
      </c>
      <c r="P20" s="103">
        <v>2.9891512342271702</v>
      </c>
      <c r="Q20" s="103">
        <v>3.10610638040639</v>
      </c>
      <c r="R20" s="103">
        <v>3.2309194849897298</v>
      </c>
      <c r="S20" s="103">
        <v>3.21382284881052</v>
      </c>
      <c r="T20" s="103">
        <v>2.9274280635993</v>
      </c>
      <c r="U20" s="103">
        <v>3.1923425306826601</v>
      </c>
      <c r="V20" s="103">
        <v>3.1503618644326501</v>
      </c>
      <c r="W20" s="103">
        <v>3.1825275983230701</v>
      </c>
      <c r="X20" s="103">
        <v>3.1266752716563899</v>
      </c>
      <c r="Y20" s="103">
        <v>3.1748456570730599</v>
      </c>
      <c r="Z20" s="103">
        <v>3.1161298497477099</v>
      </c>
      <c r="AA20" s="103">
        <v>3.46419587832307</v>
      </c>
      <c r="AB20" s="103">
        <v>3.4079573788447699</v>
      </c>
      <c r="AC20" s="103">
        <v>3.2367017274897099</v>
      </c>
      <c r="AD20" s="103">
        <v>3.2482545701643701</v>
      </c>
      <c r="AE20" s="103">
        <v>3.2411269030810601</v>
      </c>
      <c r="AF20" s="103">
        <v>3.1055487216564002</v>
      </c>
      <c r="AG20" s="103">
        <v>3.4093430709280699</v>
      </c>
      <c r="AH20" s="103">
        <v>3.1117711221438298</v>
      </c>
      <c r="AI20" s="103">
        <v>3.4224498123493201</v>
      </c>
      <c r="AJ20" s="103">
        <v>3.2251278684977098</v>
      </c>
      <c r="AK20" s="103">
        <v>3.0411451942271701</v>
      </c>
      <c r="AL20" s="103">
        <v>2.9576535163447399</v>
      </c>
      <c r="AM20" s="103">
        <v>3.1797038022477202</v>
      </c>
      <c r="AN20" s="103">
        <v>3.0821731302659798</v>
      </c>
      <c r="AO20" s="103">
        <v>3.2892875197477198</v>
      </c>
      <c r="AP20" s="103">
        <v>3.2102008760993002</v>
      </c>
      <c r="AQ20" s="103">
        <v>3.5270474704064001</v>
      </c>
      <c r="AR20" s="103">
        <v>3.1216275545730499</v>
      </c>
      <c r="AS20" s="103">
        <v>3.2550618093310599</v>
      </c>
      <c r="AT20" s="103">
        <v>3.1029744871438401</v>
      </c>
      <c r="AU20" s="103">
        <v>3.2316030691563999</v>
      </c>
      <c r="AV20" s="103">
        <v>3.4104806784280801</v>
      </c>
      <c r="AW20" s="103">
        <v>3.44527321672716</v>
      </c>
      <c r="AX20" s="103">
        <v>3.0844793124897301</v>
      </c>
      <c r="AY20" s="103">
        <v>3.18710585009475</v>
      </c>
      <c r="AZ20" s="103">
        <v>3.1362357092614199</v>
      </c>
      <c r="BA20" s="103">
        <v>3.2816791262397298</v>
      </c>
      <c r="BB20" s="103">
        <v>3.1925264279771599</v>
      </c>
      <c r="BC20" s="103">
        <v>3.2988285875947398</v>
      </c>
      <c r="BD20" s="103">
        <v>3.2018878277659799</v>
      </c>
      <c r="BE20" s="103">
        <v>3.06094762526598</v>
      </c>
      <c r="BF20" s="103">
        <v>3.2893212067271702</v>
      </c>
      <c r="BG20" s="103">
        <v>3.3187319248493101</v>
      </c>
      <c r="BH20" s="103">
        <v>3.3018317351644</v>
      </c>
      <c r="BI20" s="103">
        <v>3.1651015315159801</v>
      </c>
      <c r="BJ20" s="103">
        <v>3.2053250730114198</v>
      </c>
      <c r="BK20" s="103">
        <v>3.1337179875947401</v>
      </c>
      <c r="BL20" s="103">
        <v>3.1977690902659899</v>
      </c>
      <c r="BM20" s="103">
        <v>3.24190954724773</v>
      </c>
      <c r="BN20" s="103">
        <v>3.1107669391563899</v>
      </c>
      <c r="BO20" s="103">
        <v>3.13433164109933</v>
      </c>
      <c r="BP20" s="103">
        <v>3.2241352006826398</v>
      </c>
      <c r="BQ20" s="103">
        <v>3.1276906508230602</v>
      </c>
      <c r="BR20" s="103">
        <v>2.9950894973493298</v>
      </c>
      <c r="BS20" s="103">
        <v>3.3138654167271802</v>
      </c>
      <c r="BT20" s="103">
        <v>3.2738436865159799</v>
      </c>
      <c r="BU20" s="103">
        <v>3.1066531796438399</v>
      </c>
      <c r="BV20" s="103">
        <v>3.3949510560993201</v>
      </c>
      <c r="BW20" s="103">
        <v>3.2309630819326598</v>
      </c>
      <c r="BX20" s="103">
        <v>3.2582329302659798</v>
      </c>
      <c r="BY20" s="103">
        <v>3.1411984096780801</v>
      </c>
      <c r="BZ20" s="103">
        <v>3.1741659089143899</v>
      </c>
      <c r="CA20" s="103">
        <v>3.1699526084977099</v>
      </c>
      <c r="CB20" s="103">
        <v>3.29259414801141</v>
      </c>
      <c r="CC20" s="103">
        <v>3.47103520766438</v>
      </c>
      <c r="CD20" s="103">
        <v>3.2258920329771699</v>
      </c>
      <c r="CE20" s="103">
        <v>3.3794811260993001</v>
      </c>
      <c r="CF20" s="103">
        <v>3.20231039131049</v>
      </c>
      <c r="CG20" s="103">
        <v>3.2707359496780799</v>
      </c>
      <c r="CH20" s="103">
        <v>3.52109530217809</v>
      </c>
      <c r="CI20" s="103">
        <v>3.0919451438104999</v>
      </c>
      <c r="CJ20" s="103">
        <v>3.1872331255114199</v>
      </c>
      <c r="CK20" s="103">
        <v>3.0387544520730598</v>
      </c>
      <c r="CL20" s="103">
        <v>3.3110212967271799</v>
      </c>
      <c r="CM20" s="103">
        <v>3.2327505475605198</v>
      </c>
      <c r="CN20" s="103">
        <v>3.01763822748973</v>
      </c>
      <c r="CO20" s="103">
        <v>3.1882406242614301</v>
      </c>
      <c r="CP20" s="103">
        <v>3.1838405746438401</v>
      </c>
      <c r="CQ20" s="103">
        <v>3.0364029391564</v>
      </c>
      <c r="CR20" s="103">
        <v>3.2606688504771602</v>
      </c>
      <c r="CS20" s="103">
        <v>3.2242853672477199</v>
      </c>
      <c r="CT20" s="103">
        <v>3.2228650894326498</v>
      </c>
      <c r="CU20" s="103">
        <v>3.25368999974771</v>
      </c>
      <c r="CV20" s="103">
        <v>3.22110064134475</v>
      </c>
      <c r="CW20" s="103">
        <v>3.1677840643310402</v>
      </c>
      <c r="CX20" s="103">
        <v>3.2938565775605002</v>
      </c>
      <c r="CY20" s="103">
        <v>3.2266682110993101</v>
      </c>
      <c r="CZ20" s="103">
        <v>3.1900572324897198</v>
      </c>
      <c r="DA20" s="103">
        <v>3.0172100830810402</v>
      </c>
      <c r="DB20" s="103">
        <v>3.0962533040159901</v>
      </c>
      <c r="DC20" s="103">
        <v>3.2030361167614299</v>
      </c>
      <c r="DD20" s="103">
        <v>3.1632255904063999</v>
      </c>
      <c r="DE20" s="103">
        <v>3.1229483721780902</v>
      </c>
      <c r="DF20" s="103">
        <v>3.1237161530810398</v>
      </c>
      <c r="DG20" s="103">
        <v>3.21443823801141</v>
      </c>
      <c r="DH20" s="103">
        <v>3.1817029743310599</v>
      </c>
      <c r="DI20" s="103">
        <v>3.12790768957306</v>
      </c>
      <c r="DJ20" s="103">
        <v>3.11112652790638</v>
      </c>
      <c r="DK20" s="103">
        <v>3.3778337171780701</v>
      </c>
    </row>
    <row r="21" spans="1:115" x14ac:dyDescent="0.25">
      <c r="A21" s="40" t="s">
        <v>153</v>
      </c>
      <c r="B21" s="1">
        <v>2023</v>
      </c>
      <c r="C21" s="7">
        <f t="shared" si="1"/>
        <v>3.2781951868869901</v>
      </c>
      <c r="D21" s="7">
        <f t="shared" si="2"/>
        <v>1</v>
      </c>
      <c r="E21" s="7">
        <f t="shared" si="3"/>
        <v>15.9015095826256</v>
      </c>
      <c r="F21" s="7">
        <f t="shared" si="4"/>
        <v>17.3327803717922</v>
      </c>
      <c r="G21" s="7">
        <f t="shared" si="5"/>
        <v>2.0695679087499901</v>
      </c>
      <c r="H21" s="7">
        <f t="shared" si="6"/>
        <v>1.9876731400000001</v>
      </c>
      <c r="I21" s="7">
        <f t="shared" si="7"/>
        <v>2.5225913057819702</v>
      </c>
      <c r="J21" s="7">
        <f t="shared" si="8"/>
        <v>2.2446043607819499</v>
      </c>
      <c r="K21" s="2">
        <v>0</v>
      </c>
      <c r="L21" s="85">
        <f t="shared" si="9"/>
        <v>0</v>
      </c>
      <c r="M21" s="84"/>
      <c r="N21" s="6" t="s">
        <v>38</v>
      </c>
      <c r="O21" s="6">
        <v>2022</v>
      </c>
      <c r="P21" s="103">
        <v>3.1591512342271799</v>
      </c>
      <c r="Q21" s="103">
        <v>3.2761063804063899</v>
      </c>
      <c r="R21" s="103">
        <v>3.40091948498972</v>
      </c>
      <c r="S21" s="103">
        <v>3.3838228488105102</v>
      </c>
      <c r="T21" s="103">
        <v>3.0974280635993101</v>
      </c>
      <c r="U21" s="103">
        <v>3.36234253068266</v>
      </c>
      <c r="V21" s="103">
        <v>3.3203618644326598</v>
      </c>
      <c r="W21" s="103">
        <v>3.3525275983230598</v>
      </c>
      <c r="X21" s="103">
        <v>3.2966752716563898</v>
      </c>
      <c r="Y21" s="103">
        <v>3.34484565707305</v>
      </c>
      <c r="Z21" s="103">
        <v>3.28612984974772</v>
      </c>
      <c r="AA21" s="103">
        <v>3.6341958783230499</v>
      </c>
      <c r="AB21" s="103">
        <v>3.5779573788447601</v>
      </c>
      <c r="AC21" s="103">
        <v>3.4067017274897302</v>
      </c>
      <c r="AD21" s="103">
        <v>3.4182545701643599</v>
      </c>
      <c r="AE21" s="103">
        <v>3.4111269030810498</v>
      </c>
      <c r="AF21" s="103">
        <v>3.2755487216564001</v>
      </c>
      <c r="AG21" s="103">
        <v>3.57934307092806</v>
      </c>
      <c r="AH21" s="103">
        <v>3.2817711221438302</v>
      </c>
      <c r="AI21" s="103">
        <v>3.5924498123493098</v>
      </c>
      <c r="AJ21" s="103">
        <v>3.39512786849772</v>
      </c>
      <c r="AK21" s="103">
        <v>3.21114519422717</v>
      </c>
      <c r="AL21" s="103">
        <v>3.1276535163447301</v>
      </c>
      <c r="AM21" s="103">
        <v>3.3497038022477099</v>
      </c>
      <c r="AN21" s="103">
        <v>3.25217313026599</v>
      </c>
      <c r="AO21" s="103">
        <v>3.45928751974771</v>
      </c>
      <c r="AP21" s="103">
        <v>3.3802008760993001</v>
      </c>
      <c r="AQ21" s="103">
        <v>3.6970474704063898</v>
      </c>
      <c r="AR21" s="103">
        <v>3.29162755457306</v>
      </c>
      <c r="AS21" s="103">
        <v>3.4250618093310501</v>
      </c>
      <c r="AT21" s="103">
        <v>3.2729744871438502</v>
      </c>
      <c r="AU21" s="103">
        <v>3.4016030691563901</v>
      </c>
      <c r="AV21" s="103">
        <v>3.58048067842808</v>
      </c>
      <c r="AW21" s="103">
        <v>3.6152732167271902</v>
      </c>
      <c r="AX21" s="103">
        <v>3.2544793124897402</v>
      </c>
      <c r="AY21" s="103">
        <v>3.3571058500947499</v>
      </c>
      <c r="AZ21" s="103">
        <v>3.3062357092614301</v>
      </c>
      <c r="BA21" s="103">
        <v>3.45167912623972</v>
      </c>
      <c r="BB21" s="103">
        <v>3.3625264279771798</v>
      </c>
      <c r="BC21" s="103">
        <v>3.4688285875947402</v>
      </c>
      <c r="BD21" s="103">
        <v>3.3718878277659701</v>
      </c>
      <c r="BE21" s="103">
        <v>3.2309476252659799</v>
      </c>
      <c r="BF21" s="103">
        <v>3.4593212067271701</v>
      </c>
      <c r="BG21" s="103">
        <v>3.4887319248493198</v>
      </c>
      <c r="BH21" s="103">
        <v>3.4718317351643799</v>
      </c>
      <c r="BI21" s="103">
        <v>3.33510153151598</v>
      </c>
      <c r="BJ21" s="103">
        <v>3.3753250730114099</v>
      </c>
      <c r="BK21" s="103">
        <v>3.3037179875947702</v>
      </c>
      <c r="BL21" s="103">
        <v>3.36776909026598</v>
      </c>
      <c r="BM21" s="103">
        <v>3.4119095472477201</v>
      </c>
      <c r="BN21" s="103">
        <v>3.2807669391563898</v>
      </c>
      <c r="BO21" s="103">
        <v>3.30433164109933</v>
      </c>
      <c r="BP21" s="103">
        <v>3.39413520068263</v>
      </c>
      <c r="BQ21" s="103">
        <v>3.2976906508230499</v>
      </c>
      <c r="BR21" s="103">
        <v>3.16508949734932</v>
      </c>
      <c r="BS21" s="103">
        <v>3.4838654167271699</v>
      </c>
      <c r="BT21" s="103">
        <v>3.44384368651599</v>
      </c>
      <c r="BU21" s="103">
        <v>3.2766531796438301</v>
      </c>
      <c r="BV21" s="103">
        <v>3.5649510560993201</v>
      </c>
      <c r="BW21" s="103">
        <v>3.4009630819326699</v>
      </c>
      <c r="BX21" s="103">
        <v>3.4282329302659802</v>
      </c>
      <c r="BY21" s="103">
        <v>3.31119840967808</v>
      </c>
      <c r="BZ21" s="103">
        <v>3.34416590891438</v>
      </c>
      <c r="CA21" s="103">
        <v>3.3399526084977</v>
      </c>
      <c r="CB21" s="103">
        <v>3.4625941480114202</v>
      </c>
      <c r="CC21" s="103">
        <v>3.6410352076643799</v>
      </c>
      <c r="CD21" s="103">
        <v>3.39589203297718</v>
      </c>
      <c r="CE21" s="103">
        <v>3.5494811260993102</v>
      </c>
      <c r="CF21" s="103">
        <v>3.3723103913104899</v>
      </c>
      <c r="CG21" s="103">
        <v>3.4407359496780798</v>
      </c>
      <c r="CH21" s="103">
        <v>3.6910953021781001</v>
      </c>
      <c r="CI21" s="103">
        <v>3.2619451438104998</v>
      </c>
      <c r="CJ21" s="103">
        <v>3.3572331255114101</v>
      </c>
      <c r="CK21" s="103">
        <v>3.2087544520730602</v>
      </c>
      <c r="CL21" s="103">
        <v>3.4810212967271599</v>
      </c>
      <c r="CM21" s="103">
        <v>3.40275054756051</v>
      </c>
      <c r="CN21" s="103">
        <v>3.1876382274897299</v>
      </c>
      <c r="CO21" s="103">
        <v>3.35824062426143</v>
      </c>
      <c r="CP21" s="103">
        <v>3.3538405746438502</v>
      </c>
      <c r="CQ21" s="103">
        <v>3.2064029391564</v>
      </c>
      <c r="CR21" s="103">
        <v>3.4306688504771601</v>
      </c>
      <c r="CS21" s="103">
        <v>3.39428536724771</v>
      </c>
      <c r="CT21" s="103">
        <v>3.3928650894326502</v>
      </c>
      <c r="CU21" s="103">
        <v>3.4236899997477002</v>
      </c>
      <c r="CV21" s="103">
        <v>3.3911006413447402</v>
      </c>
      <c r="CW21" s="103">
        <v>3.3377840643310499</v>
      </c>
      <c r="CX21" s="103">
        <v>3.4638565775605001</v>
      </c>
      <c r="CY21" s="103">
        <v>3.3966682110993198</v>
      </c>
      <c r="CZ21" s="103">
        <v>3.36005723248973</v>
      </c>
      <c r="DA21" s="103">
        <v>3.1872100830810299</v>
      </c>
      <c r="DB21" s="103">
        <v>3.2662533040159998</v>
      </c>
      <c r="DC21" s="103">
        <v>3.37303611676142</v>
      </c>
      <c r="DD21" s="103">
        <v>3.3332255904063999</v>
      </c>
      <c r="DE21" s="103">
        <v>3.2929483721780799</v>
      </c>
      <c r="DF21" s="103">
        <v>3.2937161530810499</v>
      </c>
      <c r="DG21" s="103">
        <v>3.3844382380114202</v>
      </c>
      <c r="DH21" s="103">
        <v>3.35170297433107</v>
      </c>
      <c r="DI21" s="103">
        <v>3.2979076895730599</v>
      </c>
      <c r="DJ21" s="103">
        <v>3.2811265279063901</v>
      </c>
      <c r="DK21" s="103">
        <v>3.5478337171780701</v>
      </c>
    </row>
    <row r="22" spans="1:115" x14ac:dyDescent="0.25">
      <c r="A22" s="40" t="s">
        <v>153</v>
      </c>
      <c r="B22" s="1">
        <v>2024</v>
      </c>
      <c r="C22" s="7">
        <f t="shared" si="1"/>
        <v>3.4686248828836601</v>
      </c>
      <c r="D22" s="7">
        <f t="shared" si="2"/>
        <v>1</v>
      </c>
      <c r="E22" s="7">
        <f t="shared" si="3"/>
        <v>17.268926860420098</v>
      </c>
      <c r="F22" s="7">
        <f t="shared" si="4"/>
        <v>18.700197649586801</v>
      </c>
      <c r="G22" s="7">
        <f t="shared" si="5"/>
        <v>2.19023949344946</v>
      </c>
      <c r="H22" s="7">
        <f t="shared" si="6"/>
        <v>2.10834472469945</v>
      </c>
      <c r="I22" s="7">
        <f t="shared" si="7"/>
        <v>2.5929250133948201</v>
      </c>
      <c r="J22" s="7">
        <f t="shared" si="8"/>
        <v>2.3149380683948202</v>
      </c>
      <c r="K22" s="2">
        <v>0</v>
      </c>
      <c r="L22" s="85">
        <f t="shared" si="9"/>
        <v>0</v>
      </c>
      <c r="M22" s="84"/>
      <c r="N22" s="6" t="s">
        <v>38</v>
      </c>
      <c r="O22" s="6">
        <v>2023</v>
      </c>
      <c r="P22" s="103">
        <v>3.3399183575148399</v>
      </c>
      <c r="Q22" s="103">
        <v>3.4568735036940601</v>
      </c>
      <c r="R22" s="103">
        <v>3.5816866082774101</v>
      </c>
      <c r="S22" s="103">
        <v>3.5645899720981702</v>
      </c>
      <c r="T22" s="103">
        <v>3.2781951868869901</v>
      </c>
      <c r="U22" s="103">
        <v>3.54310965397032</v>
      </c>
      <c r="V22" s="103">
        <v>3.5011289877203202</v>
      </c>
      <c r="W22" s="103">
        <v>3.53329472161071</v>
      </c>
      <c r="X22" s="103">
        <v>3.47744239494406</v>
      </c>
      <c r="Y22" s="103">
        <v>3.5256127803607402</v>
      </c>
      <c r="Z22" s="103">
        <v>3.4668969730353898</v>
      </c>
      <c r="AA22" s="103">
        <v>3.8149630016107099</v>
      </c>
      <c r="AB22" s="103">
        <v>3.75872450213242</v>
      </c>
      <c r="AC22" s="103">
        <v>3.5874688507773902</v>
      </c>
      <c r="AD22" s="103">
        <v>3.59902169345205</v>
      </c>
      <c r="AE22" s="103">
        <v>3.59189402636872</v>
      </c>
      <c r="AF22" s="103">
        <v>3.4563158449440698</v>
      </c>
      <c r="AG22" s="103">
        <v>3.7601101942157502</v>
      </c>
      <c r="AH22" s="103">
        <v>3.4625382454314901</v>
      </c>
      <c r="AI22" s="103">
        <v>3.773216935637</v>
      </c>
      <c r="AJ22" s="103">
        <v>3.57589499178538</v>
      </c>
      <c r="AK22" s="103">
        <v>3.39191231751483</v>
      </c>
      <c r="AL22" s="103">
        <v>3.3084206396324101</v>
      </c>
      <c r="AM22" s="103">
        <v>3.5304709255353699</v>
      </c>
      <c r="AN22" s="103">
        <v>3.4329402535536602</v>
      </c>
      <c r="AO22" s="103">
        <v>3.6400546430353602</v>
      </c>
      <c r="AP22" s="103">
        <v>3.5609679993869898</v>
      </c>
      <c r="AQ22" s="103">
        <v>3.87781459369408</v>
      </c>
      <c r="AR22" s="103">
        <v>3.4723946778607302</v>
      </c>
      <c r="AS22" s="103">
        <v>3.6058289326187101</v>
      </c>
      <c r="AT22" s="103">
        <v>3.4537416104315102</v>
      </c>
      <c r="AU22" s="103">
        <v>3.5823701924440501</v>
      </c>
      <c r="AV22" s="103">
        <v>3.76124780171578</v>
      </c>
      <c r="AW22" s="103">
        <v>3.7960403400148599</v>
      </c>
      <c r="AX22" s="103">
        <v>3.4352464357774002</v>
      </c>
      <c r="AY22" s="103">
        <v>3.5378729733824201</v>
      </c>
      <c r="AZ22" s="103">
        <v>3.4870028325490998</v>
      </c>
      <c r="BA22" s="103">
        <v>3.6324462495273999</v>
      </c>
      <c r="BB22" s="103">
        <v>3.54329355126485</v>
      </c>
      <c r="BC22" s="103">
        <v>3.64959571088243</v>
      </c>
      <c r="BD22" s="103">
        <v>3.5526549510536301</v>
      </c>
      <c r="BE22" s="103">
        <v>3.4117147485536501</v>
      </c>
      <c r="BF22" s="103">
        <v>3.6400883300148301</v>
      </c>
      <c r="BG22" s="103">
        <v>3.6694990481369998</v>
      </c>
      <c r="BH22" s="103">
        <v>3.6525988584520599</v>
      </c>
      <c r="BI22" s="103">
        <v>3.5158686548036502</v>
      </c>
      <c r="BJ22" s="103">
        <v>3.5560921962990899</v>
      </c>
      <c r="BK22" s="103">
        <v>3.4844851108824302</v>
      </c>
      <c r="BL22" s="103">
        <v>3.54853621355364</v>
      </c>
      <c r="BM22" s="103">
        <v>3.5926766705353899</v>
      </c>
      <c r="BN22" s="103">
        <v>3.4615340624440698</v>
      </c>
      <c r="BO22" s="103">
        <v>3.48509876438699</v>
      </c>
      <c r="BP22" s="103">
        <v>3.5749023239703099</v>
      </c>
      <c r="BQ22" s="103">
        <v>3.4784577741107401</v>
      </c>
      <c r="BR22" s="103">
        <v>3.34585662063698</v>
      </c>
      <c r="BS22" s="103">
        <v>3.6646325400148401</v>
      </c>
      <c r="BT22" s="103">
        <v>3.6246108098036598</v>
      </c>
      <c r="BU22" s="103">
        <v>3.4574203029315198</v>
      </c>
      <c r="BV22" s="103">
        <v>3.7457181793869898</v>
      </c>
      <c r="BW22" s="103">
        <v>3.5817302052203299</v>
      </c>
      <c r="BX22" s="103">
        <v>3.6090000535536499</v>
      </c>
      <c r="BY22" s="103">
        <v>3.49196553296574</v>
      </c>
      <c r="BZ22" s="103">
        <v>3.5249330322020702</v>
      </c>
      <c r="CA22" s="103">
        <v>3.52071973178538</v>
      </c>
      <c r="CB22" s="103">
        <v>3.6433612712990802</v>
      </c>
      <c r="CC22" s="103">
        <v>3.8218023309520701</v>
      </c>
      <c r="CD22" s="103">
        <v>3.57665915626484</v>
      </c>
      <c r="CE22" s="103">
        <v>3.7302482493869902</v>
      </c>
      <c r="CF22" s="103">
        <v>3.5530775145981601</v>
      </c>
      <c r="CG22" s="103">
        <v>3.6215030729657398</v>
      </c>
      <c r="CH22" s="103">
        <v>3.8718624254657699</v>
      </c>
      <c r="CI22" s="103">
        <v>3.4427122670981798</v>
      </c>
      <c r="CJ22" s="103">
        <v>3.53800024879909</v>
      </c>
      <c r="CK22" s="103">
        <v>3.3895215753607402</v>
      </c>
      <c r="CL22" s="103">
        <v>3.6617884200148398</v>
      </c>
      <c r="CM22" s="103">
        <v>3.58351767084817</v>
      </c>
      <c r="CN22" s="103">
        <v>3.3684053507774099</v>
      </c>
      <c r="CO22" s="103">
        <v>3.5390077475491002</v>
      </c>
      <c r="CP22" s="103">
        <v>3.5346076979315102</v>
      </c>
      <c r="CQ22" s="103">
        <v>3.3871700624440599</v>
      </c>
      <c r="CR22" s="103">
        <v>3.6114359737648498</v>
      </c>
      <c r="CS22" s="103">
        <v>3.5750524905354002</v>
      </c>
      <c r="CT22" s="103">
        <v>3.5736322127203199</v>
      </c>
      <c r="CU22" s="103">
        <v>3.6044571230353899</v>
      </c>
      <c r="CV22" s="103">
        <v>3.5718677646324002</v>
      </c>
      <c r="CW22" s="103">
        <v>3.5185511876187099</v>
      </c>
      <c r="CX22" s="103">
        <v>3.6446237008482001</v>
      </c>
      <c r="CY22" s="103">
        <v>3.5774353343869798</v>
      </c>
      <c r="CZ22" s="103">
        <v>3.54082435577739</v>
      </c>
      <c r="DA22" s="103">
        <v>3.3679772063687201</v>
      </c>
      <c r="DB22" s="103">
        <v>3.4470204273036602</v>
      </c>
      <c r="DC22" s="103">
        <v>3.55380324004908</v>
      </c>
      <c r="DD22" s="103">
        <v>3.5139927136940701</v>
      </c>
      <c r="DE22" s="103">
        <v>3.4737154954657501</v>
      </c>
      <c r="DF22" s="103">
        <v>3.4744832763687201</v>
      </c>
      <c r="DG22" s="103">
        <v>3.5652053612990802</v>
      </c>
      <c r="DH22" s="103">
        <v>3.53247009761873</v>
      </c>
      <c r="DI22" s="103">
        <v>3.4786748128607301</v>
      </c>
      <c r="DJ22" s="103">
        <v>3.4618936511940599</v>
      </c>
      <c r="DK22" s="103">
        <v>3.72860084046575</v>
      </c>
    </row>
    <row r="23" spans="1:115" x14ac:dyDescent="0.25">
      <c r="A23" s="40" t="s">
        <v>153</v>
      </c>
      <c r="B23" s="1">
        <v>2025</v>
      </c>
      <c r="C23" s="7">
        <f t="shared" si="1"/>
        <v>3.62490751565411</v>
      </c>
      <c r="D23" s="7">
        <f t="shared" si="2"/>
        <v>1</v>
      </c>
      <c r="E23" s="7">
        <f t="shared" si="3"/>
        <v>18.3002127423938</v>
      </c>
      <c r="F23" s="7">
        <f t="shared" si="4"/>
        <v>19.7314835315605</v>
      </c>
      <c r="G23" s="7">
        <f t="shared" si="5"/>
        <v>2.26091037450343</v>
      </c>
      <c r="H23" s="7">
        <f t="shared" si="6"/>
        <v>2.17901560575342</v>
      </c>
      <c r="I23" s="7">
        <f t="shared" si="7"/>
        <v>2.6617967852340199</v>
      </c>
      <c r="J23" s="7">
        <f t="shared" si="8"/>
        <v>2.3838098402340302</v>
      </c>
      <c r="K23" s="2">
        <v>0</v>
      </c>
      <c r="L23" s="85">
        <f t="shared" si="9"/>
        <v>0</v>
      </c>
      <c r="M23" s="84"/>
      <c r="N23" s="6" t="s">
        <v>38</v>
      </c>
      <c r="O23" s="6">
        <v>2024</v>
      </c>
      <c r="P23" s="103">
        <v>3.53034805351093</v>
      </c>
      <c r="Q23" s="103">
        <v>3.64730319969035</v>
      </c>
      <c r="R23" s="103">
        <v>3.7721163042736698</v>
      </c>
      <c r="S23" s="103">
        <v>3.7550196680942598</v>
      </c>
      <c r="T23" s="103">
        <v>3.4686248828836601</v>
      </c>
      <c r="U23" s="103">
        <v>3.73353934996699</v>
      </c>
      <c r="V23" s="103">
        <v>3.69155868371698</v>
      </c>
      <c r="W23" s="103">
        <v>3.7237244176070101</v>
      </c>
      <c r="X23" s="103">
        <v>3.6678720909403499</v>
      </c>
      <c r="Y23" s="103">
        <v>3.7160424763570101</v>
      </c>
      <c r="Z23" s="103">
        <v>3.6573266690311801</v>
      </c>
      <c r="AA23" s="103">
        <v>4.00539269760701</v>
      </c>
      <c r="AB23" s="103">
        <v>3.9491541981284199</v>
      </c>
      <c r="AC23" s="103">
        <v>3.7778985467736601</v>
      </c>
      <c r="AD23" s="103">
        <v>3.7894513894478701</v>
      </c>
      <c r="AE23" s="103">
        <v>3.7823237223645201</v>
      </c>
      <c r="AF23" s="103">
        <v>3.6467455409403402</v>
      </c>
      <c r="AG23" s="103">
        <v>3.9505398902117599</v>
      </c>
      <c r="AH23" s="103">
        <v>3.6529679414276002</v>
      </c>
      <c r="AI23" s="103">
        <v>3.9636466316336398</v>
      </c>
      <c r="AJ23" s="103">
        <v>3.7663246877811898</v>
      </c>
      <c r="AK23" s="103">
        <v>3.5823420135109201</v>
      </c>
      <c r="AL23" s="103">
        <v>3.49885033562843</v>
      </c>
      <c r="AM23" s="103">
        <v>3.7209006215311899</v>
      </c>
      <c r="AN23" s="103">
        <v>3.6233699495503</v>
      </c>
      <c r="AO23" s="103">
        <v>3.8304843390311998</v>
      </c>
      <c r="AP23" s="103">
        <v>3.7513976953836501</v>
      </c>
      <c r="AQ23" s="103">
        <v>4.0682442896903499</v>
      </c>
      <c r="AR23" s="103">
        <v>3.6628243738570201</v>
      </c>
      <c r="AS23" s="103">
        <v>3.7962586286145101</v>
      </c>
      <c r="AT23" s="103">
        <v>3.6441713064275998</v>
      </c>
      <c r="AU23" s="103">
        <v>3.7727998884403502</v>
      </c>
      <c r="AV23" s="103">
        <v>3.9516774977117302</v>
      </c>
      <c r="AW23" s="103">
        <v>3.98647003601093</v>
      </c>
      <c r="AX23" s="103">
        <v>3.6256761317736901</v>
      </c>
      <c r="AY23" s="103">
        <v>3.7283026693784</v>
      </c>
      <c r="AZ23" s="103">
        <v>3.6774325285450802</v>
      </c>
      <c r="BA23" s="103">
        <v>3.8228759455236898</v>
      </c>
      <c r="BB23" s="103">
        <v>3.7337232472609299</v>
      </c>
      <c r="BC23" s="103">
        <v>3.8400254068784201</v>
      </c>
      <c r="BD23" s="103">
        <v>3.7430846470503201</v>
      </c>
      <c r="BE23" s="103">
        <v>3.6021444445503099</v>
      </c>
      <c r="BF23" s="103">
        <v>3.83051802601091</v>
      </c>
      <c r="BG23" s="103">
        <v>3.8599287441336601</v>
      </c>
      <c r="BH23" s="103">
        <v>3.8430285544478702</v>
      </c>
      <c r="BI23" s="103">
        <v>3.70629835080031</v>
      </c>
      <c r="BJ23" s="103">
        <v>3.7465218922950698</v>
      </c>
      <c r="BK23" s="103">
        <v>3.6749148068784199</v>
      </c>
      <c r="BL23" s="103">
        <v>3.7389659095503198</v>
      </c>
      <c r="BM23" s="103">
        <v>3.7831063665311899</v>
      </c>
      <c r="BN23" s="103">
        <v>3.6519637584403402</v>
      </c>
      <c r="BO23" s="103">
        <v>3.67552846038366</v>
      </c>
      <c r="BP23" s="103">
        <v>3.765332019967</v>
      </c>
      <c r="BQ23" s="103">
        <v>3.66888747010701</v>
      </c>
      <c r="BR23" s="103">
        <v>3.5362863166336398</v>
      </c>
      <c r="BS23" s="103">
        <v>3.8550622360109199</v>
      </c>
      <c r="BT23" s="103">
        <v>3.8150405058003098</v>
      </c>
      <c r="BU23" s="103">
        <v>3.6478499989275899</v>
      </c>
      <c r="BV23" s="103">
        <v>3.9361478753836501</v>
      </c>
      <c r="BW23" s="103">
        <v>3.7721599012169902</v>
      </c>
      <c r="BX23" s="103">
        <v>3.7994297495503102</v>
      </c>
      <c r="BY23" s="103">
        <v>3.6823952289617501</v>
      </c>
      <c r="BZ23" s="103">
        <v>3.7153627281978698</v>
      </c>
      <c r="CA23" s="103">
        <v>3.7111494277812</v>
      </c>
      <c r="CB23" s="103">
        <v>3.8337909672950699</v>
      </c>
      <c r="CC23" s="103">
        <v>4.0122320269478697</v>
      </c>
      <c r="CD23" s="103">
        <v>3.7670888522609101</v>
      </c>
      <c r="CE23" s="103">
        <v>3.9206779453836602</v>
      </c>
      <c r="CF23" s="103">
        <v>3.7435072105942702</v>
      </c>
      <c r="CG23" s="103">
        <v>3.8119327689617402</v>
      </c>
      <c r="CH23" s="103">
        <v>4.0622921214617396</v>
      </c>
      <c r="CI23" s="103">
        <v>3.6331419630942499</v>
      </c>
      <c r="CJ23" s="103">
        <v>3.7284299447950899</v>
      </c>
      <c r="CK23" s="103">
        <v>3.5799512713569999</v>
      </c>
      <c r="CL23" s="103">
        <v>3.8522181160109401</v>
      </c>
      <c r="CM23" s="103">
        <v>3.77394736684426</v>
      </c>
      <c r="CN23" s="103">
        <v>3.55883504677369</v>
      </c>
      <c r="CO23" s="103">
        <v>3.7294374435450801</v>
      </c>
      <c r="CP23" s="103">
        <v>3.7250373939275998</v>
      </c>
      <c r="CQ23" s="103">
        <v>3.5775997584403401</v>
      </c>
      <c r="CR23" s="103">
        <v>3.8018656697609399</v>
      </c>
      <c r="CS23" s="103">
        <v>3.7654821865311998</v>
      </c>
      <c r="CT23" s="103">
        <v>3.7640619087169802</v>
      </c>
      <c r="CU23" s="103">
        <v>3.7948868190312002</v>
      </c>
      <c r="CV23" s="103">
        <v>3.7622974606284401</v>
      </c>
      <c r="CW23" s="103">
        <v>3.7089808836145299</v>
      </c>
      <c r="CX23" s="103">
        <v>3.8350533968442599</v>
      </c>
      <c r="CY23" s="103">
        <v>3.7678650303836498</v>
      </c>
      <c r="CZ23" s="103">
        <v>3.7312540517736901</v>
      </c>
      <c r="DA23" s="103">
        <v>3.5584069023645402</v>
      </c>
      <c r="DB23" s="103">
        <v>3.63745012330032</v>
      </c>
      <c r="DC23" s="103">
        <v>3.7442329360450799</v>
      </c>
      <c r="DD23" s="103">
        <v>3.70442240969034</v>
      </c>
      <c r="DE23" s="103">
        <v>3.66414519146173</v>
      </c>
      <c r="DF23" s="103">
        <v>3.66491297236451</v>
      </c>
      <c r="DG23" s="103">
        <v>3.7556350572950699</v>
      </c>
      <c r="DH23" s="103">
        <v>3.7228997936145101</v>
      </c>
      <c r="DI23" s="103">
        <v>3.66910450885702</v>
      </c>
      <c r="DJ23" s="103">
        <v>3.6523233471903298</v>
      </c>
      <c r="DK23" s="103">
        <v>3.9190305364617699</v>
      </c>
    </row>
    <row r="24" spans="1:115" x14ac:dyDescent="0.25">
      <c r="A24" s="40" t="s">
        <v>153</v>
      </c>
      <c r="B24" s="1">
        <v>2026</v>
      </c>
      <c r="C24" s="7">
        <f t="shared" si="1"/>
        <v>3.7840034060650498</v>
      </c>
      <c r="D24" s="7">
        <f t="shared" si="2"/>
        <v>1</v>
      </c>
      <c r="E24" s="7">
        <f t="shared" si="3"/>
        <v>19.2980118118174</v>
      </c>
      <c r="F24" s="7">
        <f t="shared" si="4"/>
        <v>20.729282600984</v>
      </c>
      <c r="G24" s="7">
        <f t="shared" si="5"/>
        <v>2.36711585395549</v>
      </c>
      <c r="H24" s="7">
        <f t="shared" si="6"/>
        <v>2.2852210852054902</v>
      </c>
      <c r="I24" s="7">
        <f t="shared" si="7"/>
        <v>2.7412378811244298</v>
      </c>
      <c r="J24" s="7">
        <f t="shared" si="8"/>
        <v>2.4632509361244299</v>
      </c>
      <c r="K24" s="2">
        <v>0</v>
      </c>
      <c r="L24" s="85">
        <f t="shared" si="9"/>
        <v>0</v>
      </c>
      <c r="M24" s="84"/>
      <c r="N24" s="6" t="s">
        <v>38</v>
      </c>
      <c r="O24" s="6">
        <v>2025</v>
      </c>
      <c r="P24" s="103">
        <v>3.68663068628197</v>
      </c>
      <c r="Q24" s="103">
        <v>3.80358583246118</v>
      </c>
      <c r="R24" s="103">
        <v>3.9283989370445198</v>
      </c>
      <c r="S24" s="103">
        <v>3.9113023008653101</v>
      </c>
      <c r="T24" s="103">
        <v>3.62490751565411</v>
      </c>
      <c r="U24" s="103">
        <v>3.8898219827374501</v>
      </c>
      <c r="V24" s="103">
        <v>3.8478413164874499</v>
      </c>
      <c r="W24" s="103">
        <v>3.8800070503778499</v>
      </c>
      <c r="X24" s="103">
        <v>3.8241547237111799</v>
      </c>
      <c r="Y24" s="103">
        <v>3.8723251091278499</v>
      </c>
      <c r="Z24" s="103">
        <v>3.8136093018024901</v>
      </c>
      <c r="AA24" s="103">
        <v>4.1616753303778502</v>
      </c>
      <c r="AB24" s="103">
        <v>4.1054368308995501</v>
      </c>
      <c r="AC24" s="103">
        <v>3.9341811795445301</v>
      </c>
      <c r="AD24" s="103">
        <v>3.9457340222191899</v>
      </c>
      <c r="AE24" s="103">
        <v>3.9386063551358501</v>
      </c>
      <c r="AF24" s="103">
        <v>3.8030281737111902</v>
      </c>
      <c r="AG24" s="103">
        <v>4.1068225229828998</v>
      </c>
      <c r="AH24" s="103">
        <v>3.8092505741986402</v>
      </c>
      <c r="AI24" s="103">
        <v>4.1199292644040897</v>
      </c>
      <c r="AJ24" s="103">
        <v>3.9226073205524901</v>
      </c>
      <c r="AK24" s="103">
        <v>3.7386246462819601</v>
      </c>
      <c r="AL24" s="103">
        <v>3.6551329683995499</v>
      </c>
      <c r="AM24" s="103">
        <v>3.8771832543025102</v>
      </c>
      <c r="AN24" s="103">
        <v>3.7796525823207601</v>
      </c>
      <c r="AO24" s="103">
        <v>3.9867669718025001</v>
      </c>
      <c r="AP24" s="103">
        <v>3.9076803281541101</v>
      </c>
      <c r="AQ24" s="103">
        <v>4.2245269224611697</v>
      </c>
      <c r="AR24" s="103">
        <v>3.8191070066278399</v>
      </c>
      <c r="AS24" s="103">
        <v>3.9525412613858402</v>
      </c>
      <c r="AT24" s="103">
        <v>3.8004539391986301</v>
      </c>
      <c r="AU24" s="103">
        <v>3.9290825212111802</v>
      </c>
      <c r="AV24" s="103">
        <v>4.1079601304828701</v>
      </c>
      <c r="AW24" s="103">
        <v>4.14275266878197</v>
      </c>
      <c r="AX24" s="103">
        <v>3.7819587645445201</v>
      </c>
      <c r="AY24" s="103">
        <v>3.88458530214954</v>
      </c>
      <c r="AZ24" s="103">
        <v>3.8337151613162201</v>
      </c>
      <c r="BA24" s="103">
        <v>3.9791585782945198</v>
      </c>
      <c r="BB24" s="103">
        <v>3.8900058800319601</v>
      </c>
      <c r="BC24" s="103">
        <v>3.9963080396495698</v>
      </c>
      <c r="BD24" s="103">
        <v>3.8993672798207699</v>
      </c>
      <c r="BE24" s="103">
        <v>3.75842707732077</v>
      </c>
      <c r="BF24" s="103">
        <v>3.98680065878195</v>
      </c>
      <c r="BG24" s="103">
        <v>4.0162113769041099</v>
      </c>
      <c r="BH24" s="103">
        <v>3.99931118721919</v>
      </c>
      <c r="BI24" s="103">
        <v>3.8625809835707701</v>
      </c>
      <c r="BJ24" s="103">
        <v>3.9028045250662098</v>
      </c>
      <c r="BK24" s="103">
        <v>3.8311974396495501</v>
      </c>
      <c r="BL24" s="103">
        <v>3.8952485423207701</v>
      </c>
      <c r="BM24" s="103">
        <v>3.93938899930252</v>
      </c>
      <c r="BN24" s="103">
        <v>3.8082463912111901</v>
      </c>
      <c r="BO24" s="103">
        <v>3.8318110931541298</v>
      </c>
      <c r="BP24" s="103">
        <v>3.92161465273746</v>
      </c>
      <c r="BQ24" s="103">
        <v>3.82517010287786</v>
      </c>
      <c r="BR24" s="103">
        <v>3.6925689494041101</v>
      </c>
      <c r="BS24" s="103">
        <v>4.0113448687819604</v>
      </c>
      <c r="BT24" s="103">
        <v>3.9713231385707601</v>
      </c>
      <c r="BU24" s="103">
        <v>3.8041326316986299</v>
      </c>
      <c r="BV24" s="103">
        <v>4.0924305081541297</v>
      </c>
      <c r="BW24" s="103">
        <v>3.92844253398746</v>
      </c>
      <c r="BX24" s="103">
        <v>3.9557123823207698</v>
      </c>
      <c r="BY24" s="103">
        <v>3.8386778617328701</v>
      </c>
      <c r="BZ24" s="103">
        <v>3.8716453609691999</v>
      </c>
      <c r="CA24" s="103">
        <v>3.8674320605525101</v>
      </c>
      <c r="CB24" s="103">
        <v>3.9900736000662</v>
      </c>
      <c r="CC24" s="103">
        <v>4.16851465971921</v>
      </c>
      <c r="CD24" s="103">
        <v>3.9233714850319599</v>
      </c>
      <c r="CE24" s="103">
        <v>4.0769605781541101</v>
      </c>
      <c r="CF24" s="103">
        <v>3.8997898433653</v>
      </c>
      <c r="CG24" s="103">
        <v>3.9682154017328699</v>
      </c>
      <c r="CH24" s="103">
        <v>4.2185747542328702</v>
      </c>
      <c r="CI24" s="103">
        <v>3.7894245958652899</v>
      </c>
      <c r="CJ24" s="103">
        <v>3.8847125775662299</v>
      </c>
      <c r="CK24" s="103">
        <v>3.7362339041278498</v>
      </c>
      <c r="CL24" s="103">
        <v>4.0085007487819704</v>
      </c>
      <c r="CM24" s="103">
        <v>3.9302299996153098</v>
      </c>
      <c r="CN24" s="103">
        <v>3.71511767954454</v>
      </c>
      <c r="CO24" s="103">
        <v>3.8857200763162099</v>
      </c>
      <c r="CP24" s="103">
        <v>3.8813200266986301</v>
      </c>
      <c r="CQ24" s="103">
        <v>3.73388239121119</v>
      </c>
      <c r="CR24" s="103">
        <v>3.9581483025319799</v>
      </c>
      <c r="CS24" s="103">
        <v>3.9217648193025298</v>
      </c>
      <c r="CT24" s="103">
        <v>3.9203445414874198</v>
      </c>
      <c r="CU24" s="103">
        <v>3.95116945180252</v>
      </c>
      <c r="CV24" s="103">
        <v>3.9185800933995401</v>
      </c>
      <c r="CW24" s="103">
        <v>3.86526351638584</v>
      </c>
      <c r="CX24" s="103">
        <v>3.9913360296152902</v>
      </c>
      <c r="CY24" s="103">
        <v>3.9241476631541099</v>
      </c>
      <c r="CZ24" s="103">
        <v>3.8875366845445098</v>
      </c>
      <c r="DA24" s="103">
        <v>3.71468953513586</v>
      </c>
      <c r="DB24" s="103">
        <v>3.7937327560707899</v>
      </c>
      <c r="DC24" s="103">
        <v>3.9005155688162199</v>
      </c>
      <c r="DD24" s="103">
        <v>3.8607050424611802</v>
      </c>
      <c r="DE24" s="103">
        <v>3.8204278242328602</v>
      </c>
      <c r="DF24" s="103">
        <v>3.82119560513582</v>
      </c>
      <c r="DG24" s="103">
        <v>3.9119176900662</v>
      </c>
      <c r="DH24" s="103">
        <v>3.8791824263858299</v>
      </c>
      <c r="DI24" s="103">
        <v>3.8253871416278402</v>
      </c>
      <c r="DJ24" s="103">
        <v>3.8086059799611802</v>
      </c>
      <c r="DK24" s="103">
        <v>4.0753131692328903</v>
      </c>
    </row>
    <row r="25" spans="1:115" x14ac:dyDescent="0.25">
      <c r="A25" s="40" t="s">
        <v>153</v>
      </c>
      <c r="B25" s="1">
        <v>2027</v>
      </c>
      <c r="C25" s="7">
        <f t="shared" si="1"/>
        <v>3.9296711616077902</v>
      </c>
      <c r="D25" s="7">
        <f t="shared" si="2"/>
        <v>1</v>
      </c>
      <c r="E25" s="7">
        <f t="shared" si="3"/>
        <v>20.609083657434201</v>
      </c>
      <c r="F25" s="7">
        <f t="shared" si="4"/>
        <v>22.040354446600901</v>
      </c>
      <c r="G25" s="7">
        <f t="shared" si="5"/>
        <v>2.5091379918524899</v>
      </c>
      <c r="H25" s="7">
        <f t="shared" si="6"/>
        <v>2.4272432231024901</v>
      </c>
      <c r="I25" s="7">
        <f t="shared" si="7"/>
        <v>2.83040973252655</v>
      </c>
      <c r="J25" s="7">
        <f t="shared" si="8"/>
        <v>2.5524227875265502</v>
      </c>
      <c r="K25" s="2">
        <v>0</v>
      </c>
      <c r="L25" s="85">
        <f t="shared" si="9"/>
        <v>0</v>
      </c>
      <c r="M25" s="84"/>
      <c r="N25" s="6" t="s">
        <v>38</v>
      </c>
      <c r="O25" s="6">
        <v>2026</v>
      </c>
      <c r="P25" s="103">
        <v>3.8457265766929201</v>
      </c>
      <c r="Q25" s="103">
        <v>3.96268172287215</v>
      </c>
      <c r="R25" s="103">
        <v>4.0874948274554797</v>
      </c>
      <c r="S25" s="103">
        <v>4.0703981912762597</v>
      </c>
      <c r="T25" s="103">
        <v>3.7840034060650498</v>
      </c>
      <c r="U25" s="103">
        <v>4.0489178731484197</v>
      </c>
      <c r="V25" s="103">
        <v>4.0069372068984102</v>
      </c>
      <c r="W25" s="103">
        <v>4.0391029407888004</v>
      </c>
      <c r="X25" s="103">
        <v>3.9832506141221402</v>
      </c>
      <c r="Y25" s="103">
        <v>4.0314209995388</v>
      </c>
      <c r="Z25" s="103">
        <v>3.9727051922134602</v>
      </c>
      <c r="AA25" s="103">
        <v>4.3207712207888003</v>
      </c>
      <c r="AB25" s="103">
        <v>4.2645327213105197</v>
      </c>
      <c r="AC25" s="103">
        <v>4.0932770699554499</v>
      </c>
      <c r="AD25" s="103">
        <v>4.1048299126301204</v>
      </c>
      <c r="AE25" s="103">
        <v>4.0977022455467997</v>
      </c>
      <c r="AF25" s="103">
        <v>3.96212406412215</v>
      </c>
      <c r="AG25" s="103">
        <v>4.2659184133938304</v>
      </c>
      <c r="AH25" s="103">
        <v>3.9683464646095801</v>
      </c>
      <c r="AI25" s="103">
        <v>4.2790251548150797</v>
      </c>
      <c r="AJ25" s="103">
        <v>4.0817032109634503</v>
      </c>
      <c r="AK25" s="103">
        <v>3.89772053669292</v>
      </c>
      <c r="AL25" s="103">
        <v>3.8142288588105</v>
      </c>
      <c r="AM25" s="103">
        <v>4.0362791447134496</v>
      </c>
      <c r="AN25" s="103">
        <v>3.9387484727317399</v>
      </c>
      <c r="AO25" s="103">
        <v>4.1458628622134599</v>
      </c>
      <c r="AP25" s="103">
        <v>4.0667762185650496</v>
      </c>
      <c r="AQ25" s="103">
        <v>4.3836228128721499</v>
      </c>
      <c r="AR25" s="103">
        <v>3.9782028970388201</v>
      </c>
      <c r="AS25" s="103">
        <v>4.1116371517968098</v>
      </c>
      <c r="AT25" s="103">
        <v>3.9595498296095899</v>
      </c>
      <c r="AU25" s="103">
        <v>4.08817841162214</v>
      </c>
      <c r="AV25" s="103">
        <v>4.2670560208938397</v>
      </c>
      <c r="AW25" s="103">
        <v>4.3018485591929299</v>
      </c>
      <c r="AX25" s="103">
        <v>3.9410546549554901</v>
      </c>
      <c r="AY25" s="103">
        <v>4.0436811925604896</v>
      </c>
      <c r="AZ25" s="103">
        <v>3.9928110517271702</v>
      </c>
      <c r="BA25" s="103">
        <v>4.1382544687054903</v>
      </c>
      <c r="BB25" s="103">
        <v>4.0491017704429204</v>
      </c>
      <c r="BC25" s="103">
        <v>4.1554039300605199</v>
      </c>
      <c r="BD25" s="103">
        <v>4.0584631702317298</v>
      </c>
      <c r="BE25" s="103">
        <v>3.9175229677317298</v>
      </c>
      <c r="BF25" s="103">
        <v>4.1458965491929103</v>
      </c>
      <c r="BG25" s="103">
        <v>4.1753072673150697</v>
      </c>
      <c r="BH25" s="103">
        <v>4.1584070776301596</v>
      </c>
      <c r="BI25" s="103">
        <v>4.0216768739817397</v>
      </c>
      <c r="BJ25" s="103">
        <v>4.0619004154771696</v>
      </c>
      <c r="BK25" s="103">
        <v>3.9902933300605099</v>
      </c>
      <c r="BL25" s="103">
        <v>4.0543444327317397</v>
      </c>
      <c r="BM25" s="103">
        <v>4.0984848897134798</v>
      </c>
      <c r="BN25" s="103">
        <v>3.96734228162213</v>
      </c>
      <c r="BO25" s="103">
        <v>3.9909069835650701</v>
      </c>
      <c r="BP25" s="103">
        <v>4.0807105431484096</v>
      </c>
      <c r="BQ25" s="103">
        <v>3.9842659932888198</v>
      </c>
      <c r="BR25" s="103">
        <v>3.8516648398150801</v>
      </c>
      <c r="BS25" s="103">
        <v>4.1704407591929096</v>
      </c>
      <c r="BT25" s="103">
        <v>4.13041902898172</v>
      </c>
      <c r="BU25" s="103">
        <v>3.9632285221096</v>
      </c>
      <c r="BV25" s="103">
        <v>4.25152639856507</v>
      </c>
      <c r="BW25" s="103">
        <v>4.0875384243984003</v>
      </c>
      <c r="BX25" s="103">
        <v>4.1148082727317403</v>
      </c>
      <c r="BY25" s="103">
        <v>3.9977737521438299</v>
      </c>
      <c r="BZ25" s="103">
        <v>4.0307412513801504</v>
      </c>
      <c r="CA25" s="103">
        <v>4.0265279509634704</v>
      </c>
      <c r="CB25" s="103">
        <v>4.1491694904771501</v>
      </c>
      <c r="CC25" s="103">
        <v>4.3276105501301503</v>
      </c>
      <c r="CD25" s="103">
        <v>4.0824673754429197</v>
      </c>
      <c r="CE25" s="103">
        <v>4.2360564685650699</v>
      </c>
      <c r="CF25" s="103">
        <v>4.0588857337762603</v>
      </c>
      <c r="CG25" s="103">
        <v>4.12731129214382</v>
      </c>
      <c r="CH25" s="103">
        <v>4.3776706446438398</v>
      </c>
      <c r="CI25" s="103">
        <v>3.9485204862762702</v>
      </c>
      <c r="CJ25" s="103">
        <v>4.04380846797718</v>
      </c>
      <c r="CK25" s="103">
        <v>3.8953297945388199</v>
      </c>
      <c r="CL25" s="103">
        <v>4.16759663919294</v>
      </c>
      <c r="CM25" s="103">
        <v>4.0893258900262603</v>
      </c>
      <c r="CN25" s="103">
        <v>3.87421356995549</v>
      </c>
      <c r="CO25" s="103">
        <v>4.0448159667271701</v>
      </c>
      <c r="CP25" s="103">
        <v>4.0404159171095904</v>
      </c>
      <c r="CQ25" s="103">
        <v>3.8929782816221499</v>
      </c>
      <c r="CR25" s="103">
        <v>4.1172441929429402</v>
      </c>
      <c r="CS25" s="103">
        <v>4.0808607097134804</v>
      </c>
      <c r="CT25" s="103">
        <v>4.0794404318983997</v>
      </c>
      <c r="CU25" s="103">
        <v>4.1102653422134701</v>
      </c>
      <c r="CV25" s="103">
        <v>4.0776759838104901</v>
      </c>
      <c r="CW25" s="103">
        <v>4.0243594067967896</v>
      </c>
      <c r="CX25" s="103">
        <v>4.1504319200262696</v>
      </c>
      <c r="CY25" s="103">
        <v>4.08324355356506</v>
      </c>
      <c r="CZ25" s="103">
        <v>4.0466325749554803</v>
      </c>
      <c r="DA25" s="103">
        <v>3.8737854255467998</v>
      </c>
      <c r="DB25" s="103">
        <v>3.9528286464817399</v>
      </c>
      <c r="DC25" s="103">
        <v>4.0596114592271704</v>
      </c>
      <c r="DD25" s="103">
        <v>4.0198009328721396</v>
      </c>
      <c r="DE25" s="103">
        <v>3.97952371464382</v>
      </c>
      <c r="DF25" s="103">
        <v>3.9802914955467799</v>
      </c>
      <c r="DG25" s="103">
        <v>4.0710135804771701</v>
      </c>
      <c r="DH25" s="103">
        <v>4.0382783167968102</v>
      </c>
      <c r="DI25" s="103">
        <v>3.9844830320388001</v>
      </c>
      <c r="DJ25" s="103">
        <v>3.9677018703721298</v>
      </c>
      <c r="DK25" s="103">
        <v>4.2344090596438502</v>
      </c>
    </row>
    <row r="26" spans="1:115" x14ac:dyDescent="0.25">
      <c r="A26" s="40" t="s">
        <v>153</v>
      </c>
      <c r="B26" s="1">
        <v>2028</v>
      </c>
      <c r="C26" s="7">
        <f t="shared" si="1"/>
        <v>4.0318332612169598</v>
      </c>
      <c r="D26" s="7">
        <f t="shared" si="2"/>
        <v>1</v>
      </c>
      <c r="E26" s="7">
        <f t="shared" si="3"/>
        <v>12.878219531077001</v>
      </c>
      <c r="F26" s="7">
        <f t="shared" si="4"/>
        <v>12.6832565223269</v>
      </c>
      <c r="G26" s="7">
        <f t="shared" si="5"/>
        <v>2.21576962895492</v>
      </c>
      <c r="H26" s="7">
        <f t="shared" si="6"/>
        <v>2.13910263687159</v>
      </c>
      <c r="I26" s="7">
        <f t="shared" si="7"/>
        <v>2.8724259873497302</v>
      </c>
      <c r="J26" s="7">
        <f t="shared" si="8"/>
        <v>2.5936665056830499</v>
      </c>
      <c r="K26" s="88">
        <f>MIN(P49:DK49)</f>
        <v>4.1406166666666899E-4</v>
      </c>
      <c r="L26" s="85">
        <f t="shared" si="9"/>
        <v>0.82812333333333799</v>
      </c>
      <c r="M26" s="87"/>
      <c r="N26" s="6" t="s">
        <v>38</v>
      </c>
      <c r="O26" s="6">
        <v>2027</v>
      </c>
      <c r="P26" s="103">
        <v>3.9913943322333898</v>
      </c>
      <c r="Q26" s="103">
        <v>4.1083494784118102</v>
      </c>
      <c r="R26" s="103">
        <v>4.2331625829951696</v>
      </c>
      <c r="S26" s="103">
        <v>4.2160659468167303</v>
      </c>
      <c r="T26" s="103">
        <v>3.9296711616077902</v>
      </c>
      <c r="U26" s="103">
        <v>4.19458562869114</v>
      </c>
      <c r="V26" s="103">
        <v>4.1526049624411403</v>
      </c>
      <c r="W26" s="103">
        <v>4.1847706963284796</v>
      </c>
      <c r="X26" s="103">
        <v>4.1289183696618004</v>
      </c>
      <c r="Y26" s="103">
        <v>4.1770887550784899</v>
      </c>
      <c r="Z26" s="103">
        <v>4.1183729477550797</v>
      </c>
      <c r="AA26" s="103">
        <v>4.4664389763284902</v>
      </c>
      <c r="AB26" s="103">
        <v>4.4102004768513599</v>
      </c>
      <c r="AC26" s="103">
        <v>4.2389448254951496</v>
      </c>
      <c r="AD26" s="103">
        <v>4.2504976681717599</v>
      </c>
      <c r="AE26" s="103">
        <v>4.2433700010884197</v>
      </c>
      <c r="AF26" s="103">
        <v>4.1077918196618199</v>
      </c>
      <c r="AG26" s="103">
        <v>4.4115861689346501</v>
      </c>
      <c r="AH26" s="103">
        <v>4.1140142201500201</v>
      </c>
      <c r="AI26" s="103">
        <v>4.4246929103578099</v>
      </c>
      <c r="AJ26" s="103">
        <v>4.22737096650508</v>
      </c>
      <c r="AK26" s="103">
        <v>4.0433882922333799</v>
      </c>
      <c r="AL26" s="103">
        <v>3.9598966143513299</v>
      </c>
      <c r="AM26" s="103">
        <v>4.1819469002550704</v>
      </c>
      <c r="AN26" s="103">
        <v>4.0844162282744803</v>
      </c>
      <c r="AO26" s="103">
        <v>4.2915306177550798</v>
      </c>
      <c r="AP26" s="103">
        <v>4.2124439741077797</v>
      </c>
      <c r="AQ26" s="103">
        <v>4.5292905684118097</v>
      </c>
      <c r="AR26" s="103">
        <v>4.1238706525784901</v>
      </c>
      <c r="AS26" s="103">
        <v>4.2573049073384297</v>
      </c>
      <c r="AT26" s="103">
        <v>4.1052175851500499</v>
      </c>
      <c r="AU26" s="103">
        <v>4.2338461671618202</v>
      </c>
      <c r="AV26" s="103">
        <v>4.4127237764346798</v>
      </c>
      <c r="AW26" s="103">
        <v>4.4475163147333703</v>
      </c>
      <c r="AX26" s="103">
        <v>4.0867224104951596</v>
      </c>
      <c r="AY26" s="103">
        <v>4.1893489481013502</v>
      </c>
      <c r="AZ26" s="103">
        <v>4.1384788072680001</v>
      </c>
      <c r="BA26" s="103">
        <v>4.2839222242451704</v>
      </c>
      <c r="BB26" s="103">
        <v>4.1947695259833804</v>
      </c>
      <c r="BC26" s="103">
        <v>4.30107168560132</v>
      </c>
      <c r="BD26" s="103">
        <v>4.2041309257744803</v>
      </c>
      <c r="BE26" s="103">
        <v>4.0631907232744702</v>
      </c>
      <c r="BF26" s="103">
        <v>4.2915643047333702</v>
      </c>
      <c r="BG26" s="103">
        <v>4.3209750228577901</v>
      </c>
      <c r="BH26" s="103">
        <v>4.3040748331717396</v>
      </c>
      <c r="BI26" s="103">
        <v>4.1673446295244698</v>
      </c>
      <c r="BJ26" s="103">
        <v>4.207568171018</v>
      </c>
      <c r="BK26" s="103">
        <v>4.1359610856013296</v>
      </c>
      <c r="BL26" s="103">
        <v>4.2000121882744796</v>
      </c>
      <c r="BM26" s="103">
        <v>4.24415264525509</v>
      </c>
      <c r="BN26" s="103">
        <v>4.1130100371618301</v>
      </c>
      <c r="BO26" s="103">
        <v>4.1365747391078003</v>
      </c>
      <c r="BP26" s="103">
        <v>4.2263782986911398</v>
      </c>
      <c r="BQ26" s="103">
        <v>4.1299337488285</v>
      </c>
      <c r="BR26" s="103">
        <v>3.9973325953578098</v>
      </c>
      <c r="BS26" s="103">
        <v>4.3161085147333704</v>
      </c>
      <c r="BT26" s="103">
        <v>4.2760867845244803</v>
      </c>
      <c r="BU26" s="103">
        <v>4.1088962776500502</v>
      </c>
      <c r="BV26" s="103">
        <v>4.3971941541078001</v>
      </c>
      <c r="BW26" s="103">
        <v>4.2332061799411402</v>
      </c>
      <c r="BX26" s="103">
        <v>4.2604760282744802</v>
      </c>
      <c r="BY26" s="103">
        <v>4.1434415076846696</v>
      </c>
      <c r="BZ26" s="103">
        <v>4.1764090069217303</v>
      </c>
      <c r="CA26" s="103">
        <v>4.1721957065050699</v>
      </c>
      <c r="CB26" s="103">
        <v>4.2948372460180098</v>
      </c>
      <c r="CC26" s="103">
        <v>4.4732783056717302</v>
      </c>
      <c r="CD26" s="103">
        <v>4.2281351309833797</v>
      </c>
      <c r="CE26" s="103">
        <v>4.3817242241077903</v>
      </c>
      <c r="CF26" s="103">
        <v>4.2045534893167096</v>
      </c>
      <c r="CG26" s="103">
        <v>4.2729790476846699</v>
      </c>
      <c r="CH26" s="103">
        <v>4.5233384001846701</v>
      </c>
      <c r="CI26" s="103">
        <v>4.0941882418167301</v>
      </c>
      <c r="CJ26" s="103">
        <v>4.1894762235179801</v>
      </c>
      <c r="CK26" s="103">
        <v>4.0409975500784903</v>
      </c>
      <c r="CL26" s="103">
        <v>4.3132643947333804</v>
      </c>
      <c r="CM26" s="103">
        <v>4.2349936455667301</v>
      </c>
      <c r="CN26" s="103">
        <v>4.0198813254951498</v>
      </c>
      <c r="CO26" s="103">
        <v>4.1904837222680102</v>
      </c>
      <c r="CP26" s="103">
        <v>4.1860836726500503</v>
      </c>
      <c r="CQ26" s="103">
        <v>4.0386460371618202</v>
      </c>
      <c r="CR26" s="103">
        <v>4.26291194848337</v>
      </c>
      <c r="CS26" s="103">
        <v>4.2265284652550603</v>
      </c>
      <c r="CT26" s="103">
        <v>4.2251081874411396</v>
      </c>
      <c r="CU26" s="103">
        <v>4.2559330977550696</v>
      </c>
      <c r="CV26" s="103">
        <v>4.2233437393513302</v>
      </c>
      <c r="CW26" s="103">
        <v>4.1700271623383998</v>
      </c>
      <c r="CX26" s="103">
        <v>4.2960996755667002</v>
      </c>
      <c r="CY26" s="103">
        <v>4.2289113091077999</v>
      </c>
      <c r="CZ26" s="103">
        <v>4.1923003304951498</v>
      </c>
      <c r="DA26" s="103">
        <v>4.0194531810883998</v>
      </c>
      <c r="DB26" s="103">
        <v>4.0984964020244803</v>
      </c>
      <c r="DC26" s="103">
        <v>4.2052792147680096</v>
      </c>
      <c r="DD26" s="103">
        <v>4.1654686884118197</v>
      </c>
      <c r="DE26" s="103">
        <v>4.1251914701846797</v>
      </c>
      <c r="DF26" s="103">
        <v>4.1259592510884202</v>
      </c>
      <c r="DG26" s="103">
        <v>4.2166813360180102</v>
      </c>
      <c r="DH26" s="103">
        <v>4.1839460723384203</v>
      </c>
      <c r="DI26" s="103">
        <v>4.1301507875784802</v>
      </c>
      <c r="DJ26" s="103">
        <v>4.11336962591181</v>
      </c>
      <c r="DK26" s="103">
        <v>4.3800768151846698</v>
      </c>
    </row>
    <row r="27" spans="1:115" x14ac:dyDescent="0.25">
      <c r="A27" s="40" t="s">
        <v>153</v>
      </c>
      <c r="B27" s="1">
        <v>2029</v>
      </c>
      <c r="C27" s="7">
        <f t="shared" si="1"/>
        <v>4.1980839305171296</v>
      </c>
      <c r="D27" s="7">
        <f t="shared" si="2"/>
        <v>1</v>
      </c>
      <c r="E27" s="7">
        <f t="shared" si="3"/>
        <v>13.0521425348402</v>
      </c>
      <c r="F27" s="7">
        <f t="shared" si="4"/>
        <v>12.857179526090199</v>
      </c>
      <c r="G27" s="7">
        <f t="shared" si="5"/>
        <v>2.2147605579166498</v>
      </c>
      <c r="H27" s="7">
        <f t="shared" si="6"/>
        <v>2.13809356583335</v>
      </c>
      <c r="I27" s="7">
        <f t="shared" si="7"/>
        <v>2.9981918616666401</v>
      </c>
      <c r="J27" s="7">
        <f t="shared" si="8"/>
        <v>2.71943237999999</v>
      </c>
      <c r="K27" s="88">
        <f t="shared" ref="K27:K32" si="10">MIN(P50:DK50)</f>
        <v>6.5220041666666604E-4</v>
      </c>
      <c r="L27" s="85">
        <f t="shared" si="9"/>
        <v>1.3044008333333321</v>
      </c>
      <c r="M27" s="87"/>
      <c r="N27" s="6" t="s">
        <v>38</v>
      </c>
      <c r="O27" s="6">
        <v>2028</v>
      </c>
      <c r="P27" s="103">
        <v>4.6296847664275802</v>
      </c>
      <c r="Q27" s="103">
        <v>4.9539253927117404</v>
      </c>
      <c r="R27" s="103">
        <v>4.2073692730942502</v>
      </c>
      <c r="S27" s="103">
        <v>4.9669549358003202</v>
      </c>
      <c r="T27" s="103">
        <v>4.5490106299669701</v>
      </c>
      <c r="U27" s="103">
        <v>4.5546915314617298</v>
      </c>
      <c r="V27" s="103">
        <v>4.3427871506978404</v>
      </c>
      <c r="W27" s="103">
        <v>4.4208714810109297</v>
      </c>
      <c r="X27" s="103">
        <v>4.3015296427117402</v>
      </c>
      <c r="Y27" s="103">
        <v>4.2694700952812097</v>
      </c>
      <c r="Z27" s="103">
        <v>4.2619151912169899</v>
      </c>
      <c r="AA27" s="103">
        <v>4.9331048298645399</v>
      </c>
      <c r="AB27" s="103">
        <v>4.4244122681978597</v>
      </c>
      <c r="AC27" s="103">
        <v>4.6431535881284098</v>
      </c>
      <c r="AD27" s="103">
        <v>4.3680903083003297</v>
      </c>
      <c r="AE27" s="103">
        <v>4.0322869576070097</v>
      </c>
      <c r="AF27" s="103">
        <v>4.6768622331284098</v>
      </c>
      <c r="AG27" s="103">
        <v>4.8108495321903497</v>
      </c>
      <c r="AH27" s="103">
        <v>4.80825648778118</v>
      </c>
      <c r="AI27" s="103">
        <v>4.7996035073645098</v>
      </c>
      <c r="AJ27" s="103">
        <v>4.3919594805236803</v>
      </c>
      <c r="AK27" s="103">
        <v>4.5442374070503098</v>
      </c>
      <c r="AL27" s="103">
        <v>4.7758334648645402</v>
      </c>
      <c r="AM27" s="103">
        <v>4.5265771458003297</v>
      </c>
      <c r="AN27" s="103">
        <v>4.5252940897950804</v>
      </c>
      <c r="AO27" s="103">
        <v>4.5617650793442399</v>
      </c>
      <c r="AP27" s="103">
        <v>4.4050419322609304</v>
      </c>
      <c r="AQ27" s="103">
        <v>4.43534596309427</v>
      </c>
      <c r="AR27" s="103">
        <v>4.5746731747609104</v>
      </c>
      <c r="AS27" s="103">
        <v>4.3453900993442804</v>
      </c>
      <c r="AT27" s="103">
        <v>4.7333886272951</v>
      </c>
      <c r="AU27" s="103">
        <v>4.56032353854508</v>
      </c>
      <c r="AV27" s="103">
        <v>4.3924081414275902</v>
      </c>
      <c r="AW27" s="103">
        <v>4.7402981941336604</v>
      </c>
      <c r="AX27" s="103">
        <v>4.6053374002117602</v>
      </c>
      <c r="AY27" s="103">
        <v>4.6795852249669796</v>
      </c>
      <c r="AZ27" s="103">
        <v>4.3783066887169797</v>
      </c>
      <c r="BA27" s="103">
        <v>4.4127381196903404</v>
      </c>
      <c r="BB27" s="103">
        <v>4.7327760887170003</v>
      </c>
      <c r="BC27" s="103">
        <v>4.3697662806283901</v>
      </c>
      <c r="BD27" s="103">
        <v>5.0011001137169799</v>
      </c>
      <c r="BE27" s="103">
        <v>4.0318332612169598</v>
      </c>
      <c r="BF27" s="103">
        <v>4.6630707547950703</v>
      </c>
      <c r="BG27" s="103">
        <v>4.7878200968442401</v>
      </c>
      <c r="BH27" s="103">
        <v>4.5725551839617404</v>
      </c>
      <c r="BI27" s="103">
        <v>4.47303456521177</v>
      </c>
      <c r="BJ27" s="103">
        <v>4.6106155159403404</v>
      </c>
      <c r="BK27" s="103">
        <v>4.3812376691336397</v>
      </c>
      <c r="BL27" s="103">
        <v>4.2244989981284098</v>
      </c>
      <c r="BM27" s="103">
        <v>4.6490526566336401</v>
      </c>
      <c r="BN27" s="103">
        <v>4.5016962422950897</v>
      </c>
      <c r="BO27" s="103">
        <v>4.5712485844478596</v>
      </c>
      <c r="BP27" s="103">
        <v>4.4469840952117501</v>
      </c>
      <c r="BQ27" s="103">
        <v>4.7282280097951004</v>
      </c>
      <c r="BR27" s="103">
        <v>4.5226846873645101</v>
      </c>
      <c r="BS27" s="103">
        <v>4.8842353030236598</v>
      </c>
      <c r="BT27" s="103">
        <v>4.4706924698645398</v>
      </c>
      <c r="BU27" s="103">
        <v>4.65710348330032</v>
      </c>
      <c r="BV27" s="103">
        <v>4.4144375235450903</v>
      </c>
      <c r="BW27" s="103">
        <v>4.5885649622950897</v>
      </c>
      <c r="BX27" s="103">
        <v>4.5899603527811799</v>
      </c>
      <c r="BY27" s="103">
        <v>4.4392233415311901</v>
      </c>
      <c r="BZ27" s="103">
        <v>4.5202859758003298</v>
      </c>
      <c r="CA27" s="103">
        <v>4.4312133960109197</v>
      </c>
      <c r="CB27" s="103">
        <v>4.3711130088570096</v>
      </c>
      <c r="CC27" s="103">
        <v>4.0453885702117702</v>
      </c>
      <c r="CD27" s="103">
        <v>4.5158533886145298</v>
      </c>
      <c r="CE27" s="103">
        <v>4.9608112486145499</v>
      </c>
      <c r="CF27" s="103">
        <v>4.61847481937843</v>
      </c>
      <c r="CG27" s="103">
        <v>4.3905268242736897</v>
      </c>
      <c r="CH27" s="103">
        <v>4.9484269355236599</v>
      </c>
      <c r="CI27" s="103">
        <v>4.6693602256284299</v>
      </c>
      <c r="CJ27" s="103">
        <v>4.6105458563569899</v>
      </c>
      <c r="CK27" s="103">
        <v>4.3702958072950899</v>
      </c>
      <c r="CL27" s="103">
        <v>4.5682476126776299</v>
      </c>
      <c r="CM27" s="103">
        <v>4.8694296764276004</v>
      </c>
      <c r="CN27" s="103">
        <v>4.4290095015312003</v>
      </c>
      <c r="CO27" s="103">
        <v>4.5925119502117404</v>
      </c>
      <c r="CP27" s="103">
        <v>4.7293701835109401</v>
      </c>
      <c r="CQ27" s="103">
        <v>4.36072695267758</v>
      </c>
      <c r="CR27" s="103">
        <v>4.77618647559426</v>
      </c>
      <c r="CS27" s="103">
        <v>4.4619054151070197</v>
      </c>
      <c r="CT27" s="103">
        <v>4.6725817155942799</v>
      </c>
      <c r="CU27" s="103">
        <v>4.4914154676070099</v>
      </c>
      <c r="CV27" s="103">
        <v>4.51112531121698</v>
      </c>
      <c r="CW27" s="103">
        <v>4.6889544239276004</v>
      </c>
      <c r="CX27" s="103">
        <v>4.7520871323645002</v>
      </c>
      <c r="CY27" s="103">
        <v>4.75620749361451</v>
      </c>
      <c r="CZ27" s="103">
        <v>4.7996798898645201</v>
      </c>
      <c r="DA27" s="103">
        <v>4.40156733094034</v>
      </c>
      <c r="DB27" s="103">
        <v>4.5756884227117398</v>
      </c>
      <c r="DC27" s="103">
        <v>4.5883780247950696</v>
      </c>
      <c r="DD27" s="103">
        <v>4.6548536818784196</v>
      </c>
      <c r="DE27" s="103">
        <v>4.9552560446903602</v>
      </c>
      <c r="DF27" s="103">
        <v>4.32747633705032</v>
      </c>
      <c r="DG27" s="103">
        <v>4.7583701949670001</v>
      </c>
      <c r="DH27" s="103">
        <v>4.270843881217</v>
      </c>
      <c r="DI27" s="103">
        <v>4.6544709392736703</v>
      </c>
      <c r="DJ27" s="103">
        <v>4.65259355903118</v>
      </c>
      <c r="DK27" s="103">
        <v>4.5618210293442703</v>
      </c>
    </row>
    <row r="28" spans="1:115" x14ac:dyDescent="0.25">
      <c r="A28" s="40" t="s">
        <v>153</v>
      </c>
      <c r="B28" s="1">
        <v>2030</v>
      </c>
      <c r="C28" s="7">
        <f t="shared" si="1"/>
        <v>4.3589332455856296</v>
      </c>
      <c r="D28" s="7">
        <f t="shared" si="2"/>
        <v>1</v>
      </c>
      <c r="E28" s="7">
        <f t="shared" si="3"/>
        <v>13.9739143846964</v>
      </c>
      <c r="F28" s="7">
        <f t="shared" si="4"/>
        <v>13.778951375946299</v>
      </c>
      <c r="G28" s="7">
        <f t="shared" si="5"/>
        <v>2.2940735579166698</v>
      </c>
      <c r="H28" s="7">
        <f t="shared" si="6"/>
        <v>2.21740656583333</v>
      </c>
      <c r="I28" s="7">
        <f t="shared" si="7"/>
        <v>3.0752788616666402</v>
      </c>
      <c r="J28" s="7">
        <f t="shared" si="8"/>
        <v>2.7965193800000199</v>
      </c>
      <c r="K28" s="88">
        <f t="shared" si="10"/>
        <v>8.9867333333333804E-4</v>
      </c>
      <c r="L28" s="85">
        <f t="shared" si="9"/>
        <v>1.7973466666666762</v>
      </c>
      <c r="M28" s="87"/>
      <c r="N28" s="6" t="s">
        <v>38</v>
      </c>
      <c r="O28" s="6">
        <v>2029</v>
      </c>
      <c r="P28" s="103">
        <v>4.7959354357283202</v>
      </c>
      <c r="Q28" s="103">
        <v>5.12017606201257</v>
      </c>
      <c r="R28" s="103">
        <v>4.37361994239496</v>
      </c>
      <c r="S28" s="103">
        <v>5.13320560510045</v>
      </c>
      <c r="T28" s="103">
        <v>4.7152612992671301</v>
      </c>
      <c r="U28" s="103">
        <v>4.7209422007625603</v>
      </c>
      <c r="V28" s="103">
        <v>4.5090378199988503</v>
      </c>
      <c r="W28" s="103">
        <v>4.5871221503116599</v>
      </c>
      <c r="X28" s="103">
        <v>4.4677803120125503</v>
      </c>
      <c r="Y28" s="103">
        <v>4.4357207645821699</v>
      </c>
      <c r="Z28" s="103">
        <v>4.4281658605171303</v>
      </c>
      <c r="AA28" s="103">
        <v>5.0993554991655303</v>
      </c>
      <c r="AB28" s="103">
        <v>4.5906629374988697</v>
      </c>
      <c r="AC28" s="103">
        <v>4.80940425742922</v>
      </c>
      <c r="AD28" s="103">
        <v>4.5343409776004497</v>
      </c>
      <c r="AE28" s="103">
        <v>4.1985376269075401</v>
      </c>
      <c r="AF28" s="103">
        <v>4.8431129024292296</v>
      </c>
      <c r="AG28" s="103">
        <v>4.9771002014908499</v>
      </c>
      <c r="AH28" s="103">
        <v>4.9745071570821997</v>
      </c>
      <c r="AI28" s="103">
        <v>4.9658541766655198</v>
      </c>
      <c r="AJ28" s="103">
        <v>4.5582101498242098</v>
      </c>
      <c r="AK28" s="103">
        <v>4.7104880763504697</v>
      </c>
      <c r="AL28" s="103">
        <v>4.9420841341655297</v>
      </c>
      <c r="AM28" s="103">
        <v>4.6928278151004497</v>
      </c>
      <c r="AN28" s="103">
        <v>4.6915447590959003</v>
      </c>
      <c r="AO28" s="103">
        <v>4.7280157486449799</v>
      </c>
      <c r="AP28" s="103">
        <v>4.5712926015616597</v>
      </c>
      <c r="AQ28" s="103">
        <v>4.6015966323949904</v>
      </c>
      <c r="AR28" s="103">
        <v>4.7409238440616299</v>
      </c>
      <c r="AS28" s="103">
        <v>4.5116407686450097</v>
      </c>
      <c r="AT28" s="103">
        <v>4.8996392965959101</v>
      </c>
      <c r="AU28" s="103">
        <v>4.7265742078458901</v>
      </c>
      <c r="AV28" s="103">
        <v>4.5586588107282902</v>
      </c>
      <c r="AW28" s="103">
        <v>4.9065488634337804</v>
      </c>
      <c r="AX28" s="103">
        <v>4.7715880695125303</v>
      </c>
      <c r="AY28" s="103">
        <v>4.8458358942671298</v>
      </c>
      <c r="AZ28" s="103">
        <v>4.5445573580170997</v>
      </c>
      <c r="BA28" s="103">
        <v>4.57898878899086</v>
      </c>
      <c r="BB28" s="103">
        <v>4.8990267580171301</v>
      </c>
      <c r="BC28" s="103">
        <v>4.53601694992921</v>
      </c>
      <c r="BD28" s="103">
        <v>5.1673507830171497</v>
      </c>
      <c r="BE28" s="103">
        <v>4.1980839305171296</v>
      </c>
      <c r="BF28" s="103">
        <v>4.8293214240958999</v>
      </c>
      <c r="BG28" s="103">
        <v>4.9540707661449703</v>
      </c>
      <c r="BH28" s="103">
        <v>4.7388058532625701</v>
      </c>
      <c r="BI28" s="103">
        <v>4.6392852345125899</v>
      </c>
      <c r="BJ28" s="103">
        <v>4.77686618524086</v>
      </c>
      <c r="BK28" s="103">
        <v>4.5474883384337899</v>
      </c>
      <c r="BL28" s="103">
        <v>4.3907496674292403</v>
      </c>
      <c r="BM28" s="103">
        <v>4.8153033259338001</v>
      </c>
      <c r="BN28" s="103">
        <v>4.6679469115959096</v>
      </c>
      <c r="BO28" s="103">
        <v>4.7374992537488696</v>
      </c>
      <c r="BP28" s="103">
        <v>4.61323476451257</v>
      </c>
      <c r="BQ28" s="103">
        <v>4.8944786790958696</v>
      </c>
      <c r="BR28" s="103">
        <v>4.6889353566655201</v>
      </c>
      <c r="BS28" s="103">
        <v>5.0504859723242097</v>
      </c>
      <c r="BT28" s="103">
        <v>4.6369431391655498</v>
      </c>
      <c r="BU28" s="103">
        <v>4.8233541526004604</v>
      </c>
      <c r="BV28" s="103">
        <v>4.5806881928458596</v>
      </c>
      <c r="BW28" s="103">
        <v>4.7548156315958998</v>
      </c>
      <c r="BX28" s="103">
        <v>4.7562110220821898</v>
      </c>
      <c r="BY28" s="103">
        <v>4.6054740108321797</v>
      </c>
      <c r="BZ28" s="103">
        <v>4.6865366451004498</v>
      </c>
      <c r="CA28" s="103">
        <v>4.5974640653116303</v>
      </c>
      <c r="CB28" s="103">
        <v>4.5373636781575302</v>
      </c>
      <c r="CC28" s="103">
        <v>4.2116392395125901</v>
      </c>
      <c r="CD28" s="103">
        <v>4.6821040579155504</v>
      </c>
      <c r="CE28" s="103">
        <v>5.1270619179155403</v>
      </c>
      <c r="CF28" s="103">
        <v>4.7847254886792099</v>
      </c>
      <c r="CG28" s="103">
        <v>4.55677749357418</v>
      </c>
      <c r="CH28" s="103">
        <v>5.1146776048242097</v>
      </c>
      <c r="CI28" s="103">
        <v>4.8356108949292</v>
      </c>
      <c r="CJ28" s="103">
        <v>4.7767965256575202</v>
      </c>
      <c r="CK28" s="103">
        <v>4.5365464765959098</v>
      </c>
      <c r="CL28" s="103">
        <v>4.7344982819782899</v>
      </c>
      <c r="CM28" s="103">
        <v>5.0356803457283004</v>
      </c>
      <c r="CN28" s="103">
        <v>4.5952601708321801</v>
      </c>
      <c r="CO28" s="103">
        <v>4.7587626195125701</v>
      </c>
      <c r="CP28" s="103">
        <v>4.8956208528116498</v>
      </c>
      <c r="CQ28" s="103">
        <v>4.5269776219783298</v>
      </c>
      <c r="CR28" s="103">
        <v>4.9424371448949902</v>
      </c>
      <c r="CS28" s="103">
        <v>4.62815608440755</v>
      </c>
      <c r="CT28" s="103">
        <v>4.8388323848949799</v>
      </c>
      <c r="CU28" s="103">
        <v>4.6576661369075403</v>
      </c>
      <c r="CV28" s="103">
        <v>4.6773759805171302</v>
      </c>
      <c r="CW28" s="103">
        <v>4.8552050932283102</v>
      </c>
      <c r="CX28" s="103">
        <v>4.9183378016655199</v>
      </c>
      <c r="CY28" s="103">
        <v>4.9224581629155102</v>
      </c>
      <c r="CZ28" s="103">
        <v>4.9659305591655301</v>
      </c>
      <c r="DA28" s="103">
        <v>4.5678180002408704</v>
      </c>
      <c r="DB28" s="103">
        <v>4.7419390920125704</v>
      </c>
      <c r="DC28" s="103">
        <v>4.7546286940959002</v>
      </c>
      <c r="DD28" s="103">
        <v>4.82110435117922</v>
      </c>
      <c r="DE28" s="103">
        <v>5.1215067139908497</v>
      </c>
      <c r="DF28" s="103">
        <v>4.4937270063504702</v>
      </c>
      <c r="DG28" s="103">
        <v>4.9246208642671299</v>
      </c>
      <c r="DH28" s="103">
        <v>4.43709455051712</v>
      </c>
      <c r="DI28" s="103">
        <v>4.8207216085742104</v>
      </c>
      <c r="DJ28" s="103">
        <v>4.8188442283321704</v>
      </c>
      <c r="DK28" s="103">
        <v>4.72807169864498</v>
      </c>
    </row>
    <row r="29" spans="1:115" x14ac:dyDescent="0.25">
      <c r="A29" s="40" t="s">
        <v>153</v>
      </c>
      <c r="B29" s="1">
        <v>2031</v>
      </c>
      <c r="C29" s="7">
        <f t="shared" si="1"/>
        <v>4.4930154373664397</v>
      </c>
      <c r="D29" s="7">
        <f t="shared" si="2"/>
        <v>1</v>
      </c>
      <c r="E29" s="7">
        <f t="shared" si="3"/>
        <v>14.622215698329899</v>
      </c>
      <c r="F29" s="7">
        <f t="shared" si="4"/>
        <v>14.4272526895799</v>
      </c>
      <c r="G29" s="7">
        <f t="shared" si="5"/>
        <v>2.2198905579166599</v>
      </c>
      <c r="H29" s="7">
        <f t="shared" si="6"/>
        <v>2.1432235658333498</v>
      </c>
      <c r="I29" s="7">
        <f t="shared" si="7"/>
        <v>3.1017808616666498</v>
      </c>
      <c r="J29" s="7">
        <f t="shared" si="8"/>
        <v>2.8230213800000299</v>
      </c>
      <c r="K29" s="88">
        <f t="shared" si="10"/>
        <v>1.15377333333333E-3</v>
      </c>
      <c r="L29" s="85">
        <f t="shared" si="9"/>
        <v>2.30754666666666</v>
      </c>
      <c r="M29" s="87"/>
      <c r="N29" s="6" t="s">
        <v>38</v>
      </c>
      <c r="O29" s="6">
        <v>2030</v>
      </c>
      <c r="P29" s="103">
        <v>4.9567847507968201</v>
      </c>
      <c r="Q29" s="103">
        <v>5.2810253770810203</v>
      </c>
      <c r="R29" s="103">
        <v>4.5344692574634804</v>
      </c>
      <c r="S29" s="103">
        <v>5.2940549201689304</v>
      </c>
      <c r="T29" s="103">
        <v>4.8761106143356203</v>
      </c>
      <c r="U29" s="103">
        <v>4.8817915158310301</v>
      </c>
      <c r="V29" s="103">
        <v>4.6698871350673699</v>
      </c>
      <c r="W29" s="103">
        <v>4.7479714653801297</v>
      </c>
      <c r="X29" s="103">
        <v>4.6286296270810299</v>
      </c>
      <c r="Y29" s="103">
        <v>4.5965700796506797</v>
      </c>
      <c r="Z29" s="103">
        <v>4.5890151755856099</v>
      </c>
      <c r="AA29" s="103">
        <v>5.2602048142340196</v>
      </c>
      <c r="AB29" s="103">
        <v>4.7515122525673501</v>
      </c>
      <c r="AC29" s="103">
        <v>4.9702535724976897</v>
      </c>
      <c r="AD29" s="103">
        <v>4.6951902926689399</v>
      </c>
      <c r="AE29" s="103">
        <v>4.3593869419760196</v>
      </c>
      <c r="AF29" s="103">
        <v>5.0039622174977403</v>
      </c>
      <c r="AG29" s="103">
        <v>5.1379495165593596</v>
      </c>
      <c r="AH29" s="103">
        <v>5.1353564721507103</v>
      </c>
      <c r="AI29" s="103">
        <v>5.12670349173401</v>
      </c>
      <c r="AJ29" s="103">
        <v>4.7190594648926796</v>
      </c>
      <c r="AK29" s="103">
        <v>4.8713373914189404</v>
      </c>
      <c r="AL29" s="103">
        <v>5.1029334492340199</v>
      </c>
      <c r="AM29" s="103">
        <v>4.8536771301689603</v>
      </c>
      <c r="AN29" s="103">
        <v>4.8523940741643603</v>
      </c>
      <c r="AO29" s="103">
        <v>4.8888650637134701</v>
      </c>
      <c r="AP29" s="103">
        <v>4.7321419166301304</v>
      </c>
      <c r="AQ29" s="103">
        <v>4.7624459474634602</v>
      </c>
      <c r="AR29" s="103">
        <v>4.9017731591301397</v>
      </c>
      <c r="AS29" s="103">
        <v>4.6724900837134697</v>
      </c>
      <c r="AT29" s="103">
        <v>5.0604886116643897</v>
      </c>
      <c r="AU29" s="103">
        <v>4.8874235229143901</v>
      </c>
      <c r="AV29" s="103">
        <v>4.7195081257968097</v>
      </c>
      <c r="AW29" s="103">
        <v>5.0673981785022599</v>
      </c>
      <c r="AX29" s="103">
        <v>4.9324373845810401</v>
      </c>
      <c r="AY29" s="103">
        <v>5.0066852093356298</v>
      </c>
      <c r="AZ29" s="103">
        <v>4.7054066730856201</v>
      </c>
      <c r="BA29" s="103">
        <v>4.7398381040593698</v>
      </c>
      <c r="BB29" s="103">
        <v>5.05987607308563</v>
      </c>
      <c r="BC29" s="103">
        <v>4.6968662649977304</v>
      </c>
      <c r="BD29" s="103">
        <v>5.3282000980855999</v>
      </c>
      <c r="BE29" s="103">
        <v>4.3589332455856296</v>
      </c>
      <c r="BF29" s="103">
        <v>4.9901707391643697</v>
      </c>
      <c r="BG29" s="103">
        <v>5.1149200812134801</v>
      </c>
      <c r="BH29" s="103">
        <v>4.8996551683310301</v>
      </c>
      <c r="BI29" s="103">
        <v>4.8001345495810597</v>
      </c>
      <c r="BJ29" s="103">
        <v>4.9377155003093396</v>
      </c>
      <c r="BK29" s="103">
        <v>4.7083376535022898</v>
      </c>
      <c r="BL29" s="103">
        <v>4.5515989824977101</v>
      </c>
      <c r="BM29" s="103">
        <v>4.9761526410022796</v>
      </c>
      <c r="BN29" s="103">
        <v>4.8287962266643802</v>
      </c>
      <c r="BO29" s="103">
        <v>4.8983485688173403</v>
      </c>
      <c r="BP29" s="103">
        <v>4.7740840795810504</v>
      </c>
      <c r="BQ29" s="103">
        <v>5.0553279941644096</v>
      </c>
      <c r="BR29" s="103">
        <v>4.8497846717339899</v>
      </c>
      <c r="BS29" s="103">
        <v>5.2113352873926697</v>
      </c>
      <c r="BT29" s="103">
        <v>4.7977924542340302</v>
      </c>
      <c r="BU29" s="103">
        <v>4.98420346766894</v>
      </c>
      <c r="BV29" s="103">
        <v>4.74153750791438</v>
      </c>
      <c r="BW29" s="103">
        <v>4.9156649466643803</v>
      </c>
      <c r="BX29" s="103">
        <v>4.9170603371506596</v>
      </c>
      <c r="BY29" s="103">
        <v>4.7663233259007001</v>
      </c>
      <c r="BZ29" s="103">
        <v>4.8473859601689497</v>
      </c>
      <c r="CA29" s="103">
        <v>4.7583133803801099</v>
      </c>
      <c r="CB29" s="103">
        <v>4.6982129932260097</v>
      </c>
      <c r="CC29" s="103">
        <v>4.3724885545810697</v>
      </c>
      <c r="CD29" s="103">
        <v>4.8429533729840202</v>
      </c>
      <c r="CE29" s="103">
        <v>5.2879112329840297</v>
      </c>
      <c r="CF29" s="103">
        <v>4.9455748037477401</v>
      </c>
      <c r="CG29" s="103">
        <v>4.7176268086426996</v>
      </c>
      <c r="CH29" s="103">
        <v>5.2755269198926698</v>
      </c>
      <c r="CI29" s="103">
        <v>4.9964602099977302</v>
      </c>
      <c r="CJ29" s="103">
        <v>4.93764584072603</v>
      </c>
      <c r="CK29" s="103">
        <v>4.6973957916643796</v>
      </c>
      <c r="CL29" s="103">
        <v>4.8953475970467997</v>
      </c>
      <c r="CM29" s="103">
        <v>5.1965296607968199</v>
      </c>
      <c r="CN29" s="103">
        <v>4.7561094859006801</v>
      </c>
      <c r="CO29" s="103">
        <v>4.9196119345810203</v>
      </c>
      <c r="CP29" s="103">
        <v>5.0564701678801303</v>
      </c>
      <c r="CQ29" s="103">
        <v>4.68782693704682</v>
      </c>
      <c r="CR29" s="103">
        <v>5.1032864599634804</v>
      </c>
      <c r="CS29" s="103">
        <v>4.7890053994760002</v>
      </c>
      <c r="CT29" s="103">
        <v>4.9996816999634603</v>
      </c>
      <c r="CU29" s="103">
        <v>4.8185154519760101</v>
      </c>
      <c r="CV29" s="103">
        <v>4.8382252955856</v>
      </c>
      <c r="CW29" s="103">
        <v>5.0160544082967897</v>
      </c>
      <c r="CX29" s="103">
        <v>5.0791871167340199</v>
      </c>
      <c r="CY29" s="103">
        <v>5.0833074779840199</v>
      </c>
      <c r="CZ29" s="103">
        <v>5.1267798742340096</v>
      </c>
      <c r="DA29" s="103">
        <v>4.7286673153093401</v>
      </c>
      <c r="DB29" s="103">
        <v>4.9027884070810499</v>
      </c>
      <c r="DC29" s="103">
        <v>4.9154780091643699</v>
      </c>
      <c r="DD29" s="103">
        <v>4.9819536662477297</v>
      </c>
      <c r="DE29" s="103">
        <v>5.2823560290593603</v>
      </c>
      <c r="DF29" s="103">
        <v>4.6545763214189497</v>
      </c>
      <c r="DG29" s="103">
        <v>5.0854701793355996</v>
      </c>
      <c r="DH29" s="103">
        <v>4.5979438655856102</v>
      </c>
      <c r="DI29" s="103">
        <v>4.9815709236426704</v>
      </c>
      <c r="DJ29" s="103">
        <v>4.9796935434006802</v>
      </c>
      <c r="DK29" s="103">
        <v>4.8889210137134604</v>
      </c>
    </row>
    <row r="30" spans="1:115" x14ac:dyDescent="0.25">
      <c r="A30" s="40" t="s">
        <v>153</v>
      </c>
      <c r="B30" s="1">
        <v>2032</v>
      </c>
      <c r="C30" s="7">
        <f t="shared" si="1"/>
        <v>4.6443196000148097</v>
      </c>
      <c r="D30" s="7">
        <f t="shared" si="2"/>
        <v>1</v>
      </c>
      <c r="E30" s="7">
        <f t="shared" si="3"/>
        <v>15.7914621560132</v>
      </c>
      <c r="F30" s="7">
        <f t="shared" si="4"/>
        <v>15.5964991472632</v>
      </c>
      <c r="G30" s="7">
        <f t="shared" si="5"/>
        <v>2.2369215579166601</v>
      </c>
      <c r="H30" s="7">
        <f t="shared" si="6"/>
        <v>2.1602545658333301</v>
      </c>
      <c r="I30" s="7">
        <f t="shared" si="7"/>
        <v>3.1699358616666902</v>
      </c>
      <c r="J30" s="7">
        <f t="shared" si="8"/>
        <v>2.8911763800000099</v>
      </c>
      <c r="K30" s="88">
        <f t="shared" si="10"/>
        <v>1.41780166666668E-3</v>
      </c>
      <c r="L30" s="85">
        <f t="shared" si="9"/>
        <v>2.8356033333333599</v>
      </c>
      <c r="M30" s="87"/>
      <c r="N30" s="6" t="s">
        <v>38</v>
      </c>
      <c r="O30" s="6">
        <v>2031</v>
      </c>
      <c r="P30" s="103">
        <v>5.0908669425776099</v>
      </c>
      <c r="Q30" s="103">
        <v>5.4151075688618704</v>
      </c>
      <c r="R30" s="103">
        <v>4.6685514492443003</v>
      </c>
      <c r="S30" s="103">
        <v>5.4281371119497601</v>
      </c>
      <c r="T30" s="103">
        <v>5.01019280611645</v>
      </c>
      <c r="U30" s="103">
        <v>5.0158737076118696</v>
      </c>
      <c r="V30" s="103">
        <v>4.8039693268481702</v>
      </c>
      <c r="W30" s="103">
        <v>4.8820536571609496</v>
      </c>
      <c r="X30" s="103">
        <v>4.7627118188618596</v>
      </c>
      <c r="Y30" s="103">
        <v>4.7306522714315102</v>
      </c>
      <c r="Z30" s="103">
        <v>4.7230973673664396</v>
      </c>
      <c r="AA30" s="103">
        <v>5.3942870060148396</v>
      </c>
      <c r="AB30" s="103">
        <v>4.8855944443481798</v>
      </c>
      <c r="AC30" s="103">
        <v>5.1043357642785301</v>
      </c>
      <c r="AD30" s="103">
        <v>4.8292724844497599</v>
      </c>
      <c r="AE30" s="103">
        <v>4.4934691337568697</v>
      </c>
      <c r="AF30" s="103">
        <v>5.1380444092785398</v>
      </c>
      <c r="AG30" s="103">
        <v>5.2720317083401804</v>
      </c>
      <c r="AH30" s="103">
        <v>5.2694386639315098</v>
      </c>
      <c r="AI30" s="103">
        <v>5.2607856835148299</v>
      </c>
      <c r="AJ30" s="103">
        <v>4.8531416566735297</v>
      </c>
      <c r="AK30" s="103">
        <v>5.0054195831997497</v>
      </c>
      <c r="AL30" s="103">
        <v>5.2370156410148301</v>
      </c>
      <c r="AM30" s="103">
        <v>4.9877593219497696</v>
      </c>
      <c r="AN30" s="103">
        <v>4.9864762659452104</v>
      </c>
      <c r="AO30" s="103">
        <v>5.02294725549429</v>
      </c>
      <c r="AP30" s="103">
        <v>4.8662241084109299</v>
      </c>
      <c r="AQ30" s="103">
        <v>4.8965281392442899</v>
      </c>
      <c r="AR30" s="103">
        <v>5.0358553509109596</v>
      </c>
      <c r="AS30" s="103">
        <v>4.8065722754942897</v>
      </c>
      <c r="AT30" s="103">
        <v>5.1945708034451901</v>
      </c>
      <c r="AU30" s="103">
        <v>5.0215057146952002</v>
      </c>
      <c r="AV30" s="103">
        <v>4.8535903175776296</v>
      </c>
      <c r="AW30" s="103">
        <v>5.2014803702830896</v>
      </c>
      <c r="AX30" s="103">
        <v>5.0665195763618804</v>
      </c>
      <c r="AY30" s="103">
        <v>5.1407674011164097</v>
      </c>
      <c r="AZ30" s="103">
        <v>4.83948886486644</v>
      </c>
      <c r="BA30" s="103">
        <v>4.8739202958401604</v>
      </c>
      <c r="BB30" s="103">
        <v>5.1939582648664402</v>
      </c>
      <c r="BC30" s="103">
        <v>4.8309484567785299</v>
      </c>
      <c r="BD30" s="103">
        <v>5.4622822898664696</v>
      </c>
      <c r="BE30" s="103">
        <v>4.4930154373664397</v>
      </c>
      <c r="BF30" s="103">
        <v>5.1242529309452003</v>
      </c>
      <c r="BG30" s="103">
        <v>5.2490022729942698</v>
      </c>
      <c r="BH30" s="103">
        <v>5.0337373601118696</v>
      </c>
      <c r="BI30" s="103">
        <v>4.9342167413618601</v>
      </c>
      <c r="BJ30" s="103">
        <v>5.0717976920901897</v>
      </c>
      <c r="BK30" s="103">
        <v>4.8424198452831302</v>
      </c>
      <c r="BL30" s="103">
        <v>4.6856811742785496</v>
      </c>
      <c r="BM30" s="103">
        <v>5.1102348327831004</v>
      </c>
      <c r="BN30" s="103">
        <v>4.9628784184451797</v>
      </c>
      <c r="BO30" s="103">
        <v>5.0324307605981904</v>
      </c>
      <c r="BP30" s="103">
        <v>4.9081662713618703</v>
      </c>
      <c r="BQ30" s="103">
        <v>5.1894101859452197</v>
      </c>
      <c r="BR30" s="103">
        <v>4.9838668635148302</v>
      </c>
      <c r="BS30" s="103">
        <v>5.3454174791735003</v>
      </c>
      <c r="BT30" s="103">
        <v>4.93187464601482</v>
      </c>
      <c r="BU30" s="103">
        <v>5.1182856594497501</v>
      </c>
      <c r="BV30" s="103">
        <v>4.8756196996951999</v>
      </c>
      <c r="BW30" s="103">
        <v>5.0497471384452304</v>
      </c>
      <c r="BX30" s="103">
        <v>5.0511425289315</v>
      </c>
      <c r="BY30" s="103">
        <v>4.90040551768152</v>
      </c>
      <c r="BZ30" s="103">
        <v>4.9814681519497697</v>
      </c>
      <c r="CA30" s="103">
        <v>4.8923955721609698</v>
      </c>
      <c r="CB30" s="103">
        <v>4.8322951850068296</v>
      </c>
      <c r="CC30" s="103">
        <v>4.5065707463618798</v>
      </c>
      <c r="CD30" s="103">
        <v>4.9770355647648197</v>
      </c>
      <c r="CE30" s="103">
        <v>5.4219934247648203</v>
      </c>
      <c r="CF30" s="103">
        <v>5.0796569955285404</v>
      </c>
      <c r="CG30" s="103">
        <v>4.8517090004235097</v>
      </c>
      <c r="CH30" s="103">
        <v>5.4096091116735101</v>
      </c>
      <c r="CI30" s="103">
        <v>5.1305424017785501</v>
      </c>
      <c r="CJ30" s="103">
        <v>5.0717280325068597</v>
      </c>
      <c r="CK30" s="103">
        <v>4.8314779834452102</v>
      </c>
      <c r="CL30" s="103">
        <v>5.0294297888276196</v>
      </c>
      <c r="CM30" s="103">
        <v>5.3306118525776398</v>
      </c>
      <c r="CN30" s="103">
        <v>4.8901916776815098</v>
      </c>
      <c r="CO30" s="103">
        <v>5.0536941263618598</v>
      </c>
      <c r="CP30" s="103">
        <v>5.1905523596609502</v>
      </c>
      <c r="CQ30" s="103">
        <v>4.8219091288275999</v>
      </c>
      <c r="CR30" s="103">
        <v>5.2373686517443003</v>
      </c>
      <c r="CS30" s="103">
        <v>4.9230875912568504</v>
      </c>
      <c r="CT30" s="103">
        <v>5.1337638917443096</v>
      </c>
      <c r="CU30" s="103">
        <v>4.9525976437568504</v>
      </c>
      <c r="CV30" s="103">
        <v>4.9723074873664599</v>
      </c>
      <c r="CW30" s="103">
        <v>5.1501366000776496</v>
      </c>
      <c r="CX30" s="103">
        <v>5.2132693085148603</v>
      </c>
      <c r="CY30" s="103">
        <v>5.2173896697648496</v>
      </c>
      <c r="CZ30" s="103">
        <v>5.2608620660148704</v>
      </c>
      <c r="DA30" s="103">
        <v>4.8627495070901698</v>
      </c>
      <c r="DB30" s="103">
        <v>5.0368705988618698</v>
      </c>
      <c r="DC30" s="103">
        <v>5.0495602009451996</v>
      </c>
      <c r="DD30" s="103">
        <v>5.1160358580285399</v>
      </c>
      <c r="DE30" s="103">
        <v>5.4164382208401802</v>
      </c>
      <c r="DF30" s="103">
        <v>4.7886585131997599</v>
      </c>
      <c r="DG30" s="103">
        <v>5.2195523711164302</v>
      </c>
      <c r="DH30" s="103">
        <v>4.7320260573664497</v>
      </c>
      <c r="DI30" s="103">
        <v>5.1156531154235099</v>
      </c>
      <c r="DJ30" s="103">
        <v>5.1137757351815099</v>
      </c>
      <c r="DK30" s="103">
        <v>5.0230032054943203</v>
      </c>
    </row>
    <row r="31" spans="1:115" x14ac:dyDescent="0.25">
      <c r="A31" s="40" t="s">
        <v>153</v>
      </c>
      <c r="B31" s="1">
        <v>2033</v>
      </c>
      <c r="C31" s="7">
        <f t="shared" si="1"/>
        <v>4.8063305058596102</v>
      </c>
      <c r="D31" s="7">
        <f t="shared" si="2"/>
        <v>1</v>
      </c>
      <c r="E31" s="7">
        <f t="shared" si="3"/>
        <v>16.663046604906398</v>
      </c>
      <c r="F31" s="7">
        <f t="shared" si="4"/>
        <v>16.468083596156401</v>
      </c>
      <c r="G31" s="7">
        <f t="shared" si="5"/>
        <v>2.21619455791667</v>
      </c>
      <c r="H31" s="7">
        <f t="shared" si="6"/>
        <v>2.1395275658333199</v>
      </c>
      <c r="I31" s="7">
        <f t="shared" si="7"/>
        <v>3.2503958616666702</v>
      </c>
      <c r="J31" s="7">
        <f t="shared" si="8"/>
        <v>2.9716363799999899</v>
      </c>
      <c r="K31" s="88">
        <f t="shared" si="10"/>
        <v>1.69107166666666E-3</v>
      </c>
      <c r="L31" s="85">
        <f t="shared" si="9"/>
        <v>3.3821433333333197</v>
      </c>
      <c r="M31" s="87"/>
      <c r="N31" s="6" t="s">
        <v>38</v>
      </c>
      <c r="O31" s="6">
        <v>2032</v>
      </c>
      <c r="P31" s="103">
        <v>5.2421711052254301</v>
      </c>
      <c r="Q31" s="103">
        <v>5.5664117315095298</v>
      </c>
      <c r="R31" s="103">
        <v>4.8198556118920797</v>
      </c>
      <c r="S31" s="103">
        <v>5.5794412745981097</v>
      </c>
      <c r="T31" s="103">
        <v>5.1614969687647996</v>
      </c>
      <c r="U31" s="103">
        <v>5.1671778702595796</v>
      </c>
      <c r="V31" s="103">
        <v>4.9552734894956698</v>
      </c>
      <c r="W31" s="103">
        <v>5.0333578198087396</v>
      </c>
      <c r="X31" s="103">
        <v>4.9140159815095599</v>
      </c>
      <c r="Y31" s="103">
        <v>4.8819564340789903</v>
      </c>
      <c r="Z31" s="103">
        <v>4.8744015300147598</v>
      </c>
      <c r="AA31" s="103">
        <v>5.54559116866234</v>
      </c>
      <c r="AB31" s="103">
        <v>5.0368986069956501</v>
      </c>
      <c r="AC31" s="103">
        <v>5.2556399269262597</v>
      </c>
      <c r="AD31" s="103">
        <v>4.9805766470981201</v>
      </c>
      <c r="AE31" s="103">
        <v>4.6447732964048196</v>
      </c>
      <c r="AF31" s="103">
        <v>5.2893485719262499</v>
      </c>
      <c r="AG31" s="103">
        <v>5.4233358709881703</v>
      </c>
      <c r="AH31" s="103">
        <v>5.4207428265790103</v>
      </c>
      <c r="AI31" s="103">
        <v>5.4120898461623597</v>
      </c>
      <c r="AJ31" s="103">
        <v>5.0044458193214796</v>
      </c>
      <c r="AK31" s="103">
        <v>5.1567237458481197</v>
      </c>
      <c r="AL31" s="103">
        <v>5.3883198036623599</v>
      </c>
      <c r="AM31" s="103">
        <v>5.1390634845981102</v>
      </c>
      <c r="AN31" s="103">
        <v>5.1377804285928903</v>
      </c>
      <c r="AO31" s="103">
        <v>5.1742514181420898</v>
      </c>
      <c r="AP31" s="103">
        <v>5.0175282710587403</v>
      </c>
      <c r="AQ31" s="103">
        <v>5.0478323018920701</v>
      </c>
      <c r="AR31" s="103">
        <v>5.1871595135587398</v>
      </c>
      <c r="AS31" s="103">
        <v>4.9578764381420797</v>
      </c>
      <c r="AT31" s="103">
        <v>5.3458749660928904</v>
      </c>
      <c r="AU31" s="103">
        <v>5.1728098773428997</v>
      </c>
      <c r="AV31" s="103">
        <v>5.0048944802254098</v>
      </c>
      <c r="AW31" s="103">
        <v>5.3527845329314401</v>
      </c>
      <c r="AX31" s="103">
        <v>5.2178237390095497</v>
      </c>
      <c r="AY31" s="103">
        <v>5.2920715637648197</v>
      </c>
      <c r="AZ31" s="103">
        <v>4.9907930275148198</v>
      </c>
      <c r="BA31" s="103">
        <v>5.0252244584881796</v>
      </c>
      <c r="BB31" s="103">
        <v>5.3452624275147702</v>
      </c>
      <c r="BC31" s="103">
        <v>4.9822526194262604</v>
      </c>
      <c r="BD31" s="103">
        <v>5.6135864525147996</v>
      </c>
      <c r="BE31" s="103">
        <v>4.6443196000148097</v>
      </c>
      <c r="BF31" s="103">
        <v>5.2755570935929201</v>
      </c>
      <c r="BG31" s="103">
        <v>5.4003064356421104</v>
      </c>
      <c r="BH31" s="103">
        <v>5.1850415227595601</v>
      </c>
      <c r="BI31" s="103">
        <v>5.0855209040095701</v>
      </c>
      <c r="BJ31" s="103">
        <v>5.2231018547381503</v>
      </c>
      <c r="BK31" s="103">
        <v>4.9937240079314602</v>
      </c>
      <c r="BL31" s="103">
        <v>4.8369853369262499</v>
      </c>
      <c r="BM31" s="103">
        <v>5.26153899543149</v>
      </c>
      <c r="BN31" s="103">
        <v>5.1141825810928898</v>
      </c>
      <c r="BO31" s="103">
        <v>5.1837349232456598</v>
      </c>
      <c r="BP31" s="103">
        <v>5.0594704340095902</v>
      </c>
      <c r="BQ31" s="103">
        <v>5.3407143485928801</v>
      </c>
      <c r="BR31" s="103">
        <v>5.13517102616236</v>
      </c>
      <c r="BS31" s="103">
        <v>5.4967216418215203</v>
      </c>
      <c r="BT31" s="103">
        <v>5.0831788086623302</v>
      </c>
      <c r="BU31" s="103">
        <v>5.2695898220981201</v>
      </c>
      <c r="BV31" s="103">
        <v>5.0269238623428896</v>
      </c>
      <c r="BW31" s="103">
        <v>5.2010513010928703</v>
      </c>
      <c r="BX31" s="103">
        <v>5.20244669157902</v>
      </c>
      <c r="BY31" s="103">
        <v>5.051709680329</v>
      </c>
      <c r="BZ31" s="103">
        <v>5.1327723145981103</v>
      </c>
      <c r="CA31" s="103">
        <v>5.0436997348087296</v>
      </c>
      <c r="CB31" s="103">
        <v>4.9835993476548301</v>
      </c>
      <c r="CC31" s="103">
        <v>4.6578749090095704</v>
      </c>
      <c r="CD31" s="103">
        <v>5.1283397274123299</v>
      </c>
      <c r="CE31" s="103">
        <v>5.57329758741235</v>
      </c>
      <c r="CF31" s="103">
        <v>5.2309611581761999</v>
      </c>
      <c r="CG31" s="103">
        <v>5.0030131630714996</v>
      </c>
      <c r="CH31" s="103">
        <v>5.5609132743215302</v>
      </c>
      <c r="CI31" s="103">
        <v>5.2818465644262202</v>
      </c>
      <c r="CJ31" s="103">
        <v>5.2230321951548202</v>
      </c>
      <c r="CK31" s="103">
        <v>4.9827821460928901</v>
      </c>
      <c r="CL31" s="103">
        <v>5.1807339514753998</v>
      </c>
      <c r="CM31" s="103">
        <v>5.4819160152253898</v>
      </c>
      <c r="CN31" s="103">
        <v>5.0414958403290102</v>
      </c>
      <c r="CO31" s="103">
        <v>5.2049982890095903</v>
      </c>
      <c r="CP31" s="103">
        <v>5.34185652230875</v>
      </c>
      <c r="CQ31" s="103">
        <v>4.9732132914754299</v>
      </c>
      <c r="CR31" s="103">
        <v>5.3886728143921001</v>
      </c>
      <c r="CS31" s="103">
        <v>5.07439175390481</v>
      </c>
      <c r="CT31" s="103">
        <v>5.2850680543920596</v>
      </c>
      <c r="CU31" s="103">
        <v>5.1039018064048598</v>
      </c>
      <c r="CV31" s="103">
        <v>5.1236116500147997</v>
      </c>
      <c r="CW31" s="103">
        <v>5.3014407627253899</v>
      </c>
      <c r="CX31" s="103">
        <v>5.3645734711623296</v>
      </c>
      <c r="CY31" s="103">
        <v>5.3686938324123199</v>
      </c>
      <c r="CZ31" s="103">
        <v>5.4121662286623202</v>
      </c>
      <c r="DA31" s="103">
        <v>5.0140536697381499</v>
      </c>
      <c r="DB31" s="103">
        <v>5.1881747615095799</v>
      </c>
      <c r="DC31" s="103">
        <v>5.2008643635929204</v>
      </c>
      <c r="DD31" s="103">
        <v>5.2673400206762304</v>
      </c>
      <c r="DE31" s="103">
        <v>5.5677423834881701</v>
      </c>
      <c r="DF31" s="103">
        <v>4.9399626758481299</v>
      </c>
      <c r="DG31" s="103">
        <v>5.3708565337648304</v>
      </c>
      <c r="DH31" s="103">
        <v>4.8833302200148196</v>
      </c>
      <c r="DI31" s="103">
        <v>5.2669572780715299</v>
      </c>
      <c r="DJ31" s="103">
        <v>5.2650798978289997</v>
      </c>
      <c r="DK31" s="103">
        <v>5.1743073681420704</v>
      </c>
    </row>
    <row r="32" spans="1:115" x14ac:dyDescent="0.25">
      <c r="A32" s="40" t="s">
        <v>153</v>
      </c>
      <c r="B32" s="1">
        <v>2034</v>
      </c>
      <c r="C32" s="7">
        <f t="shared" si="1"/>
        <v>5.0044077024526601</v>
      </c>
      <c r="D32" s="7">
        <f t="shared" si="2"/>
        <v>1</v>
      </c>
      <c r="E32" s="7">
        <f t="shared" si="3"/>
        <v>17.834194253147501</v>
      </c>
      <c r="F32" s="7">
        <f t="shared" si="4"/>
        <v>17.6392312443975</v>
      </c>
      <c r="G32" s="7">
        <f t="shared" si="5"/>
        <v>2.2512965579166901</v>
      </c>
      <c r="H32" s="7">
        <f t="shared" si="6"/>
        <v>2.1746295658333299</v>
      </c>
      <c r="I32" s="7">
        <f t="shared" si="7"/>
        <v>3.38342786166668</v>
      </c>
      <c r="J32" s="7">
        <f t="shared" si="8"/>
        <v>3.1046683800000099</v>
      </c>
      <c r="K32" s="88">
        <f t="shared" si="10"/>
        <v>1.9739045833333298E-3</v>
      </c>
      <c r="L32" s="85">
        <f t="shared" si="9"/>
        <v>3.9478091666666595</v>
      </c>
      <c r="M32" s="87"/>
      <c r="N32" s="6" t="s">
        <v>38</v>
      </c>
      <c r="O32" s="6">
        <v>2033</v>
      </c>
      <c r="P32" s="103">
        <v>5.4041820110707803</v>
      </c>
      <c r="Q32" s="103">
        <v>5.7284226373550098</v>
      </c>
      <c r="R32" s="103">
        <v>4.9818665177374299</v>
      </c>
      <c r="S32" s="103">
        <v>5.7414521804429297</v>
      </c>
      <c r="T32" s="103">
        <v>5.3235078746095699</v>
      </c>
      <c r="U32" s="103">
        <v>5.3291887761049903</v>
      </c>
      <c r="V32" s="103">
        <v>5.1172843953413096</v>
      </c>
      <c r="W32" s="103">
        <v>5.1953687256540899</v>
      </c>
      <c r="X32" s="103">
        <v>5.0760268873550096</v>
      </c>
      <c r="Y32" s="103">
        <v>5.0439673399246798</v>
      </c>
      <c r="Z32" s="103">
        <v>5.0364124358595896</v>
      </c>
      <c r="AA32" s="103">
        <v>5.7076020745079896</v>
      </c>
      <c r="AB32" s="103">
        <v>5.1989095128413201</v>
      </c>
      <c r="AC32" s="103">
        <v>5.4176508327716801</v>
      </c>
      <c r="AD32" s="103">
        <v>5.1425875529429304</v>
      </c>
      <c r="AE32" s="103">
        <v>4.8067842022500296</v>
      </c>
      <c r="AF32" s="103">
        <v>5.4513594777716898</v>
      </c>
      <c r="AG32" s="103">
        <v>5.58534677683331</v>
      </c>
      <c r="AH32" s="103">
        <v>5.5827537324246697</v>
      </c>
      <c r="AI32" s="103">
        <v>5.5741007520080199</v>
      </c>
      <c r="AJ32" s="103">
        <v>5.1664567251666602</v>
      </c>
      <c r="AK32" s="103">
        <v>5.3187346516929299</v>
      </c>
      <c r="AL32" s="103">
        <v>5.5503307095080201</v>
      </c>
      <c r="AM32" s="103">
        <v>5.3010743904429196</v>
      </c>
      <c r="AN32" s="103">
        <v>5.2997913344383401</v>
      </c>
      <c r="AO32" s="103">
        <v>5.3362623239874099</v>
      </c>
      <c r="AP32" s="103">
        <v>5.1795391769041199</v>
      </c>
      <c r="AQ32" s="103">
        <v>5.2098432077374301</v>
      </c>
      <c r="AR32" s="103">
        <v>5.3491704194040901</v>
      </c>
      <c r="AS32" s="103">
        <v>5.1198873439874601</v>
      </c>
      <c r="AT32" s="103">
        <v>5.5078858719383801</v>
      </c>
      <c r="AU32" s="103">
        <v>5.3348207831883903</v>
      </c>
      <c r="AV32" s="103">
        <v>5.1669053860707699</v>
      </c>
      <c r="AW32" s="103">
        <v>5.5147954387762503</v>
      </c>
      <c r="AX32" s="103">
        <v>5.3798346448549896</v>
      </c>
      <c r="AY32" s="103">
        <v>5.45408246960959</v>
      </c>
      <c r="AZ32" s="103">
        <v>5.1528039333595901</v>
      </c>
      <c r="BA32" s="103">
        <v>5.1872353643333398</v>
      </c>
      <c r="BB32" s="103">
        <v>5.5072733333595902</v>
      </c>
      <c r="BC32" s="103">
        <v>5.1442635252717102</v>
      </c>
      <c r="BD32" s="103">
        <v>5.7755973583595601</v>
      </c>
      <c r="BE32" s="103">
        <v>4.8063305058596102</v>
      </c>
      <c r="BF32" s="103">
        <v>5.4375679994383299</v>
      </c>
      <c r="BG32" s="103">
        <v>5.5623173414874598</v>
      </c>
      <c r="BH32" s="103">
        <v>5.3470524286050098</v>
      </c>
      <c r="BI32" s="103">
        <v>5.2475318098550501</v>
      </c>
      <c r="BJ32" s="103">
        <v>5.3851127605833398</v>
      </c>
      <c r="BK32" s="103">
        <v>5.1557349137762403</v>
      </c>
      <c r="BL32" s="103">
        <v>4.9989962427717103</v>
      </c>
      <c r="BM32" s="103">
        <v>5.42354990127627</v>
      </c>
      <c r="BN32" s="103">
        <v>5.2761934869383698</v>
      </c>
      <c r="BO32" s="103">
        <v>5.34574582909132</v>
      </c>
      <c r="BP32" s="103">
        <v>5.2214813398550497</v>
      </c>
      <c r="BQ32" s="103">
        <v>5.5027252544383396</v>
      </c>
      <c r="BR32" s="103">
        <v>5.2971819320079696</v>
      </c>
      <c r="BS32" s="103">
        <v>5.6587325476666503</v>
      </c>
      <c r="BT32" s="103">
        <v>5.2451897145080002</v>
      </c>
      <c r="BU32" s="103">
        <v>5.4316007279429401</v>
      </c>
      <c r="BV32" s="103">
        <v>5.1889347681883402</v>
      </c>
      <c r="BW32" s="103">
        <v>5.3630622069383502</v>
      </c>
      <c r="BX32" s="103">
        <v>5.3644575974246296</v>
      </c>
      <c r="BY32" s="103">
        <v>5.2137205861746398</v>
      </c>
      <c r="BZ32" s="103">
        <v>5.2947832204429401</v>
      </c>
      <c r="CA32" s="103">
        <v>5.20571064065411</v>
      </c>
      <c r="CB32" s="103">
        <v>5.1456102534999797</v>
      </c>
      <c r="CC32" s="103">
        <v>4.8198858148550396</v>
      </c>
      <c r="CD32" s="103">
        <v>5.2903506332579902</v>
      </c>
      <c r="CE32" s="103">
        <v>5.7353084932579996</v>
      </c>
      <c r="CF32" s="103">
        <v>5.39297206402171</v>
      </c>
      <c r="CG32" s="103">
        <v>5.1650240689166598</v>
      </c>
      <c r="CH32" s="103">
        <v>5.7229241801666397</v>
      </c>
      <c r="CI32" s="103">
        <v>5.4438574702716904</v>
      </c>
      <c r="CJ32" s="103">
        <v>5.3850431009999697</v>
      </c>
      <c r="CK32" s="103">
        <v>5.1447930519383602</v>
      </c>
      <c r="CL32" s="103">
        <v>5.3427448573207501</v>
      </c>
      <c r="CM32" s="103">
        <v>5.6439269210707899</v>
      </c>
      <c r="CN32" s="103">
        <v>5.20350674617469</v>
      </c>
      <c r="CO32" s="103">
        <v>5.3670091948550098</v>
      </c>
      <c r="CP32" s="103">
        <v>5.5038674281541402</v>
      </c>
      <c r="CQ32" s="103">
        <v>5.1352241973207802</v>
      </c>
      <c r="CR32" s="103">
        <v>5.5506837202374797</v>
      </c>
      <c r="CS32" s="103">
        <v>5.2364026597500004</v>
      </c>
      <c r="CT32" s="103">
        <v>5.4470789602374499</v>
      </c>
      <c r="CU32" s="103">
        <v>5.26591271224998</v>
      </c>
      <c r="CV32" s="103">
        <v>5.28562255585957</v>
      </c>
      <c r="CW32" s="103">
        <v>5.4634516685707801</v>
      </c>
      <c r="CX32" s="103">
        <v>5.5265843770079801</v>
      </c>
      <c r="CY32" s="103">
        <v>5.5307047382579801</v>
      </c>
      <c r="CZ32" s="103">
        <v>5.5741771345079796</v>
      </c>
      <c r="DA32" s="103">
        <v>5.1760645755833199</v>
      </c>
      <c r="DB32" s="103">
        <v>5.3501856673550598</v>
      </c>
      <c r="DC32" s="103">
        <v>5.3628752694383302</v>
      </c>
      <c r="DD32" s="103">
        <v>5.4293509265217201</v>
      </c>
      <c r="DE32" s="103">
        <v>5.7297532893333099</v>
      </c>
      <c r="DF32" s="103">
        <v>5.1019735816929099</v>
      </c>
      <c r="DG32" s="103">
        <v>5.53286743960959</v>
      </c>
      <c r="DH32" s="103">
        <v>5.0453411258595704</v>
      </c>
      <c r="DI32" s="103">
        <v>5.4289681839166501</v>
      </c>
      <c r="DJ32" s="103">
        <v>5.4270908036746501</v>
      </c>
      <c r="DK32" s="103">
        <v>5.3363182739874402</v>
      </c>
    </row>
    <row r="33" spans="1:115" x14ac:dyDescent="0.25">
      <c r="N33" s="6" t="s">
        <v>38</v>
      </c>
      <c r="O33" s="6">
        <v>2034</v>
      </c>
      <c r="P33" s="103">
        <v>5.6022592076615796</v>
      </c>
      <c r="Q33" s="103">
        <v>5.9264998339462398</v>
      </c>
      <c r="R33" s="103">
        <v>5.1799437143282798</v>
      </c>
      <c r="S33" s="103">
        <v>5.9395293770360098</v>
      </c>
      <c r="T33" s="103">
        <v>5.5215850712026704</v>
      </c>
      <c r="U33" s="103">
        <v>5.5272659726962301</v>
      </c>
      <c r="V33" s="103">
        <v>5.3153615919332999</v>
      </c>
      <c r="W33" s="103">
        <v>5.39344592224493</v>
      </c>
      <c r="X33" s="103">
        <v>5.2741040839462503</v>
      </c>
      <c r="Y33" s="103">
        <v>5.2420445365166399</v>
      </c>
      <c r="Z33" s="103">
        <v>5.2344896324526804</v>
      </c>
      <c r="AA33" s="103">
        <v>5.9056792710999302</v>
      </c>
      <c r="AB33" s="103">
        <v>5.3969867094332704</v>
      </c>
      <c r="AC33" s="103">
        <v>5.6157280293629199</v>
      </c>
      <c r="AD33" s="103">
        <v>5.3406647495360096</v>
      </c>
      <c r="AE33" s="103">
        <v>5.0048613988400099</v>
      </c>
      <c r="AF33" s="103">
        <v>5.6494366743628897</v>
      </c>
      <c r="AG33" s="103">
        <v>5.7834239734233703</v>
      </c>
      <c r="AH33" s="103">
        <v>5.78083092901662</v>
      </c>
      <c r="AI33" s="103">
        <v>5.7721779485999596</v>
      </c>
      <c r="AJ33" s="103">
        <v>5.3645339217566796</v>
      </c>
      <c r="AK33" s="103">
        <v>5.51681184828601</v>
      </c>
      <c r="AL33" s="103">
        <v>5.7484079060999402</v>
      </c>
      <c r="AM33" s="103">
        <v>5.4991515870360104</v>
      </c>
      <c r="AN33" s="103">
        <v>5.4978685310295701</v>
      </c>
      <c r="AO33" s="103">
        <v>5.5343395205782704</v>
      </c>
      <c r="AP33" s="103">
        <v>5.3776163734949103</v>
      </c>
      <c r="AQ33" s="103">
        <v>5.4079204043282703</v>
      </c>
      <c r="AR33" s="103">
        <v>5.5472476159949498</v>
      </c>
      <c r="AS33" s="103">
        <v>5.3179645405782301</v>
      </c>
      <c r="AT33" s="103">
        <v>5.7059630685295097</v>
      </c>
      <c r="AU33" s="103">
        <v>5.5328979797795403</v>
      </c>
      <c r="AV33" s="103">
        <v>5.3649825826616002</v>
      </c>
      <c r="AW33" s="103">
        <v>5.7128726353693402</v>
      </c>
      <c r="AX33" s="103">
        <v>5.5779118414462197</v>
      </c>
      <c r="AY33" s="103">
        <v>5.6521596662026701</v>
      </c>
      <c r="AZ33" s="103">
        <v>5.3508811299526702</v>
      </c>
      <c r="BA33" s="103">
        <v>5.3853125609233699</v>
      </c>
      <c r="BB33" s="103">
        <v>5.7053505299526597</v>
      </c>
      <c r="BC33" s="103">
        <v>5.3423407218628904</v>
      </c>
      <c r="BD33" s="103">
        <v>5.97367455495269</v>
      </c>
      <c r="BE33" s="103">
        <v>5.0044077024526601</v>
      </c>
      <c r="BF33" s="103">
        <v>5.6356451960295697</v>
      </c>
      <c r="BG33" s="103">
        <v>5.7603945380782502</v>
      </c>
      <c r="BH33" s="103">
        <v>5.5451296251962301</v>
      </c>
      <c r="BI33" s="103">
        <v>5.4456090064461797</v>
      </c>
      <c r="BJ33" s="103">
        <v>5.5831899571733699</v>
      </c>
      <c r="BK33" s="103">
        <v>5.3538121103693399</v>
      </c>
      <c r="BL33" s="103">
        <v>5.1970734393628701</v>
      </c>
      <c r="BM33" s="103">
        <v>5.6216270978693599</v>
      </c>
      <c r="BN33" s="103">
        <v>5.4742706835295296</v>
      </c>
      <c r="BO33" s="103">
        <v>5.5438230256832703</v>
      </c>
      <c r="BP33" s="103">
        <v>5.4195585364461998</v>
      </c>
      <c r="BQ33" s="103">
        <v>5.7008024510295501</v>
      </c>
      <c r="BR33" s="103">
        <v>5.4952591285999599</v>
      </c>
      <c r="BS33" s="103">
        <v>5.8568097442567097</v>
      </c>
      <c r="BT33" s="103">
        <v>5.4432669110999496</v>
      </c>
      <c r="BU33" s="103">
        <v>5.6296779245360202</v>
      </c>
      <c r="BV33" s="103">
        <v>5.3870119647795596</v>
      </c>
      <c r="BW33" s="103">
        <v>5.5611394035295101</v>
      </c>
      <c r="BX33" s="103">
        <v>5.5625347940166403</v>
      </c>
      <c r="BY33" s="103">
        <v>5.4117977827666204</v>
      </c>
      <c r="BZ33" s="103">
        <v>5.4928604170360096</v>
      </c>
      <c r="CA33" s="103">
        <v>5.4037878372449297</v>
      </c>
      <c r="CB33" s="103">
        <v>5.3436874500900498</v>
      </c>
      <c r="CC33" s="103">
        <v>5.0179630114461897</v>
      </c>
      <c r="CD33" s="103">
        <v>5.4884278298499396</v>
      </c>
      <c r="CE33" s="103">
        <v>5.9333856898499198</v>
      </c>
      <c r="CF33" s="103">
        <v>5.5910492606128797</v>
      </c>
      <c r="CG33" s="103">
        <v>5.3631012655067103</v>
      </c>
      <c r="CH33" s="103">
        <v>5.9210013767567098</v>
      </c>
      <c r="CI33" s="103">
        <v>5.6419346668628902</v>
      </c>
      <c r="CJ33" s="103">
        <v>5.5831202975900602</v>
      </c>
      <c r="CK33" s="103">
        <v>5.3428702485295201</v>
      </c>
      <c r="CL33" s="103">
        <v>5.5408220539116</v>
      </c>
      <c r="CM33" s="103">
        <v>5.8420041176615998</v>
      </c>
      <c r="CN33" s="103">
        <v>5.4015839427666199</v>
      </c>
      <c r="CO33" s="103">
        <v>5.5650863914462496</v>
      </c>
      <c r="CP33" s="103">
        <v>5.7019446247449004</v>
      </c>
      <c r="CQ33" s="103">
        <v>5.3333013939115803</v>
      </c>
      <c r="CR33" s="103">
        <v>5.7487609168282399</v>
      </c>
      <c r="CS33" s="103">
        <v>5.4344798563400296</v>
      </c>
      <c r="CT33" s="103">
        <v>5.6451561568282296</v>
      </c>
      <c r="CU33" s="103">
        <v>5.4639899088400501</v>
      </c>
      <c r="CV33" s="103">
        <v>5.48369975245269</v>
      </c>
      <c r="CW33" s="103">
        <v>5.6615288651615501</v>
      </c>
      <c r="CX33" s="103">
        <v>5.7246615735999598</v>
      </c>
      <c r="CY33" s="103">
        <v>5.7287819348499598</v>
      </c>
      <c r="CZ33" s="103">
        <v>5.7722543310999201</v>
      </c>
      <c r="DA33" s="103">
        <v>5.3741417721733802</v>
      </c>
      <c r="DB33" s="103">
        <v>5.5482628639462002</v>
      </c>
      <c r="DC33" s="103">
        <v>5.5609524660295699</v>
      </c>
      <c r="DD33" s="103">
        <v>5.6274281231128702</v>
      </c>
      <c r="DE33" s="103">
        <v>5.9278304859233701</v>
      </c>
      <c r="DF33" s="103">
        <v>5.3000507782860096</v>
      </c>
      <c r="DG33" s="103">
        <v>5.7309446362026799</v>
      </c>
      <c r="DH33" s="103">
        <v>5.2434183224526896</v>
      </c>
      <c r="DI33" s="103">
        <v>5.6270453805067202</v>
      </c>
      <c r="DJ33" s="103">
        <v>5.62516800026662</v>
      </c>
      <c r="DK33" s="103">
        <v>5.5343954705782297</v>
      </c>
    </row>
    <row r="34" spans="1:115" x14ac:dyDescent="0.25">
      <c r="A34" s="40" t="s">
        <v>154</v>
      </c>
      <c r="B34" s="1">
        <v>2020</v>
      </c>
      <c r="C34" s="7">
        <f>MAX(P19:DK19)</f>
        <v>3.4601923344660701</v>
      </c>
      <c r="D34" s="7">
        <f>MAX(P34:DK34)</f>
        <v>188.20239935791801</v>
      </c>
      <c r="E34" s="7">
        <f>MAX(P56:DK56)</f>
        <v>45.049693263828601</v>
      </c>
      <c r="F34" s="7">
        <f>MAX(P71:DK71)</f>
        <v>41.888730400495199</v>
      </c>
      <c r="G34" s="7">
        <f>MAX(P86:DK86)</f>
        <v>2.3325284531010801</v>
      </c>
      <c r="H34" s="7">
        <f>MAX(P101:DK101)</f>
        <v>2.24443576518442</v>
      </c>
      <c r="I34" s="7">
        <f>MAX(P116:DK116)</f>
        <v>2.5011409842213199</v>
      </c>
      <c r="J34" s="7">
        <f>MAX(P131:DK131)</f>
        <v>2.2056864971379899</v>
      </c>
      <c r="K34" s="2">
        <v>0</v>
      </c>
      <c r="L34" s="85">
        <f>K34*2000</f>
        <v>0</v>
      </c>
      <c r="M34" s="84"/>
      <c r="N34" s="6" t="s">
        <v>39</v>
      </c>
      <c r="O34" s="6">
        <v>2020</v>
      </c>
      <c r="P34" s="103">
        <v>72.913591502083605</v>
      </c>
      <c r="Q34" s="103">
        <v>1.85402558166667</v>
      </c>
      <c r="R34" s="103">
        <v>32.662855410000098</v>
      </c>
      <c r="S34" s="103">
        <v>69.182267459167093</v>
      </c>
      <c r="T34" s="103">
        <v>134.89410316041801</v>
      </c>
      <c r="U34" s="103">
        <v>33.012558846249703</v>
      </c>
      <c r="V34" s="103">
        <v>24.6336881666669</v>
      </c>
      <c r="W34" s="103">
        <v>62.578464372083502</v>
      </c>
      <c r="X34" s="103">
        <v>63.498468027083597</v>
      </c>
      <c r="Y34" s="103">
        <v>107.288717964583</v>
      </c>
      <c r="Z34" s="103">
        <v>84.423432615416203</v>
      </c>
      <c r="AA34" s="103">
        <v>1</v>
      </c>
      <c r="AB34" s="103">
        <v>1</v>
      </c>
      <c r="AC34" s="103">
        <v>64.074842659999604</v>
      </c>
      <c r="AD34" s="103">
        <v>53.5932626620829</v>
      </c>
      <c r="AE34" s="103">
        <v>103.146568755833</v>
      </c>
      <c r="AF34" s="103">
        <v>95.195754686249501</v>
      </c>
      <c r="AG34" s="103">
        <v>1</v>
      </c>
      <c r="AH34" s="103">
        <v>59.508061694999903</v>
      </c>
      <c r="AI34" s="103">
        <v>1</v>
      </c>
      <c r="AJ34" s="103">
        <v>38.664032741666503</v>
      </c>
      <c r="AK34" s="103">
        <v>141.92508020583401</v>
      </c>
      <c r="AL34" s="103">
        <v>86.153697882083705</v>
      </c>
      <c r="AM34" s="103">
        <v>20.193758627499999</v>
      </c>
      <c r="AN34" s="103">
        <v>67.191715399583799</v>
      </c>
      <c r="AO34" s="103">
        <v>1</v>
      </c>
      <c r="AP34" s="103">
        <v>145.38943282166599</v>
      </c>
      <c r="AQ34" s="103">
        <v>1</v>
      </c>
      <c r="AR34" s="103">
        <v>44.840514233333401</v>
      </c>
      <c r="AS34" s="103">
        <v>23.183531909166899</v>
      </c>
      <c r="AT34" s="103">
        <v>72.671814995416796</v>
      </c>
      <c r="AU34" s="103">
        <v>40.840151099166398</v>
      </c>
      <c r="AV34" s="103">
        <v>13.1389869391666</v>
      </c>
      <c r="AW34" s="103">
        <v>1</v>
      </c>
      <c r="AX34" s="103">
        <v>77.612113505833307</v>
      </c>
      <c r="AY34" s="103">
        <v>1</v>
      </c>
      <c r="AZ34" s="103">
        <v>48.079282360833098</v>
      </c>
      <c r="BA34" s="103">
        <v>52.199131192083499</v>
      </c>
      <c r="BB34" s="103">
        <v>56.643522100416398</v>
      </c>
      <c r="BC34" s="103">
        <v>92.048337515832898</v>
      </c>
      <c r="BD34" s="103">
        <v>7.5978842429167104</v>
      </c>
      <c r="BE34" s="103">
        <v>162.20795979458401</v>
      </c>
      <c r="BF34" s="103">
        <v>41.376489792500003</v>
      </c>
      <c r="BG34" s="103">
        <v>1</v>
      </c>
      <c r="BH34" s="103">
        <v>82.749367888332998</v>
      </c>
      <c r="BI34" s="103">
        <v>32.7737448645833</v>
      </c>
      <c r="BJ34" s="103">
        <v>1</v>
      </c>
      <c r="BK34" s="103">
        <v>139.35226494166699</v>
      </c>
      <c r="BL34" s="103">
        <v>60.928615135417097</v>
      </c>
      <c r="BM34" s="103">
        <v>36.257852660416802</v>
      </c>
      <c r="BN34" s="103">
        <v>63.297555194583303</v>
      </c>
      <c r="BO34" s="103">
        <v>27.6768015558334</v>
      </c>
      <c r="BP34" s="103">
        <v>109.376144888334</v>
      </c>
      <c r="BQ34" s="103">
        <v>82.477013410833806</v>
      </c>
      <c r="BR34" s="103">
        <v>83.326010996249593</v>
      </c>
      <c r="BS34" s="103">
        <v>1</v>
      </c>
      <c r="BT34" s="103">
        <v>1</v>
      </c>
      <c r="BU34" s="103">
        <v>116.608102952083</v>
      </c>
      <c r="BV34" s="103">
        <v>1</v>
      </c>
      <c r="BW34" s="103">
        <v>1</v>
      </c>
      <c r="BX34" s="103">
        <v>23.928710599166699</v>
      </c>
      <c r="BY34" s="103">
        <v>25.996829848749901</v>
      </c>
      <c r="BZ34" s="103">
        <v>108.212778905416</v>
      </c>
      <c r="CA34" s="103">
        <v>139.13956733666799</v>
      </c>
      <c r="CB34" s="103">
        <v>1</v>
      </c>
      <c r="CC34" s="103">
        <v>1</v>
      </c>
      <c r="CD34" s="103">
        <v>34.209650455833398</v>
      </c>
      <c r="CE34" s="103">
        <v>1</v>
      </c>
      <c r="CF34" s="103">
        <v>37.464238198333398</v>
      </c>
      <c r="CG34" s="103">
        <v>30.744247946666601</v>
      </c>
      <c r="CH34" s="103">
        <v>1</v>
      </c>
      <c r="CI34" s="103">
        <v>1</v>
      </c>
      <c r="CJ34" s="103">
        <v>71.128152707499595</v>
      </c>
      <c r="CK34" s="103">
        <v>188.20239935791801</v>
      </c>
      <c r="CL34" s="103">
        <v>1</v>
      </c>
      <c r="CM34" s="103">
        <v>32.684423456666799</v>
      </c>
      <c r="CN34" s="103">
        <v>97.799809369166496</v>
      </c>
      <c r="CO34" s="103">
        <v>26.3498691716668</v>
      </c>
      <c r="CP34" s="103">
        <v>34.321107323333401</v>
      </c>
      <c r="CQ34" s="103">
        <v>109.096419789582</v>
      </c>
      <c r="CR34" s="103">
        <v>59.114598383750497</v>
      </c>
      <c r="CS34" s="103">
        <v>1</v>
      </c>
      <c r="CT34" s="103">
        <v>4.3298965350000103</v>
      </c>
      <c r="CU34" s="103">
        <v>50.255065808332901</v>
      </c>
      <c r="CV34" s="103">
        <v>100.573229921666</v>
      </c>
      <c r="CW34" s="103">
        <v>1</v>
      </c>
      <c r="CX34" s="103">
        <v>43.937018186666499</v>
      </c>
      <c r="CY34" s="103">
        <v>35.388773562916803</v>
      </c>
      <c r="CZ34" s="103">
        <v>16.104187895833299</v>
      </c>
      <c r="DA34" s="103">
        <v>140.3296026825</v>
      </c>
      <c r="DB34" s="103">
        <v>59.036115596250198</v>
      </c>
      <c r="DC34" s="103">
        <v>68.827551771666705</v>
      </c>
      <c r="DD34" s="103">
        <v>49.872049372916699</v>
      </c>
      <c r="DE34" s="103">
        <v>111.5260038925</v>
      </c>
      <c r="DF34" s="103">
        <v>56.7008107816661</v>
      </c>
      <c r="DG34" s="103">
        <v>45.503917325416602</v>
      </c>
      <c r="DH34" s="103">
        <v>117.630904877083</v>
      </c>
      <c r="DI34" s="103">
        <v>105.98074972666799</v>
      </c>
      <c r="DJ34" s="103">
        <v>1</v>
      </c>
      <c r="DK34" s="103">
        <v>60.910272130833</v>
      </c>
    </row>
    <row r="35" spans="1:115" x14ac:dyDescent="0.25">
      <c r="A35" s="40" t="s">
        <v>154</v>
      </c>
      <c r="B35" s="1">
        <v>2021</v>
      </c>
      <c r="C35" s="7">
        <f t="shared" ref="C35:C48" si="11">MAX(P20:DK20)</f>
        <v>3.5270474704064001</v>
      </c>
      <c r="D35" s="7">
        <f t="shared" ref="D35:D48" si="12">MAX(P35:DK35)</f>
        <v>201.64081151791501</v>
      </c>
      <c r="E35" s="7">
        <f t="shared" ref="E35:E48" si="13">MAX(P57:DK57)</f>
        <v>45.261242470095901</v>
      </c>
      <c r="F35" s="7">
        <f t="shared" ref="F35:F48" si="14">MAX(P72:DK72)</f>
        <v>42.100279606762498</v>
      </c>
      <c r="G35" s="7">
        <f t="shared" ref="G35:G48" si="15">MAX(P87:DK87)</f>
        <v>2.3992387457876698</v>
      </c>
      <c r="H35" s="7">
        <f t="shared" ref="H35:H48" si="16">MAX(P102:DK102)</f>
        <v>2.3111460578709901</v>
      </c>
      <c r="I35" s="7">
        <f t="shared" ref="I35:I48" si="17">MAX(P117:DK117)</f>
        <v>2.5452012806506898</v>
      </c>
      <c r="J35" s="7">
        <f t="shared" ref="J35:J48" si="18">MAX(P132:DK132)</f>
        <v>2.2497467935673598</v>
      </c>
      <c r="K35" s="2">
        <v>0</v>
      </c>
      <c r="L35" s="85">
        <f t="shared" ref="L35:L48" si="19">K35*2000</f>
        <v>0</v>
      </c>
      <c r="M35" s="84"/>
      <c r="N35" s="6" t="s">
        <v>39</v>
      </c>
      <c r="O35" s="6">
        <v>2021</v>
      </c>
      <c r="P35" s="103">
        <v>86.352003662083803</v>
      </c>
      <c r="Q35" s="103">
        <v>15.2924377416668</v>
      </c>
      <c r="R35" s="103">
        <v>46.101267569999798</v>
      </c>
      <c r="S35" s="103">
        <v>82.620679619167305</v>
      </c>
      <c r="T35" s="103">
        <v>148.332515320417</v>
      </c>
      <c r="U35" s="103">
        <v>46.450971006250199</v>
      </c>
      <c r="V35" s="103">
        <v>38.072100326666501</v>
      </c>
      <c r="W35" s="103">
        <v>76.016876532083501</v>
      </c>
      <c r="X35" s="103">
        <v>76.936880187083005</v>
      </c>
      <c r="Y35" s="103">
        <v>120.727130124583</v>
      </c>
      <c r="Z35" s="103">
        <v>97.861844775416998</v>
      </c>
      <c r="AA35" s="103">
        <v>1</v>
      </c>
      <c r="AB35" s="103">
        <v>1</v>
      </c>
      <c r="AC35" s="103">
        <v>77.513254820000398</v>
      </c>
      <c r="AD35" s="103">
        <v>67.031674822083801</v>
      </c>
      <c r="AE35" s="103">
        <v>116.584980915834</v>
      </c>
      <c r="AF35" s="103">
        <v>108.63416684625</v>
      </c>
      <c r="AG35" s="103">
        <v>1.8038675258333301</v>
      </c>
      <c r="AH35" s="103">
        <v>72.946473854999894</v>
      </c>
      <c r="AI35" s="103">
        <v>1</v>
      </c>
      <c r="AJ35" s="103">
        <v>52.1024449016669</v>
      </c>
      <c r="AK35" s="103">
        <v>155.363492365833</v>
      </c>
      <c r="AL35" s="103">
        <v>99.592110042082993</v>
      </c>
      <c r="AM35" s="103">
        <v>33.632170787499902</v>
      </c>
      <c r="AN35" s="103">
        <v>80.630127559582704</v>
      </c>
      <c r="AO35" s="103">
        <v>1</v>
      </c>
      <c r="AP35" s="103">
        <v>158.827844981667</v>
      </c>
      <c r="AQ35" s="103">
        <v>1</v>
      </c>
      <c r="AR35" s="103">
        <v>58.278926393333002</v>
      </c>
      <c r="AS35" s="103">
        <v>36.621944069166503</v>
      </c>
      <c r="AT35" s="103">
        <v>86.110227155416695</v>
      </c>
      <c r="AU35" s="103">
        <v>54.278563259166901</v>
      </c>
      <c r="AV35" s="103">
        <v>26.577399099166801</v>
      </c>
      <c r="AW35" s="103">
        <v>1</v>
      </c>
      <c r="AX35" s="103">
        <v>91.050525665832794</v>
      </c>
      <c r="AY35" s="103">
        <v>9.6042000924999993</v>
      </c>
      <c r="AZ35" s="103">
        <v>61.5176945208338</v>
      </c>
      <c r="BA35" s="103">
        <v>65.6375433520831</v>
      </c>
      <c r="BB35" s="103">
        <v>70.081934260417299</v>
      </c>
      <c r="BC35" s="103">
        <v>105.486749675833</v>
      </c>
      <c r="BD35" s="103">
        <v>21.036296402916701</v>
      </c>
      <c r="BE35" s="103">
        <v>175.646371954584</v>
      </c>
      <c r="BF35" s="103">
        <v>54.8149019525003</v>
      </c>
      <c r="BG35" s="103">
        <v>1</v>
      </c>
      <c r="BH35" s="103">
        <v>96.187780048334005</v>
      </c>
      <c r="BI35" s="103">
        <v>46.212157024583099</v>
      </c>
      <c r="BJ35" s="103">
        <v>1</v>
      </c>
      <c r="BK35" s="103">
        <v>152.790677101668</v>
      </c>
      <c r="BL35" s="103">
        <v>74.367027295416804</v>
      </c>
      <c r="BM35" s="103">
        <v>49.696264820416502</v>
      </c>
      <c r="BN35" s="103">
        <v>76.735967354582698</v>
      </c>
      <c r="BO35" s="103">
        <v>41.115213715833399</v>
      </c>
      <c r="BP35" s="103">
        <v>122.814557048333</v>
      </c>
      <c r="BQ35" s="103">
        <v>95.915425570833193</v>
      </c>
      <c r="BR35" s="103">
        <v>96.764423156249606</v>
      </c>
      <c r="BS35" s="103">
        <v>1</v>
      </c>
      <c r="BT35" s="103">
        <v>1</v>
      </c>
      <c r="BU35" s="103">
        <v>130.046515112083</v>
      </c>
      <c r="BV35" s="103">
        <v>1</v>
      </c>
      <c r="BW35" s="103">
        <v>1</v>
      </c>
      <c r="BX35" s="103">
        <v>37.367122759166797</v>
      </c>
      <c r="BY35" s="103">
        <v>39.435242008750102</v>
      </c>
      <c r="BZ35" s="103">
        <v>121.651191065417</v>
      </c>
      <c r="CA35" s="103">
        <v>152.57797949666701</v>
      </c>
      <c r="CB35" s="103">
        <v>4.3917469483333704</v>
      </c>
      <c r="CC35" s="103">
        <v>1</v>
      </c>
      <c r="CD35" s="103">
        <v>47.648062615833098</v>
      </c>
      <c r="CE35" s="103">
        <v>1</v>
      </c>
      <c r="CF35" s="103">
        <v>50.902650358333098</v>
      </c>
      <c r="CG35" s="103">
        <v>44.182660106666603</v>
      </c>
      <c r="CH35" s="103">
        <v>1</v>
      </c>
      <c r="CI35" s="103">
        <v>1</v>
      </c>
      <c r="CJ35" s="103">
        <v>84.566564867500503</v>
      </c>
      <c r="CK35" s="103">
        <v>201.64081151791501</v>
      </c>
      <c r="CL35" s="103">
        <v>1</v>
      </c>
      <c r="CM35" s="103">
        <v>46.122835616666599</v>
      </c>
      <c r="CN35" s="103">
        <v>111.238221529168</v>
      </c>
      <c r="CO35" s="103">
        <v>39.788281331666603</v>
      </c>
      <c r="CP35" s="103">
        <v>47.759519483333698</v>
      </c>
      <c r="CQ35" s="103">
        <v>122.53483194958299</v>
      </c>
      <c r="CR35" s="103">
        <v>72.553010543750105</v>
      </c>
      <c r="CS35" s="103">
        <v>1</v>
      </c>
      <c r="CT35" s="103">
        <v>17.768308695000002</v>
      </c>
      <c r="CU35" s="103">
        <v>63.693477968333397</v>
      </c>
      <c r="CV35" s="103">
        <v>114.011642081668</v>
      </c>
      <c r="CW35" s="103">
        <v>10.8853243866666</v>
      </c>
      <c r="CX35" s="103">
        <v>57.3754303466661</v>
      </c>
      <c r="CY35" s="103">
        <v>48.827185722916802</v>
      </c>
      <c r="CZ35" s="103">
        <v>29.542600055832999</v>
      </c>
      <c r="DA35" s="103">
        <v>153.76801484249901</v>
      </c>
      <c r="DB35" s="103">
        <v>72.474527756249898</v>
      </c>
      <c r="DC35" s="103">
        <v>82.265963931666406</v>
      </c>
      <c r="DD35" s="103">
        <v>63.310461532916399</v>
      </c>
      <c r="DE35" s="103">
        <v>124.9644160525</v>
      </c>
      <c r="DF35" s="103">
        <v>70.139222941666901</v>
      </c>
      <c r="DG35" s="103">
        <v>58.942329485416202</v>
      </c>
      <c r="DH35" s="103">
        <v>131.06931703708401</v>
      </c>
      <c r="DI35" s="103">
        <v>119.419161886666</v>
      </c>
      <c r="DJ35" s="103">
        <v>1</v>
      </c>
      <c r="DK35" s="103">
        <v>74.348684290833305</v>
      </c>
    </row>
    <row r="36" spans="1:115" x14ac:dyDescent="0.25">
      <c r="A36" s="40" t="s">
        <v>154</v>
      </c>
      <c r="B36" s="1">
        <v>2022</v>
      </c>
      <c r="C36" s="7">
        <f t="shared" si="11"/>
        <v>3.6970474704063898</v>
      </c>
      <c r="D36" s="7">
        <f t="shared" si="12"/>
        <v>188.75031038791801</v>
      </c>
      <c r="E36" s="7">
        <f t="shared" si="13"/>
        <v>46.356840668343601</v>
      </c>
      <c r="F36" s="7">
        <f t="shared" si="14"/>
        <v>43.195877805010298</v>
      </c>
      <c r="G36" s="7">
        <f t="shared" si="15"/>
        <v>2.2246332663356201</v>
      </c>
      <c r="H36" s="7">
        <f t="shared" si="16"/>
        <v>2.13654057841894</v>
      </c>
      <c r="I36" s="7">
        <f t="shared" si="17"/>
        <v>2.5735793628424801</v>
      </c>
      <c r="J36" s="7">
        <f t="shared" si="18"/>
        <v>2.2781248757591199</v>
      </c>
      <c r="K36" s="2">
        <v>0</v>
      </c>
      <c r="L36" s="85">
        <f t="shared" si="19"/>
        <v>0</v>
      </c>
      <c r="M36" s="84"/>
      <c r="N36" s="6" t="s">
        <v>39</v>
      </c>
      <c r="O36" s="6">
        <v>2022</v>
      </c>
      <c r="P36" s="103">
        <v>73.461502532083401</v>
      </c>
      <c r="Q36" s="103">
        <v>2.4019366116666601</v>
      </c>
      <c r="R36" s="103">
        <v>33.2107664400001</v>
      </c>
      <c r="S36" s="103">
        <v>69.730178489165993</v>
      </c>
      <c r="T36" s="103">
        <v>135.44201419041701</v>
      </c>
      <c r="U36" s="103">
        <v>33.560469876249897</v>
      </c>
      <c r="V36" s="103">
        <v>25.1815991966666</v>
      </c>
      <c r="W36" s="103">
        <v>63.126375402083497</v>
      </c>
      <c r="X36" s="103">
        <v>64.046379057083698</v>
      </c>
      <c r="Y36" s="103">
        <v>107.836628994584</v>
      </c>
      <c r="Z36" s="103">
        <v>84.971343645416894</v>
      </c>
      <c r="AA36" s="103">
        <v>1</v>
      </c>
      <c r="AB36" s="103">
        <v>1</v>
      </c>
      <c r="AC36" s="103">
        <v>64.622753689999897</v>
      </c>
      <c r="AD36" s="103">
        <v>54.1411736920831</v>
      </c>
      <c r="AE36" s="103">
        <v>103.69447978583401</v>
      </c>
      <c r="AF36" s="103">
        <v>95.743665716250504</v>
      </c>
      <c r="AG36" s="103">
        <v>1</v>
      </c>
      <c r="AH36" s="103">
        <v>60.055972725000103</v>
      </c>
      <c r="AI36" s="103">
        <v>1</v>
      </c>
      <c r="AJ36" s="103">
        <v>39.211943771666597</v>
      </c>
      <c r="AK36" s="103">
        <v>142.472991235835</v>
      </c>
      <c r="AL36" s="103">
        <v>86.701608912083202</v>
      </c>
      <c r="AM36" s="103">
        <v>20.741669657499902</v>
      </c>
      <c r="AN36" s="103">
        <v>67.7396264295827</v>
      </c>
      <c r="AO36" s="103">
        <v>1</v>
      </c>
      <c r="AP36" s="103">
        <v>145.93734385166599</v>
      </c>
      <c r="AQ36" s="103">
        <v>1</v>
      </c>
      <c r="AR36" s="103">
        <v>45.388425263333502</v>
      </c>
      <c r="AS36" s="103">
        <v>23.731442939166602</v>
      </c>
      <c r="AT36" s="103">
        <v>73.219726025416406</v>
      </c>
      <c r="AU36" s="103">
        <v>41.388062129166499</v>
      </c>
      <c r="AV36" s="103">
        <v>13.686897969166701</v>
      </c>
      <c r="AW36" s="103">
        <v>1</v>
      </c>
      <c r="AX36" s="103">
        <v>78.160024535832903</v>
      </c>
      <c r="AY36" s="103">
        <v>1</v>
      </c>
      <c r="AZ36" s="103">
        <v>48.627193390833199</v>
      </c>
      <c r="BA36" s="103">
        <v>52.747042222083699</v>
      </c>
      <c r="BB36" s="103">
        <v>57.191433130416698</v>
      </c>
      <c r="BC36" s="103">
        <v>92.596248545833902</v>
      </c>
      <c r="BD36" s="103">
        <v>8.1457952729166792</v>
      </c>
      <c r="BE36" s="103">
        <v>162.75587082458301</v>
      </c>
      <c r="BF36" s="103">
        <v>41.924400822499798</v>
      </c>
      <c r="BG36" s="103">
        <v>1</v>
      </c>
      <c r="BH36" s="103">
        <v>83.297278918333902</v>
      </c>
      <c r="BI36" s="103">
        <v>33.3216558945835</v>
      </c>
      <c r="BJ36" s="103">
        <v>1</v>
      </c>
      <c r="BK36" s="103">
        <v>139.90017597166801</v>
      </c>
      <c r="BL36" s="103">
        <v>61.4765261654169</v>
      </c>
      <c r="BM36" s="103">
        <v>36.805763690416903</v>
      </c>
      <c r="BN36" s="103">
        <v>63.845466224583397</v>
      </c>
      <c r="BO36" s="103">
        <v>28.224712585833601</v>
      </c>
      <c r="BP36" s="103">
        <v>109.924055918333</v>
      </c>
      <c r="BQ36" s="103">
        <v>83.024924440833303</v>
      </c>
      <c r="BR36" s="103">
        <v>83.873922026250398</v>
      </c>
      <c r="BS36" s="103">
        <v>1</v>
      </c>
      <c r="BT36" s="103">
        <v>1</v>
      </c>
      <c r="BU36" s="103">
        <v>117.156013982084</v>
      </c>
      <c r="BV36" s="103">
        <v>1</v>
      </c>
      <c r="BW36" s="103">
        <v>1</v>
      </c>
      <c r="BX36" s="103">
        <v>24.476621629166701</v>
      </c>
      <c r="BY36" s="103">
        <v>26.544740878750101</v>
      </c>
      <c r="BZ36" s="103">
        <v>108.760689935418</v>
      </c>
      <c r="CA36" s="103">
        <v>139.68747836666699</v>
      </c>
      <c r="CB36" s="103">
        <v>1</v>
      </c>
      <c r="CC36" s="103">
        <v>1</v>
      </c>
      <c r="CD36" s="103">
        <v>34.757561485833598</v>
      </c>
      <c r="CE36" s="103">
        <v>1</v>
      </c>
      <c r="CF36" s="103">
        <v>38.012149228333598</v>
      </c>
      <c r="CG36" s="103">
        <v>31.292158976666599</v>
      </c>
      <c r="CH36" s="103">
        <v>1</v>
      </c>
      <c r="CI36" s="103">
        <v>1</v>
      </c>
      <c r="CJ36" s="103">
        <v>71.676063737500201</v>
      </c>
      <c r="CK36" s="103">
        <v>188.75031038791801</v>
      </c>
      <c r="CL36" s="103">
        <v>1</v>
      </c>
      <c r="CM36" s="103">
        <v>33.232334486667</v>
      </c>
      <c r="CN36" s="103">
        <v>98.347720399167599</v>
      </c>
      <c r="CO36" s="103">
        <v>26.897780201666802</v>
      </c>
      <c r="CP36" s="103">
        <v>34.869018353333402</v>
      </c>
      <c r="CQ36" s="103">
        <v>109.644330819584</v>
      </c>
      <c r="CR36" s="103">
        <v>59.662509413749497</v>
      </c>
      <c r="CS36" s="103">
        <v>1</v>
      </c>
      <c r="CT36" s="103">
        <v>4.8778075650000003</v>
      </c>
      <c r="CU36" s="103">
        <v>50.802976838333002</v>
      </c>
      <c r="CV36" s="103">
        <v>101.121140951668</v>
      </c>
      <c r="CW36" s="103">
        <v>1</v>
      </c>
      <c r="CX36" s="103">
        <v>44.4849292166667</v>
      </c>
      <c r="CY36" s="103">
        <v>35.936684592916599</v>
      </c>
      <c r="CZ36" s="103">
        <v>16.6520989258333</v>
      </c>
      <c r="DA36" s="103">
        <v>140.87751371250101</v>
      </c>
      <c r="DB36" s="103">
        <v>59.584026626250498</v>
      </c>
      <c r="DC36" s="103">
        <v>69.375462801666302</v>
      </c>
      <c r="DD36" s="103">
        <v>50.419960402916999</v>
      </c>
      <c r="DE36" s="103">
        <v>112.073914922501</v>
      </c>
      <c r="DF36" s="103">
        <v>57.2487218116663</v>
      </c>
      <c r="DG36" s="103">
        <v>46.051828355416802</v>
      </c>
      <c r="DH36" s="103">
        <v>118.178815907084</v>
      </c>
      <c r="DI36" s="103">
        <v>106.52866075666699</v>
      </c>
      <c r="DJ36" s="103">
        <v>1</v>
      </c>
      <c r="DK36" s="103">
        <v>61.458183160833102</v>
      </c>
    </row>
    <row r="37" spans="1:115" x14ac:dyDescent="0.25">
      <c r="A37" s="40" t="s">
        <v>154</v>
      </c>
      <c r="B37" s="1">
        <v>2023</v>
      </c>
      <c r="C37" s="7">
        <f t="shared" si="11"/>
        <v>3.87781459369408</v>
      </c>
      <c r="D37" s="7">
        <f t="shared" si="12"/>
        <v>185.98814822791601</v>
      </c>
      <c r="E37" s="7">
        <f t="shared" si="13"/>
        <v>47.589470703875598</v>
      </c>
      <c r="F37" s="7">
        <f t="shared" si="14"/>
        <v>44.428507840542203</v>
      </c>
      <c r="G37" s="7">
        <f t="shared" si="15"/>
        <v>2.2314716225</v>
      </c>
      <c r="H37" s="7">
        <f t="shared" si="16"/>
        <v>2.1433789345833301</v>
      </c>
      <c r="I37" s="7">
        <f t="shared" si="17"/>
        <v>2.6529958011986201</v>
      </c>
      <c r="J37" s="7">
        <f t="shared" si="18"/>
        <v>2.3575413141152999</v>
      </c>
      <c r="K37" s="2">
        <v>0</v>
      </c>
      <c r="L37" s="85">
        <f t="shared" si="19"/>
        <v>0</v>
      </c>
      <c r="M37" s="84"/>
      <c r="N37" s="6" t="s">
        <v>39</v>
      </c>
      <c r="O37" s="6">
        <v>2023</v>
      </c>
      <c r="P37" s="103">
        <v>70.699340372083896</v>
      </c>
      <c r="Q37" s="103">
        <v>1</v>
      </c>
      <c r="R37" s="103">
        <v>30.4486042800002</v>
      </c>
      <c r="S37" s="103">
        <v>66.968016329166403</v>
      </c>
      <c r="T37" s="103">
        <v>132.67985203041599</v>
      </c>
      <c r="U37" s="103">
        <v>30.798307716249901</v>
      </c>
      <c r="V37" s="103">
        <v>22.419437036666501</v>
      </c>
      <c r="W37" s="103">
        <v>60.364213242083501</v>
      </c>
      <c r="X37" s="103">
        <v>61.284216897083702</v>
      </c>
      <c r="Y37" s="103">
        <v>105.07446683458301</v>
      </c>
      <c r="Z37" s="103">
        <v>82.209181485416394</v>
      </c>
      <c r="AA37" s="103">
        <v>1</v>
      </c>
      <c r="AB37" s="103">
        <v>1</v>
      </c>
      <c r="AC37" s="103">
        <v>61.860591529999702</v>
      </c>
      <c r="AD37" s="103">
        <v>51.379011532083197</v>
      </c>
      <c r="AE37" s="103">
        <v>100.93231762583299</v>
      </c>
      <c r="AF37" s="103">
        <v>92.981503556249706</v>
      </c>
      <c r="AG37" s="103">
        <v>1</v>
      </c>
      <c r="AH37" s="103">
        <v>57.2938105650002</v>
      </c>
      <c r="AI37" s="103">
        <v>1</v>
      </c>
      <c r="AJ37" s="103">
        <v>36.449781611666303</v>
      </c>
      <c r="AK37" s="103">
        <v>139.710829075833</v>
      </c>
      <c r="AL37" s="103">
        <v>83.939446752083995</v>
      </c>
      <c r="AM37" s="103">
        <v>17.979507497500101</v>
      </c>
      <c r="AN37" s="103">
        <v>64.977464269582995</v>
      </c>
      <c r="AO37" s="103">
        <v>1</v>
      </c>
      <c r="AP37" s="103">
        <v>143.17518169166701</v>
      </c>
      <c r="AQ37" s="103">
        <v>1</v>
      </c>
      <c r="AR37" s="103">
        <v>42.626263103333599</v>
      </c>
      <c r="AS37" s="103">
        <v>20.969280779166599</v>
      </c>
      <c r="AT37" s="103">
        <v>70.457563865416205</v>
      </c>
      <c r="AU37" s="103">
        <v>38.625899969166703</v>
      </c>
      <c r="AV37" s="103">
        <v>10.9247358091666</v>
      </c>
      <c r="AW37" s="103">
        <v>1</v>
      </c>
      <c r="AX37" s="103">
        <v>75.397862375833299</v>
      </c>
      <c r="AY37" s="103">
        <v>1</v>
      </c>
      <c r="AZ37" s="103">
        <v>45.865031230833402</v>
      </c>
      <c r="BA37" s="103">
        <v>49.984880062083803</v>
      </c>
      <c r="BB37" s="103">
        <v>54.429270970416802</v>
      </c>
      <c r="BC37" s="103">
        <v>89.834086385833302</v>
      </c>
      <c r="BD37" s="103">
        <v>5.3836331129166499</v>
      </c>
      <c r="BE37" s="103">
        <v>159.99370866458301</v>
      </c>
      <c r="BF37" s="103">
        <v>39.162238662499803</v>
      </c>
      <c r="BG37" s="103">
        <v>1</v>
      </c>
      <c r="BH37" s="103">
        <v>80.535116758333302</v>
      </c>
      <c r="BI37" s="103">
        <v>30.559493734583501</v>
      </c>
      <c r="BJ37" s="103">
        <v>1</v>
      </c>
      <c r="BK37" s="103">
        <v>137.13801381166601</v>
      </c>
      <c r="BL37" s="103">
        <v>58.714364005417103</v>
      </c>
      <c r="BM37" s="103">
        <v>34.043601530416502</v>
      </c>
      <c r="BN37" s="103">
        <v>61.083304064583501</v>
      </c>
      <c r="BO37" s="103">
        <v>25.4625504258332</v>
      </c>
      <c r="BP37" s="103">
        <v>107.161893758332</v>
      </c>
      <c r="BQ37" s="103">
        <v>80.262762280832803</v>
      </c>
      <c r="BR37" s="103">
        <v>81.111759866249699</v>
      </c>
      <c r="BS37" s="103">
        <v>1</v>
      </c>
      <c r="BT37" s="103">
        <v>1</v>
      </c>
      <c r="BU37" s="103">
        <v>114.39385182208299</v>
      </c>
      <c r="BV37" s="103">
        <v>1</v>
      </c>
      <c r="BW37" s="103">
        <v>1</v>
      </c>
      <c r="BX37" s="103">
        <v>21.714459469166801</v>
      </c>
      <c r="BY37" s="103">
        <v>23.782578718750202</v>
      </c>
      <c r="BZ37" s="103">
        <v>105.998527775417</v>
      </c>
      <c r="CA37" s="103">
        <v>136.925316206666</v>
      </c>
      <c r="CB37" s="103">
        <v>1</v>
      </c>
      <c r="CC37" s="103">
        <v>1</v>
      </c>
      <c r="CD37" s="103">
        <v>31.9953993258335</v>
      </c>
      <c r="CE37" s="103">
        <v>1</v>
      </c>
      <c r="CF37" s="103">
        <v>35.249987068333603</v>
      </c>
      <c r="CG37" s="103">
        <v>28.529996816666699</v>
      </c>
      <c r="CH37" s="103">
        <v>1</v>
      </c>
      <c r="CI37" s="103">
        <v>1</v>
      </c>
      <c r="CJ37" s="103">
        <v>68.9139015774999</v>
      </c>
      <c r="CK37" s="103">
        <v>185.98814822791601</v>
      </c>
      <c r="CL37" s="103">
        <v>1</v>
      </c>
      <c r="CM37" s="103">
        <v>30.4701723266665</v>
      </c>
      <c r="CN37" s="103">
        <v>95.585558239166801</v>
      </c>
      <c r="CO37" s="103">
        <v>24.135618041666898</v>
      </c>
      <c r="CP37" s="103">
        <v>32.106856193333101</v>
      </c>
      <c r="CQ37" s="103">
        <v>106.882168659583</v>
      </c>
      <c r="CR37" s="103">
        <v>56.900347253749601</v>
      </c>
      <c r="CS37" s="103">
        <v>1</v>
      </c>
      <c r="CT37" s="103">
        <v>2.1156454049999902</v>
      </c>
      <c r="CU37" s="103">
        <v>48.040814678333199</v>
      </c>
      <c r="CV37" s="103">
        <v>98.3589787916668</v>
      </c>
      <c r="CW37" s="103">
        <v>1</v>
      </c>
      <c r="CX37" s="103">
        <v>41.722767056666797</v>
      </c>
      <c r="CY37" s="103">
        <v>33.174522432916703</v>
      </c>
      <c r="CZ37" s="103">
        <v>13.889936765833401</v>
      </c>
      <c r="DA37" s="103">
        <v>138.11535155249899</v>
      </c>
      <c r="DB37" s="103">
        <v>56.821864466250297</v>
      </c>
      <c r="DC37" s="103">
        <v>66.613300641666697</v>
      </c>
      <c r="DD37" s="103">
        <v>47.657798242917004</v>
      </c>
      <c r="DE37" s="103">
        <v>109.31175276250001</v>
      </c>
      <c r="DF37" s="103">
        <v>54.486559651666397</v>
      </c>
      <c r="DG37" s="103">
        <v>43.289666195416899</v>
      </c>
      <c r="DH37" s="103">
        <v>115.416653747083</v>
      </c>
      <c r="DI37" s="103">
        <v>103.766498596666</v>
      </c>
      <c r="DJ37" s="103">
        <v>1</v>
      </c>
      <c r="DK37" s="103">
        <v>58.696021000832999</v>
      </c>
    </row>
    <row r="38" spans="1:115" x14ac:dyDescent="0.25">
      <c r="A38" s="40" t="s">
        <v>154</v>
      </c>
      <c r="B38" s="1">
        <v>2024</v>
      </c>
      <c r="C38" s="7">
        <f t="shared" si="11"/>
        <v>4.0682442896903499</v>
      </c>
      <c r="D38" s="7">
        <f t="shared" si="12"/>
        <v>183.561391477917</v>
      </c>
      <c r="E38" s="7">
        <f t="shared" si="13"/>
        <v>48.9568879816701</v>
      </c>
      <c r="F38" s="7">
        <f t="shared" si="14"/>
        <v>45.795925118336697</v>
      </c>
      <c r="G38" s="7">
        <f t="shared" si="15"/>
        <v>2.3521432071994499</v>
      </c>
      <c r="H38" s="7">
        <f t="shared" si="16"/>
        <v>2.2640505192828</v>
      </c>
      <c r="I38" s="7">
        <f t="shared" si="17"/>
        <v>2.72332950881147</v>
      </c>
      <c r="J38" s="7">
        <f t="shared" si="18"/>
        <v>2.4278750217281502</v>
      </c>
      <c r="K38" s="2">
        <v>0</v>
      </c>
      <c r="L38" s="85">
        <f t="shared" si="19"/>
        <v>0</v>
      </c>
      <c r="M38" s="84"/>
      <c r="N38" s="6" t="s">
        <v>39</v>
      </c>
      <c r="O38" s="6">
        <v>2024</v>
      </c>
      <c r="P38" s="103">
        <v>68.272583622082905</v>
      </c>
      <c r="Q38" s="103">
        <v>1</v>
      </c>
      <c r="R38" s="103">
        <v>28.021847530000102</v>
      </c>
      <c r="S38" s="103">
        <v>64.541259579166507</v>
      </c>
      <c r="T38" s="103">
        <v>130.25309528041799</v>
      </c>
      <c r="U38" s="103">
        <v>28.371550966249799</v>
      </c>
      <c r="V38" s="103">
        <v>19.992680286666801</v>
      </c>
      <c r="W38" s="103">
        <v>57.937456492083001</v>
      </c>
      <c r="X38" s="103">
        <v>58.857460147082897</v>
      </c>
      <c r="Y38" s="103">
        <v>102.64771008458401</v>
      </c>
      <c r="Z38" s="103">
        <v>79.782424735416399</v>
      </c>
      <c r="AA38" s="103">
        <v>1</v>
      </c>
      <c r="AB38" s="103">
        <v>1</v>
      </c>
      <c r="AC38" s="103">
        <v>59.433834780000197</v>
      </c>
      <c r="AD38" s="103">
        <v>48.9522547820835</v>
      </c>
      <c r="AE38" s="103">
        <v>98.505560875832899</v>
      </c>
      <c r="AF38" s="103">
        <v>90.554746806249597</v>
      </c>
      <c r="AG38" s="103">
        <v>1</v>
      </c>
      <c r="AH38" s="103">
        <v>54.867053815000503</v>
      </c>
      <c r="AI38" s="103">
        <v>1</v>
      </c>
      <c r="AJ38" s="103">
        <v>34.023024861666798</v>
      </c>
      <c r="AK38" s="103">
        <v>137.28407232583299</v>
      </c>
      <c r="AL38" s="103">
        <v>81.512690002083801</v>
      </c>
      <c r="AM38" s="103">
        <v>15.5527507474999</v>
      </c>
      <c r="AN38" s="103">
        <v>62.550707519583199</v>
      </c>
      <c r="AO38" s="103">
        <v>1</v>
      </c>
      <c r="AP38" s="103">
        <v>140.748424941667</v>
      </c>
      <c r="AQ38" s="103">
        <v>1</v>
      </c>
      <c r="AR38" s="103">
        <v>40.199506353333099</v>
      </c>
      <c r="AS38" s="103">
        <v>18.5425240291666</v>
      </c>
      <c r="AT38" s="103">
        <v>68.030807115416806</v>
      </c>
      <c r="AU38" s="103">
        <v>36.1991432191668</v>
      </c>
      <c r="AV38" s="103">
        <v>8.4979790591666404</v>
      </c>
      <c r="AW38" s="103">
        <v>1</v>
      </c>
      <c r="AX38" s="103">
        <v>72.971105625833502</v>
      </c>
      <c r="AY38" s="103">
        <v>1</v>
      </c>
      <c r="AZ38" s="103">
        <v>43.438274480833499</v>
      </c>
      <c r="BA38" s="103">
        <v>47.558123312082998</v>
      </c>
      <c r="BB38" s="103">
        <v>52.002514220416998</v>
      </c>
      <c r="BC38" s="103">
        <v>87.407329635833705</v>
      </c>
      <c r="BD38" s="103">
        <v>2.9568763629166601</v>
      </c>
      <c r="BE38" s="103">
        <v>157.566951914584</v>
      </c>
      <c r="BF38" s="103">
        <v>36.735481912500298</v>
      </c>
      <c r="BG38" s="103">
        <v>1</v>
      </c>
      <c r="BH38" s="103">
        <v>78.108360008333193</v>
      </c>
      <c r="BI38" s="103">
        <v>28.132736984583399</v>
      </c>
      <c r="BJ38" s="103">
        <v>1</v>
      </c>
      <c r="BK38" s="103">
        <v>134.71125706166799</v>
      </c>
      <c r="BL38" s="103">
        <v>56.287607255416503</v>
      </c>
      <c r="BM38" s="103">
        <v>31.616844780416798</v>
      </c>
      <c r="BN38" s="103">
        <v>58.656547314583797</v>
      </c>
      <c r="BO38" s="103">
        <v>23.0357936758334</v>
      </c>
      <c r="BP38" s="103">
        <v>104.73513700833399</v>
      </c>
      <c r="BQ38" s="103">
        <v>77.836005530833802</v>
      </c>
      <c r="BR38" s="103">
        <v>78.685003116250101</v>
      </c>
      <c r="BS38" s="103">
        <v>1</v>
      </c>
      <c r="BT38" s="103">
        <v>1</v>
      </c>
      <c r="BU38" s="103">
        <v>111.96709507208401</v>
      </c>
      <c r="BV38" s="103">
        <v>1</v>
      </c>
      <c r="BW38" s="103">
        <v>1</v>
      </c>
      <c r="BX38" s="103">
        <v>19.287702719166798</v>
      </c>
      <c r="BY38" s="103">
        <v>21.3558219687499</v>
      </c>
      <c r="BZ38" s="103">
        <v>103.571771025416</v>
      </c>
      <c r="CA38" s="103">
        <v>134.498559456668</v>
      </c>
      <c r="CB38" s="103">
        <v>1</v>
      </c>
      <c r="CC38" s="103">
        <v>1</v>
      </c>
      <c r="CD38" s="103">
        <v>29.568642575833401</v>
      </c>
      <c r="CE38" s="103">
        <v>1</v>
      </c>
      <c r="CF38" s="103">
        <v>32.823230318333302</v>
      </c>
      <c r="CG38" s="103">
        <v>26.103240066666601</v>
      </c>
      <c r="CH38" s="103">
        <v>1</v>
      </c>
      <c r="CI38" s="103">
        <v>1</v>
      </c>
      <c r="CJ38" s="103">
        <v>66.487144827500103</v>
      </c>
      <c r="CK38" s="103">
        <v>183.561391477917</v>
      </c>
      <c r="CL38" s="103">
        <v>1</v>
      </c>
      <c r="CM38" s="103">
        <v>28.043415576666799</v>
      </c>
      <c r="CN38" s="103">
        <v>93.158801489166393</v>
      </c>
      <c r="CO38" s="103">
        <v>21.7088612916668</v>
      </c>
      <c r="CP38" s="103">
        <v>29.6800994433334</v>
      </c>
      <c r="CQ38" s="103">
        <v>104.455411909584</v>
      </c>
      <c r="CR38" s="103">
        <v>54.473590503749897</v>
      </c>
      <c r="CS38" s="103">
        <v>1</v>
      </c>
      <c r="CT38" s="103">
        <v>1</v>
      </c>
      <c r="CU38" s="103">
        <v>45.614057928333402</v>
      </c>
      <c r="CV38" s="103">
        <v>95.932222041666407</v>
      </c>
      <c r="CW38" s="103">
        <v>1</v>
      </c>
      <c r="CX38" s="103">
        <v>39.296010306666801</v>
      </c>
      <c r="CY38" s="103">
        <v>30.747765682916601</v>
      </c>
      <c r="CZ38" s="103">
        <v>11.4631800158333</v>
      </c>
      <c r="DA38" s="103">
        <v>135.68859480250001</v>
      </c>
      <c r="DB38" s="103">
        <v>54.395107716249697</v>
      </c>
      <c r="DC38" s="103">
        <v>64.186543891667</v>
      </c>
      <c r="DD38" s="103">
        <v>45.231041492916297</v>
      </c>
      <c r="DE38" s="103">
        <v>106.884996012499</v>
      </c>
      <c r="DF38" s="103">
        <v>52.0598029016667</v>
      </c>
      <c r="DG38" s="103">
        <v>40.862909445417003</v>
      </c>
      <c r="DH38" s="103">
        <v>112.98989699708299</v>
      </c>
      <c r="DI38" s="103">
        <v>101.339741846667</v>
      </c>
      <c r="DJ38" s="103">
        <v>1</v>
      </c>
      <c r="DK38" s="103">
        <v>56.269264250833501</v>
      </c>
    </row>
    <row r="39" spans="1:115" x14ac:dyDescent="0.25">
      <c r="A39" s="40" t="s">
        <v>154</v>
      </c>
      <c r="B39" s="1">
        <v>2025</v>
      </c>
      <c r="C39" s="7">
        <f t="shared" si="11"/>
        <v>4.2245269224611697</v>
      </c>
      <c r="D39" s="7">
        <f t="shared" si="12"/>
        <v>181.48483741791699</v>
      </c>
      <c r="E39" s="7">
        <f t="shared" si="13"/>
        <v>49.988173863643802</v>
      </c>
      <c r="F39" s="7">
        <f t="shared" si="14"/>
        <v>46.827211000310498</v>
      </c>
      <c r="G39" s="7">
        <f t="shared" si="15"/>
        <v>2.4228140882534199</v>
      </c>
      <c r="H39" s="7">
        <f t="shared" si="16"/>
        <v>2.33472140033677</v>
      </c>
      <c r="I39" s="7">
        <f t="shared" si="17"/>
        <v>2.79220128065068</v>
      </c>
      <c r="J39" s="7">
        <f t="shared" si="18"/>
        <v>2.4967467935673602</v>
      </c>
      <c r="K39" s="2">
        <v>0</v>
      </c>
      <c r="L39" s="85">
        <f t="shared" si="19"/>
        <v>0</v>
      </c>
      <c r="M39" s="84"/>
      <c r="N39" s="6" t="s">
        <v>39</v>
      </c>
      <c r="O39" s="6">
        <v>2025</v>
      </c>
      <c r="P39" s="103">
        <v>66.196029562083297</v>
      </c>
      <c r="Q39" s="103">
        <v>1</v>
      </c>
      <c r="R39" s="103">
        <v>25.9452934699999</v>
      </c>
      <c r="S39" s="103">
        <v>62.464705519166898</v>
      </c>
      <c r="T39" s="103">
        <v>128.176541220416</v>
      </c>
      <c r="U39" s="103">
        <v>26.294996906250098</v>
      </c>
      <c r="V39" s="103">
        <v>17.916126226666702</v>
      </c>
      <c r="W39" s="103">
        <v>55.860902432083101</v>
      </c>
      <c r="X39" s="103">
        <v>56.780906087083501</v>
      </c>
      <c r="Y39" s="103">
        <v>100.571156024584</v>
      </c>
      <c r="Z39" s="103">
        <v>77.705870675417401</v>
      </c>
      <c r="AA39" s="103">
        <v>1</v>
      </c>
      <c r="AB39" s="103">
        <v>1</v>
      </c>
      <c r="AC39" s="103">
        <v>57.357280720000396</v>
      </c>
      <c r="AD39" s="103">
        <v>46.875700722083003</v>
      </c>
      <c r="AE39" s="103">
        <v>96.429006815833503</v>
      </c>
      <c r="AF39" s="103">
        <v>88.478192746250798</v>
      </c>
      <c r="AG39" s="103">
        <v>1</v>
      </c>
      <c r="AH39" s="103">
        <v>52.790499754999601</v>
      </c>
      <c r="AI39" s="103">
        <v>1</v>
      </c>
      <c r="AJ39" s="103">
        <v>31.9464708016665</v>
      </c>
      <c r="AK39" s="103">
        <v>135.20751826583401</v>
      </c>
      <c r="AL39" s="103">
        <v>79.436135942082899</v>
      </c>
      <c r="AM39" s="103">
        <v>13.4761966875</v>
      </c>
      <c r="AN39" s="103">
        <v>60.474153459583697</v>
      </c>
      <c r="AO39" s="103">
        <v>1</v>
      </c>
      <c r="AP39" s="103">
        <v>138.671870881666</v>
      </c>
      <c r="AQ39" s="103">
        <v>1</v>
      </c>
      <c r="AR39" s="103">
        <v>38.122952293333199</v>
      </c>
      <c r="AS39" s="103">
        <v>16.4659699691668</v>
      </c>
      <c r="AT39" s="103">
        <v>65.954253055417098</v>
      </c>
      <c r="AU39" s="103">
        <v>34.122589159166701</v>
      </c>
      <c r="AV39" s="103">
        <v>6.4214249991666801</v>
      </c>
      <c r="AW39" s="103">
        <v>1</v>
      </c>
      <c r="AX39" s="103">
        <v>70.894551565833396</v>
      </c>
      <c r="AY39" s="103">
        <v>1</v>
      </c>
      <c r="AZ39" s="103">
        <v>41.361720420833201</v>
      </c>
      <c r="BA39" s="103">
        <v>45.481569252083602</v>
      </c>
      <c r="BB39" s="103">
        <v>49.925960160416501</v>
      </c>
      <c r="BC39" s="103">
        <v>85.330775575833599</v>
      </c>
      <c r="BD39" s="103">
        <v>1</v>
      </c>
      <c r="BE39" s="103">
        <v>155.49039785458299</v>
      </c>
      <c r="BF39" s="103">
        <v>34.6589278524999</v>
      </c>
      <c r="BG39" s="103">
        <v>1</v>
      </c>
      <c r="BH39" s="103">
        <v>76.0318059483334</v>
      </c>
      <c r="BI39" s="103">
        <v>26.056182924583201</v>
      </c>
      <c r="BJ39" s="103">
        <v>1</v>
      </c>
      <c r="BK39" s="103">
        <v>132.63470300166699</v>
      </c>
      <c r="BL39" s="103">
        <v>54.211053195416703</v>
      </c>
      <c r="BM39" s="103">
        <v>29.5402907204165</v>
      </c>
      <c r="BN39" s="103">
        <v>56.579993254583201</v>
      </c>
      <c r="BO39" s="103">
        <v>20.959239615833201</v>
      </c>
      <c r="BP39" s="103">
        <v>102.65858294833301</v>
      </c>
      <c r="BQ39" s="103">
        <v>75.7594514708329</v>
      </c>
      <c r="BR39" s="103">
        <v>76.608449056249796</v>
      </c>
      <c r="BS39" s="103">
        <v>1</v>
      </c>
      <c r="BT39" s="103">
        <v>1</v>
      </c>
      <c r="BU39" s="103">
        <v>109.890541012084</v>
      </c>
      <c r="BV39" s="103">
        <v>1</v>
      </c>
      <c r="BW39" s="103">
        <v>1</v>
      </c>
      <c r="BX39" s="103">
        <v>17.2111486591667</v>
      </c>
      <c r="BY39" s="103">
        <v>19.279267908749901</v>
      </c>
      <c r="BZ39" s="103">
        <v>101.495216965417</v>
      </c>
      <c r="CA39" s="103">
        <v>132.42200539666601</v>
      </c>
      <c r="CB39" s="103">
        <v>1</v>
      </c>
      <c r="CC39" s="103">
        <v>1</v>
      </c>
      <c r="CD39" s="103">
        <v>27.492088515833199</v>
      </c>
      <c r="CE39" s="103">
        <v>1</v>
      </c>
      <c r="CF39" s="103">
        <v>30.746676258333199</v>
      </c>
      <c r="CG39" s="103">
        <v>24.0266860066668</v>
      </c>
      <c r="CH39" s="103">
        <v>1</v>
      </c>
      <c r="CI39" s="103">
        <v>1</v>
      </c>
      <c r="CJ39" s="103">
        <v>64.410590767499698</v>
      </c>
      <c r="CK39" s="103">
        <v>181.48483741791699</v>
      </c>
      <c r="CL39" s="103">
        <v>1</v>
      </c>
      <c r="CM39" s="103">
        <v>25.966861516666601</v>
      </c>
      <c r="CN39" s="103">
        <v>91.082247429167097</v>
      </c>
      <c r="CO39" s="103">
        <v>19.632307231666701</v>
      </c>
      <c r="CP39" s="103">
        <v>27.603545383333199</v>
      </c>
      <c r="CQ39" s="103">
        <v>102.378857849583</v>
      </c>
      <c r="CR39" s="103">
        <v>52.397036443750103</v>
      </c>
      <c r="CS39" s="103">
        <v>1</v>
      </c>
      <c r="CT39" s="103">
        <v>1</v>
      </c>
      <c r="CU39" s="103">
        <v>43.537503868333502</v>
      </c>
      <c r="CV39" s="103">
        <v>93.855667981667096</v>
      </c>
      <c r="CW39" s="103">
        <v>1</v>
      </c>
      <c r="CX39" s="103">
        <v>37.219456246666702</v>
      </c>
      <c r="CY39" s="103">
        <v>28.671211622916399</v>
      </c>
      <c r="CZ39" s="103">
        <v>9.3866259558332992</v>
      </c>
      <c r="DA39" s="103">
        <v>133.6120407425</v>
      </c>
      <c r="DB39" s="103">
        <v>52.318553656249897</v>
      </c>
      <c r="DC39" s="103">
        <v>62.109989831666098</v>
      </c>
      <c r="DD39" s="103">
        <v>43.154487432916802</v>
      </c>
      <c r="DE39" s="103">
        <v>104.8084419525</v>
      </c>
      <c r="DF39" s="103">
        <v>49.983248841666899</v>
      </c>
      <c r="DG39" s="103">
        <v>38.7863553854164</v>
      </c>
      <c r="DH39" s="103">
        <v>110.913342937084</v>
      </c>
      <c r="DI39" s="103">
        <v>99.263187786666194</v>
      </c>
      <c r="DJ39" s="103">
        <v>1</v>
      </c>
      <c r="DK39" s="103">
        <v>54.192710190833701</v>
      </c>
    </row>
    <row r="40" spans="1:115" x14ac:dyDescent="0.25">
      <c r="A40" s="40" t="s">
        <v>154</v>
      </c>
      <c r="B40" s="1">
        <v>2026</v>
      </c>
      <c r="C40" s="7">
        <f t="shared" si="11"/>
        <v>4.3836228128721499</v>
      </c>
      <c r="D40" s="7">
        <f t="shared" si="12"/>
        <v>179.77821579791799</v>
      </c>
      <c r="E40" s="7">
        <f t="shared" si="13"/>
        <v>50.985972933067302</v>
      </c>
      <c r="F40" s="7">
        <f t="shared" si="14"/>
        <v>47.825010069733999</v>
      </c>
      <c r="G40" s="7">
        <f t="shared" si="15"/>
        <v>2.5290195677054701</v>
      </c>
      <c r="H40" s="7">
        <f t="shared" si="16"/>
        <v>2.4409268797888299</v>
      </c>
      <c r="I40" s="7">
        <f t="shared" si="17"/>
        <v>2.8716423765411001</v>
      </c>
      <c r="J40" s="7">
        <f t="shared" si="18"/>
        <v>2.5761878894577599</v>
      </c>
      <c r="K40" s="2">
        <v>0</v>
      </c>
      <c r="L40" s="85">
        <f t="shared" si="19"/>
        <v>0</v>
      </c>
      <c r="M40" s="84"/>
      <c r="N40" s="6" t="s">
        <v>39</v>
      </c>
      <c r="O40" s="6">
        <v>2026</v>
      </c>
      <c r="P40" s="103">
        <v>64.489407942082806</v>
      </c>
      <c r="Q40" s="103">
        <v>1</v>
      </c>
      <c r="R40" s="103">
        <v>24.2386718499999</v>
      </c>
      <c r="S40" s="103">
        <v>60.758083899166401</v>
      </c>
      <c r="T40" s="103">
        <v>126.469919600417</v>
      </c>
      <c r="U40" s="103">
        <v>24.588375286250098</v>
      </c>
      <c r="V40" s="103">
        <v>16.209504606666702</v>
      </c>
      <c r="W40" s="103">
        <v>54.154280812083698</v>
      </c>
      <c r="X40" s="103">
        <v>55.074284467082798</v>
      </c>
      <c r="Y40" s="103">
        <v>98.864534404583594</v>
      </c>
      <c r="Z40" s="103">
        <v>75.999249055417096</v>
      </c>
      <c r="AA40" s="103">
        <v>1</v>
      </c>
      <c r="AB40" s="103">
        <v>1</v>
      </c>
      <c r="AC40" s="103">
        <v>55.6506590999998</v>
      </c>
      <c r="AD40" s="103">
        <v>45.169079102083401</v>
      </c>
      <c r="AE40" s="103">
        <v>94.722385195832501</v>
      </c>
      <c r="AF40" s="103">
        <v>86.771571126250706</v>
      </c>
      <c r="AG40" s="103">
        <v>1</v>
      </c>
      <c r="AH40" s="103">
        <v>51.083878135000397</v>
      </c>
      <c r="AI40" s="103">
        <v>1</v>
      </c>
      <c r="AJ40" s="103">
        <v>30.2398491816665</v>
      </c>
      <c r="AK40" s="103">
        <v>133.500896645833</v>
      </c>
      <c r="AL40" s="103">
        <v>77.729514322083503</v>
      </c>
      <c r="AM40" s="103">
        <v>11.7695750674999</v>
      </c>
      <c r="AN40" s="103">
        <v>58.7675318395831</v>
      </c>
      <c r="AO40" s="103">
        <v>1</v>
      </c>
      <c r="AP40" s="103">
        <v>136.965249261667</v>
      </c>
      <c r="AQ40" s="103">
        <v>1</v>
      </c>
      <c r="AR40" s="103">
        <v>36.416330673333299</v>
      </c>
      <c r="AS40" s="103">
        <v>14.7593483491667</v>
      </c>
      <c r="AT40" s="103">
        <v>64.247631435416494</v>
      </c>
      <c r="AU40" s="103">
        <v>32.415967539166502</v>
      </c>
      <c r="AV40" s="103">
        <v>4.7148033791666704</v>
      </c>
      <c r="AW40" s="103">
        <v>1</v>
      </c>
      <c r="AX40" s="103">
        <v>69.187929945833105</v>
      </c>
      <c r="AY40" s="103">
        <v>1</v>
      </c>
      <c r="AZ40" s="103">
        <v>39.6550988008335</v>
      </c>
      <c r="BA40" s="103">
        <v>43.774947632083098</v>
      </c>
      <c r="BB40" s="103">
        <v>48.219338540416899</v>
      </c>
      <c r="BC40" s="103">
        <v>83.624153955833407</v>
      </c>
      <c r="BD40" s="103">
        <v>1</v>
      </c>
      <c r="BE40" s="103">
        <v>153.783776234583</v>
      </c>
      <c r="BF40" s="103">
        <v>32.9523062325</v>
      </c>
      <c r="BG40" s="103">
        <v>1</v>
      </c>
      <c r="BH40" s="103">
        <v>74.325184328333094</v>
      </c>
      <c r="BI40" s="103">
        <v>24.349561304583201</v>
      </c>
      <c r="BJ40" s="103">
        <v>1</v>
      </c>
      <c r="BK40" s="103">
        <v>130.928081381667</v>
      </c>
      <c r="BL40" s="103">
        <v>52.504431575416199</v>
      </c>
      <c r="BM40" s="103">
        <v>27.8336691004166</v>
      </c>
      <c r="BN40" s="103">
        <v>54.873371634583698</v>
      </c>
      <c r="BO40" s="103">
        <v>19.252617995833202</v>
      </c>
      <c r="BP40" s="103">
        <v>100.95196132833399</v>
      </c>
      <c r="BQ40" s="103">
        <v>74.052829850833604</v>
      </c>
      <c r="BR40" s="103">
        <v>74.9018274362505</v>
      </c>
      <c r="BS40" s="103">
        <v>1</v>
      </c>
      <c r="BT40" s="103">
        <v>1</v>
      </c>
      <c r="BU40" s="103">
        <v>108.18391939208399</v>
      </c>
      <c r="BV40" s="103">
        <v>1</v>
      </c>
      <c r="BW40" s="103">
        <v>1</v>
      </c>
      <c r="BX40" s="103">
        <v>15.5045270391667</v>
      </c>
      <c r="BY40" s="103">
        <v>17.572646288750001</v>
      </c>
      <c r="BZ40" s="103">
        <v>99.788595345415899</v>
      </c>
      <c r="CA40" s="103">
        <v>130.71538377666701</v>
      </c>
      <c r="CB40" s="103">
        <v>1</v>
      </c>
      <c r="CC40" s="103">
        <v>1</v>
      </c>
      <c r="CD40" s="103">
        <v>25.785466895833199</v>
      </c>
      <c r="CE40" s="103">
        <v>1</v>
      </c>
      <c r="CF40" s="103">
        <v>29.0400546383331</v>
      </c>
      <c r="CG40" s="103">
        <v>22.320064386666701</v>
      </c>
      <c r="CH40" s="103">
        <v>1</v>
      </c>
      <c r="CI40" s="103">
        <v>1</v>
      </c>
      <c r="CJ40" s="103">
        <v>62.703969147499997</v>
      </c>
      <c r="CK40" s="103">
        <v>179.77821579791799</v>
      </c>
      <c r="CL40" s="103">
        <v>1</v>
      </c>
      <c r="CM40" s="103">
        <v>24.260239896666501</v>
      </c>
      <c r="CN40" s="103">
        <v>89.375625809166195</v>
      </c>
      <c r="CO40" s="103">
        <v>17.925685611666701</v>
      </c>
      <c r="CP40" s="103">
        <v>25.896923763333199</v>
      </c>
      <c r="CQ40" s="103">
        <v>100.672236229584</v>
      </c>
      <c r="CR40" s="103">
        <v>50.690414823749897</v>
      </c>
      <c r="CS40" s="103">
        <v>1</v>
      </c>
      <c r="CT40" s="103">
        <v>1</v>
      </c>
      <c r="CU40" s="103">
        <v>41.830882248333097</v>
      </c>
      <c r="CV40" s="103">
        <v>92.149046361666194</v>
      </c>
      <c r="CW40" s="103">
        <v>1</v>
      </c>
      <c r="CX40" s="103">
        <v>35.512834626666901</v>
      </c>
      <c r="CY40" s="103">
        <v>26.9645900029169</v>
      </c>
      <c r="CZ40" s="103">
        <v>7.6800043358333898</v>
      </c>
      <c r="DA40" s="103">
        <v>131.90541912250001</v>
      </c>
      <c r="DB40" s="103">
        <v>50.611932036250401</v>
      </c>
      <c r="DC40" s="103">
        <v>60.403368211666603</v>
      </c>
      <c r="DD40" s="103">
        <v>41.447865812916397</v>
      </c>
      <c r="DE40" s="103">
        <v>103.101820332499</v>
      </c>
      <c r="DF40" s="103">
        <v>48.276627221666402</v>
      </c>
      <c r="DG40" s="103">
        <v>37.079733765416499</v>
      </c>
      <c r="DH40" s="103">
        <v>109.20672131708299</v>
      </c>
      <c r="DI40" s="103">
        <v>97.556566166667096</v>
      </c>
      <c r="DJ40" s="103">
        <v>1</v>
      </c>
      <c r="DK40" s="103">
        <v>52.486088570833097</v>
      </c>
    </row>
    <row r="41" spans="1:115" x14ac:dyDescent="0.25">
      <c r="A41" s="40" t="s">
        <v>154</v>
      </c>
      <c r="B41" s="1">
        <v>2027</v>
      </c>
      <c r="C41" s="7">
        <f t="shared" si="11"/>
        <v>4.5292905684118097</v>
      </c>
      <c r="D41" s="7">
        <f t="shared" si="12"/>
        <v>178.48591849791799</v>
      </c>
      <c r="E41" s="7">
        <f t="shared" si="13"/>
        <v>52.297044778684203</v>
      </c>
      <c r="F41" s="7">
        <f t="shared" si="14"/>
        <v>49.1360819153509</v>
      </c>
      <c r="G41" s="7">
        <f t="shared" si="15"/>
        <v>2.67104170560249</v>
      </c>
      <c r="H41" s="7">
        <f t="shared" si="16"/>
        <v>2.5829490176858201</v>
      </c>
      <c r="I41" s="7">
        <f t="shared" si="17"/>
        <v>2.9608142279432199</v>
      </c>
      <c r="J41" s="7">
        <f t="shared" si="18"/>
        <v>2.6653597408598899</v>
      </c>
      <c r="K41" s="2">
        <v>0</v>
      </c>
      <c r="L41" s="85">
        <f t="shared" si="19"/>
        <v>0</v>
      </c>
      <c r="M41" s="84"/>
      <c r="N41" s="6" t="s">
        <v>39</v>
      </c>
      <c r="O41" s="6">
        <v>2027</v>
      </c>
      <c r="P41" s="103">
        <v>63.197110642082997</v>
      </c>
      <c r="Q41" s="103">
        <v>1</v>
      </c>
      <c r="R41" s="103">
        <v>22.946374549999799</v>
      </c>
      <c r="S41" s="103">
        <v>59.465786599166201</v>
      </c>
      <c r="T41" s="103">
        <v>125.177622300417</v>
      </c>
      <c r="U41" s="103">
        <v>23.2960779862502</v>
      </c>
      <c r="V41" s="103">
        <v>14.9172073066668</v>
      </c>
      <c r="W41" s="103">
        <v>52.861983512083697</v>
      </c>
      <c r="X41" s="103">
        <v>53.781987167083003</v>
      </c>
      <c r="Y41" s="103">
        <v>97.572237104583706</v>
      </c>
      <c r="Z41" s="103">
        <v>74.706951755416299</v>
      </c>
      <c r="AA41" s="103">
        <v>1</v>
      </c>
      <c r="AB41" s="103">
        <v>1</v>
      </c>
      <c r="AC41" s="103">
        <v>54.358361799999898</v>
      </c>
      <c r="AD41" s="103">
        <v>43.876781802083599</v>
      </c>
      <c r="AE41" s="103">
        <v>93.4300878958326</v>
      </c>
      <c r="AF41" s="103">
        <v>85.479273826249397</v>
      </c>
      <c r="AG41" s="103">
        <v>1</v>
      </c>
      <c r="AH41" s="103">
        <v>49.791580835000197</v>
      </c>
      <c r="AI41" s="103">
        <v>1</v>
      </c>
      <c r="AJ41" s="103">
        <v>28.947551881666499</v>
      </c>
      <c r="AK41" s="103">
        <v>132.20859934583299</v>
      </c>
      <c r="AL41" s="103">
        <v>76.437217022083601</v>
      </c>
      <c r="AM41" s="103">
        <v>10.4772777675001</v>
      </c>
      <c r="AN41" s="103">
        <v>57.4752345395829</v>
      </c>
      <c r="AO41" s="103">
        <v>1</v>
      </c>
      <c r="AP41" s="103">
        <v>135.672951961667</v>
      </c>
      <c r="AQ41" s="103">
        <v>1</v>
      </c>
      <c r="AR41" s="103">
        <v>35.124033373333297</v>
      </c>
      <c r="AS41" s="103">
        <v>13.4670510491668</v>
      </c>
      <c r="AT41" s="103">
        <v>62.9553341354164</v>
      </c>
      <c r="AU41" s="103">
        <v>31.123670239166501</v>
      </c>
      <c r="AV41" s="103">
        <v>3.4225060791666899</v>
      </c>
      <c r="AW41" s="103">
        <v>1</v>
      </c>
      <c r="AX41" s="103">
        <v>67.895632645833203</v>
      </c>
      <c r="AY41" s="103">
        <v>1</v>
      </c>
      <c r="AZ41" s="103">
        <v>38.362801500833598</v>
      </c>
      <c r="BA41" s="103">
        <v>42.482650332083203</v>
      </c>
      <c r="BB41" s="103">
        <v>46.927041240417097</v>
      </c>
      <c r="BC41" s="103">
        <v>82.331856655833505</v>
      </c>
      <c r="BD41" s="103">
        <v>1</v>
      </c>
      <c r="BE41" s="103">
        <v>152.491478934583</v>
      </c>
      <c r="BF41" s="103">
        <v>31.660008932500102</v>
      </c>
      <c r="BG41" s="103">
        <v>1</v>
      </c>
      <c r="BH41" s="103">
        <v>73.032887028333306</v>
      </c>
      <c r="BI41" s="103">
        <v>23.057264004583299</v>
      </c>
      <c r="BJ41" s="103">
        <v>1</v>
      </c>
      <c r="BK41" s="103">
        <v>129.63578408166799</v>
      </c>
      <c r="BL41" s="103">
        <v>51.212134275416297</v>
      </c>
      <c r="BM41" s="103">
        <v>26.541371800416599</v>
      </c>
      <c r="BN41" s="103">
        <v>53.581074334583498</v>
      </c>
      <c r="BO41" s="103">
        <v>17.9603206958333</v>
      </c>
      <c r="BP41" s="103">
        <v>99.659664028333793</v>
      </c>
      <c r="BQ41" s="103">
        <v>72.760532550833801</v>
      </c>
      <c r="BR41" s="103">
        <v>73.609530136250598</v>
      </c>
      <c r="BS41" s="103">
        <v>1</v>
      </c>
      <c r="BT41" s="103">
        <v>1</v>
      </c>
      <c r="BU41" s="103">
        <v>106.89162209208401</v>
      </c>
      <c r="BV41" s="103">
        <v>1</v>
      </c>
      <c r="BW41" s="103">
        <v>1</v>
      </c>
      <c r="BX41" s="103">
        <v>14.212229739166601</v>
      </c>
      <c r="BY41" s="103">
        <v>16.280348988749999</v>
      </c>
      <c r="BZ41" s="103">
        <v>98.496298045416097</v>
      </c>
      <c r="CA41" s="103">
        <v>129.42308647666701</v>
      </c>
      <c r="CB41" s="103">
        <v>1</v>
      </c>
      <c r="CC41" s="103">
        <v>1</v>
      </c>
      <c r="CD41" s="103">
        <v>24.493169595833301</v>
      </c>
      <c r="CE41" s="103">
        <v>1</v>
      </c>
      <c r="CF41" s="103">
        <v>27.747757338333098</v>
      </c>
      <c r="CG41" s="103">
        <v>21.027767086666699</v>
      </c>
      <c r="CH41" s="103">
        <v>1</v>
      </c>
      <c r="CI41" s="103">
        <v>1</v>
      </c>
      <c r="CJ41" s="103">
        <v>61.411671847500202</v>
      </c>
      <c r="CK41" s="103">
        <v>178.48591849791799</v>
      </c>
      <c r="CL41" s="103">
        <v>1</v>
      </c>
      <c r="CM41" s="103">
        <v>22.9679425966666</v>
      </c>
      <c r="CN41" s="103">
        <v>88.083328509166193</v>
      </c>
      <c r="CO41" s="103">
        <v>16.6333883116666</v>
      </c>
      <c r="CP41" s="103">
        <v>24.6046264633333</v>
      </c>
      <c r="CQ41" s="103">
        <v>99.379938929583901</v>
      </c>
      <c r="CR41" s="103">
        <v>49.398117523749697</v>
      </c>
      <c r="CS41" s="103">
        <v>1</v>
      </c>
      <c r="CT41" s="103">
        <v>1</v>
      </c>
      <c r="CU41" s="103">
        <v>40.538584948333103</v>
      </c>
      <c r="CV41" s="103">
        <v>90.856749061666406</v>
      </c>
      <c r="CW41" s="103">
        <v>1</v>
      </c>
      <c r="CX41" s="103">
        <v>34.220537326666502</v>
      </c>
      <c r="CY41" s="103">
        <v>25.672292702916501</v>
      </c>
      <c r="CZ41" s="103">
        <v>6.3877070358333503</v>
      </c>
      <c r="DA41" s="103">
        <v>130.61312182250001</v>
      </c>
      <c r="DB41" s="103">
        <v>49.319634736249498</v>
      </c>
      <c r="DC41" s="103">
        <v>59.1110709116668</v>
      </c>
      <c r="DD41" s="103">
        <v>40.155568512916602</v>
      </c>
      <c r="DE41" s="103">
        <v>101.809523032499</v>
      </c>
      <c r="DF41" s="103">
        <v>46.9843299216665</v>
      </c>
      <c r="DG41" s="103">
        <v>35.787436465416597</v>
      </c>
      <c r="DH41" s="103">
        <v>107.91442401708299</v>
      </c>
      <c r="DI41" s="103">
        <v>96.264268866667095</v>
      </c>
      <c r="DJ41" s="103">
        <v>1</v>
      </c>
      <c r="DK41" s="103">
        <v>51.193791270833302</v>
      </c>
    </row>
    <row r="42" spans="1:115" x14ac:dyDescent="0.25">
      <c r="A42" s="40" t="s">
        <v>154</v>
      </c>
      <c r="B42" s="1">
        <v>2028</v>
      </c>
      <c r="C42" s="7">
        <f t="shared" si="11"/>
        <v>5.0011001137169799</v>
      </c>
      <c r="D42" s="7">
        <f t="shared" si="12"/>
        <v>130.82690640458401</v>
      </c>
      <c r="E42" s="7">
        <f t="shared" si="13"/>
        <v>78.270354401076801</v>
      </c>
      <c r="F42" s="7">
        <f t="shared" si="14"/>
        <v>78.472765981077004</v>
      </c>
      <c r="G42" s="7">
        <f t="shared" si="15"/>
        <v>2.8155579956216101</v>
      </c>
      <c r="H42" s="7">
        <f t="shared" si="16"/>
        <v>2.7202419781215799</v>
      </c>
      <c r="I42" s="7">
        <f t="shared" si="17"/>
        <v>3.0395452181830702</v>
      </c>
      <c r="J42" s="7">
        <f t="shared" si="18"/>
        <v>2.7433036448497301</v>
      </c>
      <c r="K42" s="88">
        <f>MAX(P49:DK49)</f>
        <v>1.4798534166666599E-2</v>
      </c>
      <c r="L42" s="85">
        <f t="shared" si="19"/>
        <v>29.597068333333198</v>
      </c>
      <c r="N42" s="6" t="s">
        <v>39</v>
      </c>
      <c r="O42" s="6">
        <v>2028</v>
      </c>
      <c r="P42" s="103">
        <v>13.087894026250099</v>
      </c>
      <c r="Q42" s="103">
        <v>36.618065920416697</v>
      </c>
      <c r="R42" s="103">
        <v>1</v>
      </c>
      <c r="S42" s="103">
        <v>89.022217954582999</v>
      </c>
      <c r="T42" s="103">
        <v>49.080314762916899</v>
      </c>
      <c r="U42" s="103">
        <v>67.067680238333693</v>
      </c>
      <c r="V42" s="103">
        <v>16.416602914166599</v>
      </c>
      <c r="W42" s="103">
        <v>71.4581134862499</v>
      </c>
      <c r="X42" s="103">
        <v>1</v>
      </c>
      <c r="Y42" s="103">
        <v>1</v>
      </c>
      <c r="Z42" s="103">
        <v>22.9264504074999</v>
      </c>
      <c r="AA42" s="103">
        <v>52.229334520833298</v>
      </c>
      <c r="AB42" s="103">
        <v>65.375707154999702</v>
      </c>
      <c r="AC42" s="103">
        <v>130.82690640458401</v>
      </c>
      <c r="AD42" s="103">
        <v>49.611330702083499</v>
      </c>
      <c r="AE42" s="103">
        <v>1</v>
      </c>
      <c r="AF42" s="103">
        <v>27.7662773420831</v>
      </c>
      <c r="AG42" s="103">
        <v>71.494813312916904</v>
      </c>
      <c r="AH42" s="103">
        <v>59.135959679166398</v>
      </c>
      <c r="AI42" s="103">
        <v>35.621909880000103</v>
      </c>
      <c r="AJ42" s="103">
        <v>1</v>
      </c>
      <c r="AK42" s="103">
        <v>65.282289723332696</v>
      </c>
      <c r="AL42" s="103">
        <v>70.289333094166594</v>
      </c>
      <c r="AM42" s="103">
        <v>12.4590426020834</v>
      </c>
      <c r="AN42" s="103">
        <v>75.372576289582696</v>
      </c>
      <c r="AO42" s="103">
        <v>26.552421753749801</v>
      </c>
      <c r="AP42" s="103">
        <v>52.294051226250303</v>
      </c>
      <c r="AQ42" s="103">
        <v>48.178748220833398</v>
      </c>
      <c r="AR42" s="103">
        <v>2.2719025537499999</v>
      </c>
      <c r="AS42" s="103">
        <v>26.750829844999899</v>
      </c>
      <c r="AT42" s="103">
        <v>84.342144684167195</v>
      </c>
      <c r="AU42" s="103">
        <v>45.4585541554165</v>
      </c>
      <c r="AV42" s="103">
        <v>1</v>
      </c>
      <c r="AW42" s="103">
        <v>52.939913366249598</v>
      </c>
      <c r="AX42" s="103">
        <v>41.729762522499698</v>
      </c>
      <c r="AY42" s="103">
        <v>29.6462262454165</v>
      </c>
      <c r="AZ42" s="103">
        <v>1</v>
      </c>
      <c r="BA42" s="103">
        <v>1</v>
      </c>
      <c r="BB42" s="103">
        <v>85.012778375832994</v>
      </c>
      <c r="BC42" s="103">
        <v>24.526130601666701</v>
      </c>
      <c r="BD42" s="103">
        <v>94.097889558750396</v>
      </c>
      <c r="BE42" s="103">
        <v>5.57453370083332</v>
      </c>
      <c r="BF42" s="103">
        <v>77.313178727917105</v>
      </c>
      <c r="BG42" s="103">
        <v>64.498279914999898</v>
      </c>
      <c r="BH42" s="103">
        <v>17.028500206250001</v>
      </c>
      <c r="BI42" s="103">
        <v>14.759044213749901</v>
      </c>
      <c r="BJ42" s="103">
        <v>51.004623125416501</v>
      </c>
      <c r="BK42" s="103">
        <v>5.7780996895833097</v>
      </c>
      <c r="BL42" s="103">
        <v>1</v>
      </c>
      <c r="BM42" s="103">
        <v>79.371093797916302</v>
      </c>
      <c r="BN42" s="103">
        <v>17.028534962083299</v>
      </c>
      <c r="BO42" s="103">
        <v>14.7068030795834</v>
      </c>
      <c r="BP42" s="103">
        <v>39.952286347499701</v>
      </c>
      <c r="BQ42" s="103">
        <v>28.725245920833299</v>
      </c>
      <c r="BR42" s="103">
        <v>51.205537681249702</v>
      </c>
      <c r="BS42" s="103">
        <v>78.644643140416903</v>
      </c>
      <c r="BT42" s="103">
        <v>2.4715455587500101</v>
      </c>
      <c r="BU42" s="103">
        <v>31.583416132916401</v>
      </c>
      <c r="BV42" s="103">
        <v>29.066902796666501</v>
      </c>
      <c r="BW42" s="103">
        <v>31.135964105000099</v>
      </c>
      <c r="BX42" s="103">
        <v>59.2751028045829</v>
      </c>
      <c r="BY42" s="103">
        <v>21.023259695</v>
      </c>
      <c r="BZ42" s="103">
        <v>30.6228439316668</v>
      </c>
      <c r="CA42" s="103">
        <v>11.5329793979167</v>
      </c>
      <c r="CB42" s="103">
        <v>34.0797295083335</v>
      </c>
      <c r="CC42" s="103">
        <v>1</v>
      </c>
      <c r="CD42" s="103">
        <v>1</v>
      </c>
      <c r="CE42" s="103">
        <v>89.451757519583495</v>
      </c>
      <c r="CF42" s="103">
        <v>1</v>
      </c>
      <c r="CG42" s="103">
        <v>48.416183523333501</v>
      </c>
      <c r="CH42" s="103">
        <v>56.416511429582997</v>
      </c>
      <c r="CI42" s="103">
        <v>84.432581113332901</v>
      </c>
      <c r="CJ42" s="103">
        <v>98.897834185000406</v>
      </c>
      <c r="CK42" s="103">
        <v>31.623842930416501</v>
      </c>
      <c r="CL42" s="103">
        <v>45.433152133332896</v>
      </c>
      <c r="CM42" s="103">
        <v>34.908296302916497</v>
      </c>
      <c r="CN42" s="103">
        <v>42.307927023750203</v>
      </c>
      <c r="CO42" s="103">
        <v>44.334029437083402</v>
      </c>
      <c r="CP42" s="103">
        <v>39.6802817816667</v>
      </c>
      <c r="CQ42" s="103">
        <v>1</v>
      </c>
      <c r="CR42" s="103">
        <v>75.042897426666897</v>
      </c>
      <c r="CS42" s="103">
        <v>34.743510742499801</v>
      </c>
      <c r="CT42" s="103">
        <v>91.648336344166097</v>
      </c>
      <c r="CU42" s="103">
        <v>54.3969032875004</v>
      </c>
      <c r="CV42" s="103">
        <v>33.180492508333302</v>
      </c>
      <c r="CW42" s="103">
        <v>61.674925586249998</v>
      </c>
      <c r="CX42" s="103">
        <v>37.612861125000002</v>
      </c>
      <c r="CY42" s="103">
        <v>44.951383706250098</v>
      </c>
      <c r="CZ42" s="103">
        <v>56.127535006249801</v>
      </c>
      <c r="DA42" s="103">
        <v>18.355920420416702</v>
      </c>
      <c r="DB42" s="103">
        <v>24.0339701162499</v>
      </c>
      <c r="DC42" s="103">
        <v>88.944341846250296</v>
      </c>
      <c r="DD42" s="103">
        <v>25.555630809166701</v>
      </c>
      <c r="DE42" s="103">
        <v>107.654247642917</v>
      </c>
      <c r="DF42" s="103">
        <v>19.574622137499901</v>
      </c>
      <c r="DG42" s="103">
        <v>58.537579216249803</v>
      </c>
      <c r="DH42" s="103">
        <v>12.2144807620833</v>
      </c>
      <c r="DI42" s="103">
        <v>39.095997417500101</v>
      </c>
      <c r="DJ42" s="103">
        <v>22.9781971883334</v>
      </c>
      <c r="DK42" s="103">
        <v>50.596531212499798</v>
      </c>
    </row>
    <row r="43" spans="1:115" x14ac:dyDescent="0.25">
      <c r="A43" s="40" t="s">
        <v>154</v>
      </c>
      <c r="B43" s="1">
        <v>2029</v>
      </c>
      <c r="C43" s="7">
        <f t="shared" si="11"/>
        <v>5.1673507830171497</v>
      </c>
      <c r="D43" s="7">
        <f t="shared" si="12"/>
        <v>130.42244694458299</v>
      </c>
      <c r="E43" s="7">
        <f t="shared" si="13"/>
        <v>78.444277404840193</v>
      </c>
      <c r="F43" s="7">
        <f t="shared" si="14"/>
        <v>78.646688984840196</v>
      </c>
      <c r="G43" s="7">
        <f t="shared" si="15"/>
        <v>2.8145489245833399</v>
      </c>
      <c r="H43" s="7">
        <f t="shared" si="16"/>
        <v>2.7192329070833501</v>
      </c>
      <c r="I43" s="7">
        <f t="shared" si="17"/>
        <v>3.1653110925000201</v>
      </c>
      <c r="J43" s="7">
        <f t="shared" si="18"/>
        <v>2.86906951916668</v>
      </c>
      <c r="K43" s="88">
        <f t="shared" ref="K43:K48" si="20">MAX(P50:DK50)</f>
        <v>1.50366733333332E-2</v>
      </c>
      <c r="L43" s="85">
        <f t="shared" si="19"/>
        <v>30.073346666666399</v>
      </c>
      <c r="N43" s="6" t="s">
        <v>39</v>
      </c>
      <c r="O43" s="6">
        <v>2029</v>
      </c>
      <c r="P43" s="103">
        <v>12.683434566250099</v>
      </c>
      <c r="Q43" s="103">
        <v>36.213606460416699</v>
      </c>
      <c r="R43" s="103">
        <v>1</v>
      </c>
      <c r="S43" s="103">
        <v>88.617758494583498</v>
      </c>
      <c r="T43" s="103">
        <v>48.675855302916503</v>
      </c>
      <c r="U43" s="103">
        <v>66.663220778333496</v>
      </c>
      <c r="V43" s="103">
        <v>16.012143454166502</v>
      </c>
      <c r="W43" s="103">
        <v>71.053654026249802</v>
      </c>
      <c r="X43" s="103">
        <v>1</v>
      </c>
      <c r="Y43" s="103">
        <v>1</v>
      </c>
      <c r="Z43" s="103">
        <v>22.5219909475002</v>
      </c>
      <c r="AA43" s="103">
        <v>51.8248750608332</v>
      </c>
      <c r="AB43" s="103">
        <v>64.971247695000201</v>
      </c>
      <c r="AC43" s="103">
        <v>130.42244694458299</v>
      </c>
      <c r="AD43" s="103">
        <v>49.206871242083103</v>
      </c>
      <c r="AE43" s="103">
        <v>1</v>
      </c>
      <c r="AF43" s="103">
        <v>27.3618178820834</v>
      </c>
      <c r="AG43" s="103">
        <v>71.090353852916905</v>
      </c>
      <c r="AH43" s="103">
        <v>58.7315002191662</v>
      </c>
      <c r="AI43" s="103">
        <v>35.217450420000098</v>
      </c>
      <c r="AJ43" s="103">
        <v>1</v>
      </c>
      <c r="AK43" s="103">
        <v>64.877830263333806</v>
      </c>
      <c r="AL43" s="103">
        <v>69.884873634165999</v>
      </c>
      <c r="AM43" s="103">
        <v>12.0545831420834</v>
      </c>
      <c r="AN43" s="103">
        <v>74.968116829583707</v>
      </c>
      <c r="AO43" s="103">
        <v>26.147962293750101</v>
      </c>
      <c r="AP43" s="103">
        <v>51.889591766249701</v>
      </c>
      <c r="AQ43" s="103">
        <v>47.774288760833002</v>
      </c>
      <c r="AR43" s="103">
        <v>1.86744309374999</v>
      </c>
      <c r="AS43" s="103">
        <v>26.346370385000199</v>
      </c>
      <c r="AT43" s="103">
        <v>83.937685224166202</v>
      </c>
      <c r="AU43" s="103">
        <v>45.054094695416403</v>
      </c>
      <c r="AV43" s="103">
        <v>1</v>
      </c>
      <c r="AW43" s="103">
        <v>52.535453906249501</v>
      </c>
      <c r="AX43" s="103">
        <v>41.325303062499998</v>
      </c>
      <c r="AY43" s="103">
        <v>29.2417667854168</v>
      </c>
      <c r="AZ43" s="103">
        <v>1</v>
      </c>
      <c r="BA43" s="103">
        <v>1</v>
      </c>
      <c r="BB43" s="103">
        <v>84.608318915833195</v>
      </c>
      <c r="BC43" s="103">
        <v>24.1216711416665</v>
      </c>
      <c r="BD43" s="103">
        <v>93.693430098749801</v>
      </c>
      <c r="BE43" s="103">
        <v>5.1700742408333298</v>
      </c>
      <c r="BF43" s="103">
        <v>76.908719267916297</v>
      </c>
      <c r="BG43" s="103">
        <v>64.093820454999602</v>
      </c>
      <c r="BH43" s="103">
        <v>16.624040746250099</v>
      </c>
      <c r="BI43" s="103">
        <v>14.354584753749901</v>
      </c>
      <c r="BJ43" s="103">
        <v>50.600163665416403</v>
      </c>
      <c r="BK43" s="103">
        <v>5.3736402295833203</v>
      </c>
      <c r="BL43" s="103">
        <v>1</v>
      </c>
      <c r="BM43" s="103">
        <v>78.966634337916503</v>
      </c>
      <c r="BN43" s="103">
        <v>16.624075502083301</v>
      </c>
      <c r="BO43" s="103">
        <v>14.3023436195834</v>
      </c>
      <c r="BP43" s="103">
        <v>39.547826887499802</v>
      </c>
      <c r="BQ43" s="103">
        <v>28.320786460833599</v>
      </c>
      <c r="BR43" s="103">
        <v>50.801078221249597</v>
      </c>
      <c r="BS43" s="103">
        <v>78.240183680416706</v>
      </c>
      <c r="BT43" s="103">
        <v>2.0670860987499999</v>
      </c>
      <c r="BU43" s="103">
        <v>31.178956672916598</v>
      </c>
      <c r="BV43" s="103">
        <v>28.662443336666801</v>
      </c>
      <c r="BW43" s="103">
        <v>30.731504644999799</v>
      </c>
      <c r="BX43" s="103">
        <v>58.870643344583598</v>
      </c>
      <c r="BY43" s="103">
        <v>20.618800235000201</v>
      </c>
      <c r="BZ43" s="103">
        <v>30.2183844716665</v>
      </c>
      <c r="CA43" s="103">
        <v>11.1285199379167</v>
      </c>
      <c r="CB43" s="103">
        <v>33.675270048333601</v>
      </c>
      <c r="CC43" s="103">
        <v>1</v>
      </c>
      <c r="CD43" s="103">
        <v>1</v>
      </c>
      <c r="CE43" s="103">
        <v>89.047298059583795</v>
      </c>
      <c r="CF43" s="103">
        <v>1</v>
      </c>
      <c r="CG43" s="103">
        <v>48.011724063333503</v>
      </c>
      <c r="CH43" s="103">
        <v>56.012051969582899</v>
      </c>
      <c r="CI43" s="103">
        <v>84.028121653333102</v>
      </c>
      <c r="CJ43" s="103">
        <v>98.493374724999697</v>
      </c>
      <c r="CK43" s="103">
        <v>31.219383470416702</v>
      </c>
      <c r="CL43" s="103">
        <v>45.028692673333403</v>
      </c>
      <c r="CM43" s="103">
        <v>34.503836842916698</v>
      </c>
      <c r="CN43" s="103">
        <v>41.9034675637498</v>
      </c>
      <c r="CO43" s="103">
        <v>43.929569977083403</v>
      </c>
      <c r="CP43" s="103">
        <v>39.275822321666801</v>
      </c>
      <c r="CQ43" s="103">
        <v>1</v>
      </c>
      <c r="CR43" s="103">
        <v>74.638437966666203</v>
      </c>
      <c r="CS43" s="103">
        <v>34.339051282500002</v>
      </c>
      <c r="CT43" s="103">
        <v>91.243876884167193</v>
      </c>
      <c r="CU43" s="103">
        <v>53.992443827499898</v>
      </c>
      <c r="CV43" s="103">
        <v>32.776033048333503</v>
      </c>
      <c r="CW43" s="103">
        <v>61.270466126249801</v>
      </c>
      <c r="CX43" s="103">
        <v>37.208401665000103</v>
      </c>
      <c r="CY43" s="103">
        <v>44.546924246249702</v>
      </c>
      <c r="CZ43" s="103">
        <v>55.723075546249703</v>
      </c>
      <c r="DA43" s="103">
        <v>17.951460960416799</v>
      </c>
      <c r="DB43" s="103">
        <v>23.629510656250101</v>
      </c>
      <c r="DC43" s="103">
        <v>88.539882386249204</v>
      </c>
      <c r="DD43" s="103">
        <v>25.1511713491664</v>
      </c>
      <c r="DE43" s="103">
        <v>107.249788182917</v>
      </c>
      <c r="DF43" s="103">
        <v>19.170162677500102</v>
      </c>
      <c r="DG43" s="103">
        <v>58.133119756249698</v>
      </c>
      <c r="DH43" s="103">
        <v>11.8100213020833</v>
      </c>
      <c r="DI43" s="103">
        <v>38.691537957500202</v>
      </c>
      <c r="DJ43" s="103">
        <v>22.573737728333199</v>
      </c>
      <c r="DK43" s="103">
        <v>50.1920717524997</v>
      </c>
    </row>
    <row r="44" spans="1:115" x14ac:dyDescent="0.25">
      <c r="A44" s="40" t="s">
        <v>154</v>
      </c>
      <c r="B44" s="1">
        <v>2030</v>
      </c>
      <c r="C44" s="7">
        <f t="shared" si="11"/>
        <v>5.3282000980855999</v>
      </c>
      <c r="D44" s="7">
        <f t="shared" si="12"/>
        <v>130.50136586458299</v>
      </c>
      <c r="E44" s="7">
        <f t="shared" si="13"/>
        <v>79.366049254696406</v>
      </c>
      <c r="F44" s="7">
        <f t="shared" si="14"/>
        <v>79.568460834696296</v>
      </c>
      <c r="G44" s="7">
        <f t="shared" si="15"/>
        <v>2.8938619245833501</v>
      </c>
      <c r="H44" s="7">
        <f t="shared" si="16"/>
        <v>2.7985459070833199</v>
      </c>
      <c r="I44" s="7">
        <f t="shared" si="17"/>
        <v>3.2423980925000202</v>
      </c>
      <c r="J44" s="7">
        <f t="shared" si="18"/>
        <v>2.9461565191666801</v>
      </c>
      <c r="K44" s="88">
        <f t="shared" si="20"/>
        <v>1.52831462500001E-2</v>
      </c>
      <c r="L44" s="85">
        <f t="shared" si="19"/>
        <v>30.566292500000198</v>
      </c>
      <c r="N44" s="6" t="s">
        <v>39</v>
      </c>
      <c r="O44" s="6">
        <v>2030</v>
      </c>
      <c r="P44" s="103">
        <v>12.7623534862499</v>
      </c>
      <c r="Q44" s="103">
        <v>36.292525380416599</v>
      </c>
      <c r="R44" s="103">
        <v>1</v>
      </c>
      <c r="S44" s="103">
        <v>88.696677414583704</v>
      </c>
      <c r="T44" s="103">
        <v>48.754774222916801</v>
      </c>
      <c r="U44" s="103">
        <v>66.742139698333304</v>
      </c>
      <c r="V44" s="103">
        <v>16.0910623741667</v>
      </c>
      <c r="W44" s="103">
        <v>71.132572946250207</v>
      </c>
      <c r="X44" s="103">
        <v>1</v>
      </c>
      <c r="Y44" s="103">
        <v>1</v>
      </c>
      <c r="Z44" s="103">
        <v>22.600909867499901</v>
      </c>
      <c r="AA44" s="103">
        <v>51.9037939808332</v>
      </c>
      <c r="AB44" s="103">
        <v>65.050166614999398</v>
      </c>
      <c r="AC44" s="103">
        <v>130.50136586458299</v>
      </c>
      <c r="AD44" s="103">
        <v>49.285790162083401</v>
      </c>
      <c r="AE44" s="103">
        <v>1</v>
      </c>
      <c r="AF44" s="103">
        <v>27.440736802083499</v>
      </c>
      <c r="AG44" s="103">
        <v>71.1692727729165</v>
      </c>
      <c r="AH44" s="103">
        <v>58.8104191391662</v>
      </c>
      <c r="AI44" s="103">
        <v>35.296369339999998</v>
      </c>
      <c r="AJ44" s="103">
        <v>1</v>
      </c>
      <c r="AK44" s="103">
        <v>64.956749183333798</v>
      </c>
      <c r="AL44" s="103">
        <v>69.963792554166304</v>
      </c>
      <c r="AM44" s="103">
        <v>12.1335020620833</v>
      </c>
      <c r="AN44" s="103">
        <v>75.047035749583998</v>
      </c>
      <c r="AO44" s="103">
        <v>26.2268812137502</v>
      </c>
      <c r="AP44" s="103">
        <v>51.968510686250099</v>
      </c>
      <c r="AQ44" s="103">
        <v>47.8532076808333</v>
      </c>
      <c r="AR44" s="103">
        <v>1.9463620137500099</v>
      </c>
      <c r="AS44" s="103">
        <v>26.425289304999801</v>
      </c>
      <c r="AT44" s="103">
        <v>84.016604144166394</v>
      </c>
      <c r="AU44" s="103">
        <v>45.133013615416402</v>
      </c>
      <c r="AV44" s="103">
        <v>1</v>
      </c>
      <c r="AW44" s="103">
        <v>52.614372826249799</v>
      </c>
      <c r="AX44" s="103">
        <v>41.404221982500303</v>
      </c>
      <c r="AY44" s="103">
        <v>29.320685705416501</v>
      </c>
      <c r="AZ44" s="103">
        <v>1</v>
      </c>
      <c r="BA44" s="103">
        <v>1</v>
      </c>
      <c r="BB44" s="103">
        <v>84.687237835833599</v>
      </c>
      <c r="BC44" s="103">
        <v>24.200590061666599</v>
      </c>
      <c r="BD44" s="103">
        <v>93.772349018749395</v>
      </c>
      <c r="BE44" s="103">
        <v>5.2489931608333604</v>
      </c>
      <c r="BF44" s="103">
        <v>76.987638187916403</v>
      </c>
      <c r="BG44" s="103">
        <v>64.172739374999594</v>
      </c>
      <c r="BH44" s="103">
        <v>16.702959666249999</v>
      </c>
      <c r="BI44" s="103">
        <v>14.433503673750099</v>
      </c>
      <c r="BJ44" s="103">
        <v>50.679082585416403</v>
      </c>
      <c r="BK44" s="103">
        <v>5.4525591495833599</v>
      </c>
      <c r="BL44" s="103">
        <v>1</v>
      </c>
      <c r="BM44" s="103">
        <v>79.045553257916794</v>
      </c>
      <c r="BN44" s="103">
        <v>16.7029944220833</v>
      </c>
      <c r="BO44" s="103">
        <v>14.3812625395834</v>
      </c>
      <c r="BP44" s="103">
        <v>39.626745807500001</v>
      </c>
      <c r="BQ44" s="103">
        <v>28.399705380833201</v>
      </c>
      <c r="BR44" s="103">
        <v>50.879997141249902</v>
      </c>
      <c r="BS44" s="103">
        <v>78.319102600416201</v>
      </c>
      <c r="BT44" s="103">
        <v>2.1460050187499999</v>
      </c>
      <c r="BU44" s="103">
        <v>31.2578755929168</v>
      </c>
      <c r="BV44" s="103">
        <v>28.741362256666399</v>
      </c>
      <c r="BW44" s="103">
        <v>30.8104235650001</v>
      </c>
      <c r="BX44" s="103">
        <v>58.949562264583903</v>
      </c>
      <c r="BY44" s="103">
        <v>20.697719154999898</v>
      </c>
      <c r="BZ44" s="103">
        <v>30.297303391666599</v>
      </c>
      <c r="CA44" s="103">
        <v>11.207438857916699</v>
      </c>
      <c r="CB44" s="103">
        <v>33.754188968333303</v>
      </c>
      <c r="CC44" s="103">
        <v>1</v>
      </c>
      <c r="CD44" s="103">
        <v>1</v>
      </c>
      <c r="CE44" s="103">
        <v>89.126216979582594</v>
      </c>
      <c r="CF44" s="103">
        <v>1</v>
      </c>
      <c r="CG44" s="103">
        <v>48.090642983333403</v>
      </c>
      <c r="CH44" s="103">
        <v>56.090970889582898</v>
      </c>
      <c r="CI44" s="103">
        <v>84.107040573333506</v>
      </c>
      <c r="CJ44" s="103">
        <v>98.572293644999306</v>
      </c>
      <c r="CK44" s="103">
        <v>31.298302390416499</v>
      </c>
      <c r="CL44" s="103">
        <v>45.107611593333601</v>
      </c>
      <c r="CM44" s="103">
        <v>34.582755762916499</v>
      </c>
      <c r="CN44" s="103">
        <v>41.982386483750197</v>
      </c>
      <c r="CO44" s="103">
        <v>44.008488897083602</v>
      </c>
      <c r="CP44" s="103">
        <v>39.354741241666503</v>
      </c>
      <c r="CQ44" s="103">
        <v>1</v>
      </c>
      <c r="CR44" s="103">
        <v>74.717356886666295</v>
      </c>
      <c r="CS44" s="103">
        <v>34.417970202499703</v>
      </c>
      <c r="CT44" s="103">
        <v>91.322795804166802</v>
      </c>
      <c r="CU44" s="103">
        <v>54.071362747500203</v>
      </c>
      <c r="CV44" s="103">
        <v>32.854951968333197</v>
      </c>
      <c r="CW44" s="103">
        <v>61.3493850462498</v>
      </c>
      <c r="CX44" s="103">
        <v>37.287320584999797</v>
      </c>
      <c r="CY44" s="103">
        <v>44.62584316625</v>
      </c>
      <c r="CZ44" s="103">
        <v>55.801994466249702</v>
      </c>
      <c r="DA44" s="103">
        <v>18.0303798804166</v>
      </c>
      <c r="DB44" s="103">
        <v>23.708429576249799</v>
      </c>
      <c r="DC44" s="103">
        <v>88.618801306249594</v>
      </c>
      <c r="DD44" s="103">
        <v>25.230090269166599</v>
      </c>
      <c r="DE44" s="103">
        <v>107.328707102918</v>
      </c>
      <c r="DF44" s="103">
        <v>19.249081597499899</v>
      </c>
      <c r="DG44" s="103">
        <v>58.212038676249698</v>
      </c>
      <c r="DH44" s="103">
        <v>11.8889402220834</v>
      </c>
      <c r="DI44" s="103">
        <v>38.770456877500003</v>
      </c>
      <c r="DJ44" s="103">
        <v>22.652656648333402</v>
      </c>
      <c r="DK44" s="103">
        <v>50.2709906724996</v>
      </c>
    </row>
    <row r="45" spans="1:115" x14ac:dyDescent="0.25">
      <c r="A45" s="40" t="s">
        <v>154</v>
      </c>
      <c r="B45" s="1">
        <v>2031</v>
      </c>
      <c r="C45" s="7">
        <f t="shared" si="11"/>
        <v>5.4622822898664696</v>
      </c>
      <c r="D45" s="7">
        <f t="shared" si="12"/>
        <v>131.07352803458301</v>
      </c>
      <c r="E45" s="7">
        <f t="shared" si="13"/>
        <v>80.014350568329903</v>
      </c>
      <c r="F45" s="7">
        <f t="shared" si="14"/>
        <v>80.216762148329906</v>
      </c>
      <c r="G45" s="7">
        <f t="shared" si="15"/>
        <v>2.81967892458335</v>
      </c>
      <c r="H45" s="7">
        <f t="shared" si="16"/>
        <v>2.7243629070833602</v>
      </c>
      <c r="I45" s="7">
        <f t="shared" si="17"/>
        <v>3.2689000925000302</v>
      </c>
      <c r="J45" s="7">
        <f t="shared" si="18"/>
        <v>2.9726585191666799</v>
      </c>
      <c r="K45" s="88">
        <f t="shared" si="20"/>
        <v>1.553824625E-2</v>
      </c>
      <c r="L45" s="85">
        <f t="shared" si="19"/>
        <v>31.076492500000001</v>
      </c>
      <c r="N45" s="6" t="s">
        <v>39</v>
      </c>
      <c r="O45" s="6">
        <v>2031</v>
      </c>
      <c r="P45" s="103">
        <v>13.33451565625</v>
      </c>
      <c r="Q45" s="103">
        <v>36.864687550416697</v>
      </c>
      <c r="R45" s="103">
        <v>1</v>
      </c>
      <c r="S45" s="103">
        <v>89.268839584582693</v>
      </c>
      <c r="T45" s="103">
        <v>49.326936392916501</v>
      </c>
      <c r="U45" s="103">
        <v>67.314301868333203</v>
      </c>
      <c r="V45" s="103">
        <v>16.663224544166798</v>
      </c>
      <c r="W45" s="103">
        <v>71.704735116250205</v>
      </c>
      <c r="X45" s="103">
        <v>1</v>
      </c>
      <c r="Y45" s="103">
        <v>1</v>
      </c>
      <c r="Z45" s="103">
        <v>23.173072037500098</v>
      </c>
      <c r="AA45" s="103">
        <v>52.475956150833198</v>
      </c>
      <c r="AB45" s="103">
        <v>65.622328785000306</v>
      </c>
      <c r="AC45" s="103">
        <v>131.07352803458301</v>
      </c>
      <c r="AD45" s="103">
        <v>49.857952332083002</v>
      </c>
      <c r="AE45" s="103">
        <v>1</v>
      </c>
      <c r="AF45" s="103">
        <v>28.012898972083299</v>
      </c>
      <c r="AG45" s="103">
        <v>71.741434942916399</v>
      </c>
      <c r="AH45" s="103">
        <v>59.382581309166198</v>
      </c>
      <c r="AI45" s="103">
        <v>35.868531510000103</v>
      </c>
      <c r="AJ45" s="103">
        <v>1</v>
      </c>
      <c r="AK45" s="103">
        <v>65.528911353333498</v>
      </c>
      <c r="AL45" s="103">
        <v>70.535954724167297</v>
      </c>
      <c r="AM45" s="103">
        <v>12.7056642320834</v>
      </c>
      <c r="AN45" s="103">
        <v>75.619197919583101</v>
      </c>
      <c r="AO45" s="103">
        <v>26.79904338375</v>
      </c>
      <c r="AP45" s="103">
        <v>52.540672856249799</v>
      </c>
      <c r="AQ45" s="103">
        <v>48.425369850833</v>
      </c>
      <c r="AR45" s="103">
        <v>2.5185241837499901</v>
      </c>
      <c r="AS45" s="103">
        <v>26.997451475000101</v>
      </c>
      <c r="AT45" s="103">
        <v>84.588766314166904</v>
      </c>
      <c r="AU45" s="103">
        <v>45.7051757854165</v>
      </c>
      <c r="AV45" s="103">
        <v>1</v>
      </c>
      <c r="AW45" s="103">
        <v>53.186534996250501</v>
      </c>
      <c r="AX45" s="103">
        <v>41.976384152500003</v>
      </c>
      <c r="AY45" s="103">
        <v>29.892847875416798</v>
      </c>
      <c r="AZ45" s="103">
        <v>1</v>
      </c>
      <c r="BA45" s="103">
        <v>1</v>
      </c>
      <c r="BB45" s="103">
        <v>85.259400005833896</v>
      </c>
      <c r="BC45" s="103">
        <v>24.7727522316669</v>
      </c>
      <c r="BD45" s="103">
        <v>94.344511188750602</v>
      </c>
      <c r="BE45" s="103">
        <v>5.82115533083328</v>
      </c>
      <c r="BF45" s="103">
        <v>77.559800357916799</v>
      </c>
      <c r="BG45" s="103">
        <v>64.744901544999706</v>
      </c>
      <c r="BH45" s="103">
        <v>17.275121836250001</v>
      </c>
      <c r="BI45" s="103">
        <v>15.005665843749901</v>
      </c>
      <c r="BJ45" s="103">
        <v>51.251244755416401</v>
      </c>
      <c r="BK45" s="103">
        <v>6.0247213195833798</v>
      </c>
      <c r="BL45" s="103">
        <v>1</v>
      </c>
      <c r="BM45" s="103">
        <v>79.617715427917005</v>
      </c>
      <c r="BN45" s="103">
        <v>17.275156592083299</v>
      </c>
      <c r="BO45" s="103">
        <v>14.9534247095834</v>
      </c>
      <c r="BP45" s="103">
        <v>40.198907977499701</v>
      </c>
      <c r="BQ45" s="103">
        <v>28.971867550833601</v>
      </c>
      <c r="BR45" s="103">
        <v>51.452159311249602</v>
      </c>
      <c r="BS45" s="103">
        <v>78.891264770417195</v>
      </c>
      <c r="BT45" s="103">
        <v>2.7181671887500101</v>
      </c>
      <c r="BU45" s="103">
        <v>31.8300377629167</v>
      </c>
      <c r="BV45" s="103">
        <v>29.313524426666799</v>
      </c>
      <c r="BW45" s="103">
        <v>31.3825857349999</v>
      </c>
      <c r="BX45" s="103">
        <v>59.521724434583597</v>
      </c>
      <c r="BY45" s="103">
        <v>21.2698813250001</v>
      </c>
      <c r="BZ45" s="103">
        <v>30.869465561666399</v>
      </c>
      <c r="CA45" s="103">
        <v>11.7796010279167</v>
      </c>
      <c r="CB45" s="103">
        <v>34.3263511383336</v>
      </c>
      <c r="CC45" s="103">
        <v>1</v>
      </c>
      <c r="CD45" s="103">
        <v>1</v>
      </c>
      <c r="CE45" s="103">
        <v>89.698379149582905</v>
      </c>
      <c r="CF45" s="103">
        <v>1</v>
      </c>
      <c r="CG45" s="103">
        <v>48.662805153333501</v>
      </c>
      <c r="CH45" s="103">
        <v>56.663133059582897</v>
      </c>
      <c r="CI45" s="103">
        <v>84.679202743333803</v>
      </c>
      <c r="CJ45" s="103">
        <v>99.144455815000597</v>
      </c>
      <c r="CK45" s="103">
        <v>31.870464560416799</v>
      </c>
      <c r="CL45" s="103">
        <v>45.679773763333699</v>
      </c>
      <c r="CM45" s="103">
        <v>35.154917932916703</v>
      </c>
      <c r="CN45" s="103">
        <v>42.554548653749798</v>
      </c>
      <c r="CO45" s="103">
        <v>44.580651067083302</v>
      </c>
      <c r="CP45" s="103">
        <v>39.9269034116667</v>
      </c>
      <c r="CQ45" s="103">
        <v>1</v>
      </c>
      <c r="CR45" s="103">
        <v>75.289519056666606</v>
      </c>
      <c r="CS45" s="103">
        <v>34.9901323724999</v>
      </c>
      <c r="CT45" s="103">
        <v>91.894957974166303</v>
      </c>
      <c r="CU45" s="103">
        <v>54.643524917499903</v>
      </c>
      <c r="CV45" s="103">
        <v>33.427114138333501</v>
      </c>
      <c r="CW45" s="103">
        <v>61.921547216249799</v>
      </c>
      <c r="CX45" s="103">
        <v>37.859482755000002</v>
      </c>
      <c r="CY45" s="103">
        <v>45.1980053362497</v>
      </c>
      <c r="CZ45" s="103">
        <v>56.374156636249602</v>
      </c>
      <c r="DA45" s="103">
        <v>18.602542050416801</v>
      </c>
      <c r="DB45" s="103">
        <v>24.280591746250099</v>
      </c>
      <c r="DC45" s="103">
        <v>89.190963476250701</v>
      </c>
      <c r="DD45" s="103">
        <v>25.802252439166899</v>
      </c>
      <c r="DE45" s="103">
        <v>107.900869272916</v>
      </c>
      <c r="DF45" s="103">
        <v>19.8212437675</v>
      </c>
      <c r="DG45" s="103">
        <v>58.784200846249597</v>
      </c>
      <c r="DH45" s="103">
        <v>12.4611023920832</v>
      </c>
      <c r="DI45" s="103">
        <v>39.342619047500101</v>
      </c>
      <c r="DJ45" s="103">
        <v>23.224818818333301</v>
      </c>
      <c r="DK45" s="103">
        <v>50.843152842499599</v>
      </c>
    </row>
    <row r="46" spans="1:115" x14ac:dyDescent="0.25">
      <c r="A46" s="40" t="s">
        <v>154</v>
      </c>
      <c r="B46" s="1">
        <v>2032</v>
      </c>
      <c r="C46" s="7">
        <f t="shared" si="11"/>
        <v>5.6135864525147996</v>
      </c>
      <c r="D46" s="7">
        <f t="shared" si="12"/>
        <v>132.17839289458399</v>
      </c>
      <c r="E46" s="7">
        <f t="shared" si="13"/>
        <v>81.183597026013302</v>
      </c>
      <c r="F46" s="7">
        <f t="shared" si="14"/>
        <v>81.386008606013206</v>
      </c>
      <c r="G46" s="7">
        <f t="shared" si="15"/>
        <v>2.83670992458334</v>
      </c>
      <c r="H46" s="7">
        <f t="shared" si="16"/>
        <v>2.74139390708332</v>
      </c>
      <c r="I46" s="7">
        <f t="shared" si="17"/>
        <v>3.33705509249998</v>
      </c>
      <c r="J46" s="7">
        <f t="shared" si="18"/>
        <v>3.0408135191666399</v>
      </c>
      <c r="K46" s="88">
        <f t="shared" si="20"/>
        <v>1.5802274166666599E-2</v>
      </c>
      <c r="L46" s="85">
        <f t="shared" si="19"/>
        <v>31.604548333333199</v>
      </c>
      <c r="N46" s="6" t="s">
        <v>39</v>
      </c>
      <c r="O46" s="6">
        <v>2032</v>
      </c>
      <c r="P46" s="103">
        <v>14.4393805162501</v>
      </c>
      <c r="Q46" s="103">
        <v>37.969552410417002</v>
      </c>
      <c r="R46" s="103">
        <v>1</v>
      </c>
      <c r="S46" s="103">
        <v>90.373704444583097</v>
      </c>
      <c r="T46" s="103">
        <v>50.4318012529165</v>
      </c>
      <c r="U46" s="103">
        <v>68.419166728333195</v>
      </c>
      <c r="V46" s="103">
        <v>17.768089404166702</v>
      </c>
      <c r="W46" s="103">
        <v>72.8095999762497</v>
      </c>
      <c r="X46" s="103">
        <v>1</v>
      </c>
      <c r="Y46" s="103">
        <v>1</v>
      </c>
      <c r="Z46" s="103">
        <v>24.277936897500101</v>
      </c>
      <c r="AA46" s="103">
        <v>53.580821010832899</v>
      </c>
      <c r="AB46" s="103">
        <v>66.727193645</v>
      </c>
      <c r="AC46" s="103">
        <v>132.17839289458399</v>
      </c>
      <c r="AD46" s="103">
        <v>50.962817192083101</v>
      </c>
      <c r="AE46" s="103">
        <v>1</v>
      </c>
      <c r="AF46" s="103">
        <v>29.117763832083199</v>
      </c>
      <c r="AG46" s="103">
        <v>72.846299802916803</v>
      </c>
      <c r="AH46" s="103">
        <v>60.487446169167001</v>
      </c>
      <c r="AI46" s="103">
        <v>36.973396369999897</v>
      </c>
      <c r="AJ46" s="103">
        <v>1</v>
      </c>
      <c r="AK46" s="103">
        <v>66.633776213333505</v>
      </c>
      <c r="AL46" s="103">
        <v>71.640819584166593</v>
      </c>
      <c r="AM46" s="103">
        <v>13.810529092083501</v>
      </c>
      <c r="AN46" s="103">
        <v>76.724062779583605</v>
      </c>
      <c r="AO46" s="103">
        <v>27.9039082437499</v>
      </c>
      <c r="AP46" s="103">
        <v>53.645537716249798</v>
      </c>
      <c r="AQ46" s="103">
        <v>49.530234710833099</v>
      </c>
      <c r="AR46" s="103">
        <v>3.6233890437500098</v>
      </c>
      <c r="AS46" s="103">
        <v>28.102316335000101</v>
      </c>
      <c r="AT46" s="103">
        <v>85.693631174167294</v>
      </c>
      <c r="AU46" s="103">
        <v>46.810040645416997</v>
      </c>
      <c r="AV46" s="103">
        <v>1</v>
      </c>
      <c r="AW46" s="103">
        <v>54.291399856250301</v>
      </c>
      <c r="AX46" s="103">
        <v>43.081249012500201</v>
      </c>
      <c r="AY46" s="103">
        <v>30.997712735416499</v>
      </c>
      <c r="AZ46" s="103">
        <v>1</v>
      </c>
      <c r="BA46" s="103">
        <v>1</v>
      </c>
      <c r="BB46" s="103">
        <v>86.364264865832993</v>
      </c>
      <c r="BC46" s="103">
        <v>25.877617091666799</v>
      </c>
      <c r="BD46" s="103">
        <v>95.449376048749599</v>
      </c>
      <c r="BE46" s="103">
        <v>6.9260201908333698</v>
      </c>
      <c r="BF46" s="103">
        <v>78.664665217917005</v>
      </c>
      <c r="BG46" s="103">
        <v>65.849766405000295</v>
      </c>
      <c r="BH46" s="103">
        <v>18.37998669625</v>
      </c>
      <c r="BI46" s="103">
        <v>16.110530703750001</v>
      </c>
      <c r="BJ46" s="103">
        <v>52.356109615417097</v>
      </c>
      <c r="BK46" s="103">
        <v>7.1295861795833702</v>
      </c>
      <c r="BL46" s="103">
        <v>1</v>
      </c>
      <c r="BM46" s="103">
        <v>80.722580287916301</v>
      </c>
      <c r="BN46" s="103">
        <v>18.380021452083302</v>
      </c>
      <c r="BO46" s="103">
        <v>16.058289569583199</v>
      </c>
      <c r="BP46" s="103">
        <v>41.303772837500098</v>
      </c>
      <c r="BQ46" s="103">
        <v>30.076732410833401</v>
      </c>
      <c r="BR46" s="103">
        <v>52.557024171250298</v>
      </c>
      <c r="BS46" s="103">
        <v>79.996129630416505</v>
      </c>
      <c r="BT46" s="103">
        <v>3.8230320487500302</v>
      </c>
      <c r="BU46" s="103">
        <v>32.934902622916603</v>
      </c>
      <c r="BV46" s="103">
        <v>30.4183892866665</v>
      </c>
      <c r="BW46" s="103">
        <v>32.487450595000098</v>
      </c>
      <c r="BX46" s="103">
        <v>60.626589294583603</v>
      </c>
      <c r="BY46" s="103">
        <v>22.3747461849999</v>
      </c>
      <c r="BZ46" s="103">
        <v>31.974330421666799</v>
      </c>
      <c r="CA46" s="103">
        <v>12.884465887916599</v>
      </c>
      <c r="CB46" s="103">
        <v>35.4312159983334</v>
      </c>
      <c r="CC46" s="103">
        <v>1</v>
      </c>
      <c r="CD46" s="103">
        <v>1</v>
      </c>
      <c r="CE46" s="103">
        <v>90.803244009583594</v>
      </c>
      <c r="CF46" s="103">
        <v>1</v>
      </c>
      <c r="CG46" s="103">
        <v>49.767670013333102</v>
      </c>
      <c r="CH46" s="103">
        <v>57.767997919583699</v>
      </c>
      <c r="CI46" s="103">
        <v>85.7840676033329</v>
      </c>
      <c r="CJ46" s="103">
        <v>100.249320674999</v>
      </c>
      <c r="CK46" s="103">
        <v>32.975329420416699</v>
      </c>
      <c r="CL46" s="103">
        <v>46.7846386233335</v>
      </c>
      <c r="CM46" s="103">
        <v>36.259782792916901</v>
      </c>
      <c r="CN46" s="103">
        <v>43.659413513749897</v>
      </c>
      <c r="CO46" s="103">
        <v>45.685515927083102</v>
      </c>
      <c r="CP46" s="103">
        <v>41.0317682716665</v>
      </c>
      <c r="CQ46" s="103">
        <v>1</v>
      </c>
      <c r="CR46" s="103">
        <v>76.394383916666698</v>
      </c>
      <c r="CS46" s="103">
        <v>36.094997232499999</v>
      </c>
      <c r="CT46" s="103">
        <v>92.999822834167006</v>
      </c>
      <c r="CU46" s="103">
        <v>55.748389777499597</v>
      </c>
      <c r="CV46" s="103">
        <v>34.531978998333202</v>
      </c>
      <c r="CW46" s="103">
        <v>63.0264120762494</v>
      </c>
      <c r="CX46" s="103">
        <v>38.964347614999802</v>
      </c>
      <c r="CY46" s="103">
        <v>46.302870196249799</v>
      </c>
      <c r="CZ46" s="103">
        <v>57.479021496250397</v>
      </c>
      <c r="DA46" s="103">
        <v>19.707406910416601</v>
      </c>
      <c r="DB46" s="103">
        <v>25.3854566062498</v>
      </c>
      <c r="DC46" s="103">
        <v>90.295828336249599</v>
      </c>
      <c r="DD46" s="103">
        <v>26.907117299166799</v>
      </c>
      <c r="DE46" s="103">
        <v>109.005734132917</v>
      </c>
      <c r="DF46" s="103">
        <v>20.926108627500099</v>
      </c>
      <c r="DG46" s="103">
        <v>59.889065706250499</v>
      </c>
      <c r="DH46" s="103">
        <v>13.565967252083301</v>
      </c>
      <c r="DI46" s="103">
        <v>40.447483907499802</v>
      </c>
      <c r="DJ46" s="103">
        <v>24.329683678333499</v>
      </c>
      <c r="DK46" s="103">
        <v>51.948017702500302</v>
      </c>
    </row>
    <row r="47" spans="1:115" x14ac:dyDescent="0.25">
      <c r="A47" s="40" t="s">
        <v>154</v>
      </c>
      <c r="B47" s="1">
        <v>2033</v>
      </c>
      <c r="C47" s="7">
        <f t="shared" si="11"/>
        <v>5.7755973583595601</v>
      </c>
      <c r="D47" s="7">
        <f t="shared" si="12"/>
        <v>133.85048749458301</v>
      </c>
      <c r="E47" s="7">
        <f t="shared" si="13"/>
        <v>82.055181474906405</v>
      </c>
      <c r="F47" s="7">
        <f t="shared" si="14"/>
        <v>82.257593054906394</v>
      </c>
      <c r="G47" s="7">
        <f t="shared" si="15"/>
        <v>2.8159829245833099</v>
      </c>
      <c r="H47" s="7">
        <f t="shared" si="16"/>
        <v>2.72066690708334</v>
      </c>
      <c r="I47" s="7">
        <f t="shared" si="17"/>
        <v>3.41751509249998</v>
      </c>
      <c r="J47" s="7">
        <f t="shared" si="18"/>
        <v>3.1212735191666501</v>
      </c>
      <c r="K47" s="88">
        <f t="shared" si="20"/>
        <v>1.6075544166666698E-2</v>
      </c>
      <c r="L47" s="85">
        <f t="shared" si="19"/>
        <v>32.151088333333398</v>
      </c>
      <c r="N47" s="6" t="s">
        <v>39</v>
      </c>
      <c r="O47" s="6">
        <v>2033</v>
      </c>
      <c r="P47" s="103">
        <v>16.111475116249999</v>
      </c>
      <c r="Q47" s="103">
        <v>39.641647010416598</v>
      </c>
      <c r="R47" s="103">
        <v>1</v>
      </c>
      <c r="S47" s="103">
        <v>92.045799044583006</v>
      </c>
      <c r="T47" s="103">
        <v>52.103895852916899</v>
      </c>
      <c r="U47" s="103">
        <v>70.091261328333701</v>
      </c>
      <c r="V47" s="103">
        <v>19.440184004166699</v>
      </c>
      <c r="W47" s="103">
        <v>74.481694576249893</v>
      </c>
      <c r="X47" s="103">
        <v>1.4808079000000001</v>
      </c>
      <c r="Y47" s="103">
        <v>1</v>
      </c>
      <c r="Z47" s="103">
        <v>25.950031497499999</v>
      </c>
      <c r="AA47" s="103">
        <v>55.252915610833298</v>
      </c>
      <c r="AB47" s="103">
        <v>68.399288244999795</v>
      </c>
      <c r="AC47" s="103">
        <v>133.85048749458301</v>
      </c>
      <c r="AD47" s="103">
        <v>52.6349117920835</v>
      </c>
      <c r="AE47" s="103">
        <v>1</v>
      </c>
      <c r="AF47" s="103">
        <v>30.7898584320832</v>
      </c>
      <c r="AG47" s="103">
        <v>74.518394402916996</v>
      </c>
      <c r="AH47" s="103">
        <v>62.159540769166497</v>
      </c>
      <c r="AI47" s="103">
        <v>38.645490969999997</v>
      </c>
      <c r="AJ47" s="103">
        <v>1</v>
      </c>
      <c r="AK47" s="103">
        <v>68.305870813332703</v>
      </c>
      <c r="AL47" s="103">
        <v>73.312914184166701</v>
      </c>
      <c r="AM47" s="103">
        <v>15.482623692083401</v>
      </c>
      <c r="AN47" s="103">
        <v>78.396157379582704</v>
      </c>
      <c r="AO47" s="103">
        <v>29.576002843749801</v>
      </c>
      <c r="AP47" s="103">
        <v>55.317632316250197</v>
      </c>
      <c r="AQ47" s="103">
        <v>51.202329310833498</v>
      </c>
      <c r="AR47" s="103">
        <v>5.2954836437499502</v>
      </c>
      <c r="AS47" s="103">
        <v>29.774410934999999</v>
      </c>
      <c r="AT47" s="103">
        <v>87.365725774167203</v>
      </c>
      <c r="AU47" s="103">
        <v>48.482135245416501</v>
      </c>
      <c r="AV47" s="103">
        <v>1</v>
      </c>
      <c r="AW47" s="103">
        <v>55.963494456249599</v>
      </c>
      <c r="AX47" s="103">
        <v>44.753343612499698</v>
      </c>
      <c r="AY47" s="103">
        <v>32.6698073354166</v>
      </c>
      <c r="AZ47" s="103">
        <v>1</v>
      </c>
      <c r="BA47" s="103">
        <v>1</v>
      </c>
      <c r="BB47" s="103">
        <v>88.036359465832902</v>
      </c>
      <c r="BC47" s="103">
        <v>27.549711691666701</v>
      </c>
      <c r="BD47" s="103">
        <v>97.121470648750503</v>
      </c>
      <c r="BE47" s="103">
        <v>8.5981147908332893</v>
      </c>
      <c r="BF47" s="103">
        <v>80.336759817917098</v>
      </c>
      <c r="BG47" s="103">
        <v>67.521861005000005</v>
      </c>
      <c r="BH47" s="103">
        <v>20.052081296250002</v>
      </c>
      <c r="BI47" s="103">
        <v>17.782625303749999</v>
      </c>
      <c r="BJ47" s="103">
        <v>54.028204215416501</v>
      </c>
      <c r="BK47" s="103">
        <v>8.8016807795833305</v>
      </c>
      <c r="BL47" s="103">
        <v>1.8529338200000101</v>
      </c>
      <c r="BM47" s="103">
        <v>82.394674887916295</v>
      </c>
      <c r="BN47" s="103">
        <v>20.052116052083399</v>
      </c>
      <c r="BO47" s="103">
        <v>17.730384169583399</v>
      </c>
      <c r="BP47" s="103">
        <v>42.975867437499701</v>
      </c>
      <c r="BQ47" s="103">
        <v>31.748827010833299</v>
      </c>
      <c r="BR47" s="103">
        <v>54.229118771249702</v>
      </c>
      <c r="BS47" s="103">
        <v>81.668224230416897</v>
      </c>
      <c r="BT47" s="103">
        <v>5.4951266487499701</v>
      </c>
      <c r="BU47" s="103">
        <v>34.606997222916398</v>
      </c>
      <c r="BV47" s="103">
        <v>32.090483886666597</v>
      </c>
      <c r="BW47" s="103">
        <v>34.159545195000099</v>
      </c>
      <c r="BX47" s="103">
        <v>62.298683894583</v>
      </c>
      <c r="BY47" s="103">
        <v>24.046840784999802</v>
      </c>
      <c r="BZ47" s="103">
        <v>33.646425021666801</v>
      </c>
      <c r="CA47" s="103">
        <v>14.5565604879168</v>
      </c>
      <c r="CB47" s="103">
        <v>37.103310598333103</v>
      </c>
      <c r="CC47" s="103">
        <v>1</v>
      </c>
      <c r="CD47" s="103">
        <v>2.5016261233333199</v>
      </c>
      <c r="CE47" s="103">
        <v>92.475338609583503</v>
      </c>
      <c r="CF47" s="103">
        <v>1</v>
      </c>
      <c r="CG47" s="103">
        <v>51.439764613333601</v>
      </c>
      <c r="CH47" s="103">
        <v>59.440092519583096</v>
      </c>
      <c r="CI47" s="103">
        <v>87.456162203332894</v>
      </c>
      <c r="CJ47" s="103">
        <v>101.921415275</v>
      </c>
      <c r="CK47" s="103">
        <v>34.647424020416501</v>
      </c>
      <c r="CL47" s="103">
        <v>48.456733223332897</v>
      </c>
      <c r="CM47" s="103">
        <v>37.931877392916597</v>
      </c>
      <c r="CN47" s="103">
        <v>45.331508113750303</v>
      </c>
      <c r="CO47" s="103">
        <v>47.357610527083501</v>
      </c>
      <c r="CP47" s="103">
        <v>42.703862871666701</v>
      </c>
      <c r="CQ47" s="103">
        <v>1</v>
      </c>
      <c r="CR47" s="103">
        <v>78.066478516667004</v>
      </c>
      <c r="CS47" s="103">
        <v>37.767091832499801</v>
      </c>
      <c r="CT47" s="103">
        <v>94.671917434166104</v>
      </c>
      <c r="CU47" s="103">
        <v>57.420484377500401</v>
      </c>
      <c r="CV47" s="103">
        <v>36.204073598333402</v>
      </c>
      <c r="CW47" s="103">
        <v>64.698506676250204</v>
      </c>
      <c r="CX47" s="103">
        <v>40.636442215000002</v>
      </c>
      <c r="CY47" s="103">
        <v>47.974964796250099</v>
      </c>
      <c r="CZ47" s="103">
        <v>59.151116096249702</v>
      </c>
      <c r="DA47" s="103">
        <v>21.379501510416699</v>
      </c>
      <c r="DB47" s="103">
        <v>27.057551206249901</v>
      </c>
      <c r="DC47" s="103">
        <v>91.967922936250403</v>
      </c>
      <c r="DD47" s="103">
        <v>28.579211899166701</v>
      </c>
      <c r="DE47" s="103">
        <v>110.67782873291701</v>
      </c>
      <c r="DF47" s="103">
        <v>22.598203227500001</v>
      </c>
      <c r="DG47" s="103">
        <v>61.561160306249903</v>
      </c>
      <c r="DH47" s="103">
        <v>15.2380618520833</v>
      </c>
      <c r="DI47" s="103">
        <v>42.119578507500201</v>
      </c>
      <c r="DJ47" s="103">
        <v>26.001778278333401</v>
      </c>
      <c r="DK47" s="103">
        <v>53.620112302499798</v>
      </c>
    </row>
    <row r="48" spans="1:115" x14ac:dyDescent="0.25">
      <c r="A48" s="40" t="s">
        <v>154</v>
      </c>
      <c r="B48" s="1">
        <v>2034</v>
      </c>
      <c r="C48" s="7">
        <f t="shared" si="11"/>
        <v>5.97367455495269</v>
      </c>
      <c r="D48" s="7">
        <f t="shared" si="12"/>
        <v>136.114473974584</v>
      </c>
      <c r="E48" s="7">
        <f t="shared" si="13"/>
        <v>83.226329123147494</v>
      </c>
      <c r="F48" s="7">
        <f t="shared" si="14"/>
        <v>83.428740703147497</v>
      </c>
      <c r="G48" s="7">
        <f t="shared" si="15"/>
        <v>2.8510849245833199</v>
      </c>
      <c r="H48" s="7">
        <f t="shared" si="16"/>
        <v>2.7557689070833198</v>
      </c>
      <c r="I48" s="7">
        <f t="shared" si="17"/>
        <v>3.5505470924999898</v>
      </c>
      <c r="J48" s="7">
        <f t="shared" si="18"/>
        <v>3.2543055191666501</v>
      </c>
      <c r="K48" s="88">
        <f t="shared" si="20"/>
        <v>1.6358377500000101E-2</v>
      </c>
      <c r="L48" s="85">
        <f t="shared" si="19"/>
        <v>32.716755000000198</v>
      </c>
      <c r="N48" s="6" t="s">
        <v>39</v>
      </c>
      <c r="O48" s="6">
        <v>2034</v>
      </c>
      <c r="P48" s="103">
        <v>18.375461596249899</v>
      </c>
      <c r="Q48" s="103">
        <v>41.905633490416399</v>
      </c>
      <c r="R48" s="103">
        <v>1</v>
      </c>
      <c r="S48" s="103">
        <v>94.309785524583205</v>
      </c>
      <c r="T48" s="103">
        <v>54.3678823329168</v>
      </c>
      <c r="U48" s="103">
        <v>72.355247808333701</v>
      </c>
      <c r="V48" s="103">
        <v>21.7041704841665</v>
      </c>
      <c r="W48" s="103">
        <v>76.745681056249893</v>
      </c>
      <c r="X48" s="103">
        <v>3.7447943799999801</v>
      </c>
      <c r="Y48" s="103">
        <v>2.6221216900000099</v>
      </c>
      <c r="Z48" s="103">
        <v>28.214017977500198</v>
      </c>
      <c r="AA48" s="103">
        <v>57.516902090833497</v>
      </c>
      <c r="AB48" s="103">
        <v>70.663274724999994</v>
      </c>
      <c r="AC48" s="103">
        <v>136.114473974584</v>
      </c>
      <c r="AD48" s="103">
        <v>54.898898272083699</v>
      </c>
      <c r="AE48" s="103">
        <v>1</v>
      </c>
      <c r="AF48" s="103">
        <v>33.053844912083299</v>
      </c>
      <c r="AG48" s="103">
        <v>76.782380882916996</v>
      </c>
      <c r="AH48" s="103">
        <v>64.423527249166796</v>
      </c>
      <c r="AI48" s="103">
        <v>40.909477449999798</v>
      </c>
      <c r="AJ48" s="103">
        <v>1</v>
      </c>
      <c r="AK48" s="103">
        <v>70.569857293332902</v>
      </c>
      <c r="AL48" s="103">
        <v>75.576900664166899</v>
      </c>
      <c r="AM48" s="103">
        <v>17.746610172083201</v>
      </c>
      <c r="AN48" s="103">
        <v>80.660143859583002</v>
      </c>
      <c r="AO48" s="103">
        <v>31.839989323749901</v>
      </c>
      <c r="AP48" s="103">
        <v>57.581618796250197</v>
      </c>
      <c r="AQ48" s="103">
        <v>53.466315790833598</v>
      </c>
      <c r="AR48" s="103">
        <v>7.5594701237499597</v>
      </c>
      <c r="AS48" s="103">
        <v>32.038397415000198</v>
      </c>
      <c r="AT48" s="103">
        <v>89.629712254166705</v>
      </c>
      <c r="AU48" s="103">
        <v>50.7461217254167</v>
      </c>
      <c r="AV48" s="103">
        <v>1</v>
      </c>
      <c r="AW48" s="103">
        <v>58.227480936249798</v>
      </c>
      <c r="AX48" s="103">
        <v>47.017330092499897</v>
      </c>
      <c r="AY48" s="103">
        <v>34.9337938154166</v>
      </c>
      <c r="AZ48" s="103">
        <v>1.76078882666667</v>
      </c>
      <c r="BA48" s="103">
        <v>1</v>
      </c>
      <c r="BB48" s="103">
        <v>90.300345945833001</v>
      </c>
      <c r="BC48" s="103">
        <v>29.8136981716668</v>
      </c>
      <c r="BD48" s="103">
        <v>99.385457128750602</v>
      </c>
      <c r="BE48" s="103">
        <v>10.862101270833399</v>
      </c>
      <c r="BF48" s="103">
        <v>82.600746297917397</v>
      </c>
      <c r="BG48" s="103">
        <v>69.785847485000303</v>
      </c>
      <c r="BH48" s="103">
        <v>22.316067776249898</v>
      </c>
      <c r="BI48" s="103">
        <v>20.046611783749999</v>
      </c>
      <c r="BJ48" s="103">
        <v>56.2921906954167</v>
      </c>
      <c r="BK48" s="103">
        <v>11.0656672595833</v>
      </c>
      <c r="BL48" s="103">
        <v>4.1169202999999799</v>
      </c>
      <c r="BM48" s="103">
        <v>84.658661367916395</v>
      </c>
      <c r="BN48" s="103">
        <v>22.316102532083299</v>
      </c>
      <c r="BO48" s="103">
        <v>19.994370649583299</v>
      </c>
      <c r="BP48" s="103">
        <v>45.2398539174999</v>
      </c>
      <c r="BQ48" s="103">
        <v>34.012813490833302</v>
      </c>
      <c r="BR48" s="103">
        <v>56.493105251249901</v>
      </c>
      <c r="BS48" s="103">
        <v>83.932210710416996</v>
      </c>
      <c r="BT48" s="103">
        <v>7.7591131287499699</v>
      </c>
      <c r="BU48" s="103">
        <v>36.870983702916497</v>
      </c>
      <c r="BV48" s="103">
        <v>34.354470366666803</v>
      </c>
      <c r="BW48" s="103">
        <v>36.4235316749999</v>
      </c>
      <c r="BX48" s="103">
        <v>64.562670374583206</v>
      </c>
      <c r="BY48" s="103">
        <v>26.310827265</v>
      </c>
      <c r="BZ48" s="103">
        <v>35.9104115016669</v>
      </c>
      <c r="CA48" s="103">
        <v>16.820546967916702</v>
      </c>
      <c r="CB48" s="103">
        <v>39.367297078333202</v>
      </c>
      <c r="CC48" s="103">
        <v>1</v>
      </c>
      <c r="CD48" s="103">
        <v>4.7656126033333503</v>
      </c>
      <c r="CE48" s="103">
        <v>94.739325089583801</v>
      </c>
      <c r="CF48" s="103">
        <v>1</v>
      </c>
      <c r="CG48" s="103">
        <v>53.7037510933338</v>
      </c>
      <c r="CH48" s="103">
        <v>61.704078999583302</v>
      </c>
      <c r="CI48" s="103">
        <v>89.720148683332894</v>
      </c>
      <c r="CJ48" s="103">
        <v>104.185401755001</v>
      </c>
      <c r="CK48" s="103">
        <v>36.9114105004167</v>
      </c>
      <c r="CL48" s="103">
        <v>50.720719703333103</v>
      </c>
      <c r="CM48" s="103">
        <v>40.195863872916803</v>
      </c>
      <c r="CN48" s="103">
        <v>47.595494593750097</v>
      </c>
      <c r="CO48" s="103">
        <v>49.621597007083601</v>
      </c>
      <c r="CP48" s="103">
        <v>44.9678493516668</v>
      </c>
      <c r="CQ48" s="103">
        <v>1.28419621041667</v>
      </c>
      <c r="CR48" s="103">
        <v>80.330464996666095</v>
      </c>
      <c r="CS48" s="103">
        <v>40.031078312499901</v>
      </c>
      <c r="CT48" s="103">
        <v>96.935903914166204</v>
      </c>
      <c r="CU48" s="103">
        <v>59.684470857500401</v>
      </c>
      <c r="CV48" s="103">
        <v>38.468060078333103</v>
      </c>
      <c r="CW48" s="103">
        <v>66.962493156250005</v>
      </c>
      <c r="CX48" s="103">
        <v>42.900428695000201</v>
      </c>
      <c r="CY48" s="103">
        <v>50.238951276250297</v>
      </c>
      <c r="CZ48" s="103">
        <v>61.41510257625</v>
      </c>
      <c r="DA48" s="103">
        <v>23.643487990416698</v>
      </c>
      <c r="DB48" s="103">
        <v>29.321537686249901</v>
      </c>
      <c r="DC48" s="103">
        <v>94.231909416250602</v>
      </c>
      <c r="DD48" s="103">
        <v>30.8431983791668</v>
      </c>
      <c r="DE48" s="103">
        <v>112.94181521291701</v>
      </c>
      <c r="DF48" s="103">
        <v>24.8621897075002</v>
      </c>
      <c r="DG48" s="103">
        <v>63.825146786250002</v>
      </c>
      <c r="DH48" s="103">
        <v>17.502048332083401</v>
      </c>
      <c r="DI48" s="103">
        <v>44.383564987500399</v>
      </c>
      <c r="DJ48" s="103">
        <v>28.265764758333098</v>
      </c>
      <c r="DK48" s="103">
        <v>55.884098782499997</v>
      </c>
    </row>
    <row r="49" spans="1:121" x14ac:dyDescent="0.25">
      <c r="N49" s="6" t="s">
        <v>49</v>
      </c>
      <c r="O49" s="6">
        <v>2028</v>
      </c>
      <c r="P49" s="104">
        <v>5.4132262499999801E-3</v>
      </c>
      <c r="Q49" s="104">
        <v>6.6185995833333601E-3</v>
      </c>
      <c r="R49" s="104">
        <v>2.3601124999999999E-3</v>
      </c>
      <c r="S49" s="104">
        <v>1.0736094166666601E-2</v>
      </c>
      <c r="T49" s="104">
        <v>8.6070574999999993E-3</v>
      </c>
      <c r="U49" s="104">
        <v>8.4257983333332898E-3</v>
      </c>
      <c r="V49" s="104">
        <v>7.0719379166665998E-3</v>
      </c>
      <c r="W49" s="104">
        <v>8.8492179166666605E-3</v>
      </c>
      <c r="X49" s="104">
        <v>1.8245195833333501E-3</v>
      </c>
      <c r="Y49" s="104">
        <v>4.1406166666666899E-4</v>
      </c>
      <c r="Z49" s="104">
        <v>3.6189329166666402E-3</v>
      </c>
      <c r="AA49" s="104">
        <v>9.2579979166666597E-3</v>
      </c>
      <c r="AB49" s="104">
        <v>8.5113575000000004E-3</v>
      </c>
      <c r="AC49" s="104">
        <v>1.23756391666667E-2</v>
      </c>
      <c r="AD49" s="104">
        <v>5.6598837499999503E-3</v>
      </c>
      <c r="AE49" s="104">
        <v>2.7491562500000098E-3</v>
      </c>
      <c r="AF49" s="104">
        <v>5.2196420833333698E-3</v>
      </c>
      <c r="AG49" s="104">
        <v>1.24150891666666E-2</v>
      </c>
      <c r="AH49" s="104">
        <v>9.2288220833332598E-3</v>
      </c>
      <c r="AI49" s="104">
        <v>7.2070700000000402E-3</v>
      </c>
      <c r="AJ49" s="104">
        <v>3.7551179166666398E-3</v>
      </c>
      <c r="AK49" s="104">
        <v>1.06850420833334E-2</v>
      </c>
      <c r="AL49" s="104">
        <v>8.9879845833333704E-3</v>
      </c>
      <c r="AM49" s="104">
        <v>4.4673233333333397E-3</v>
      </c>
      <c r="AN49" s="104">
        <v>1.15204249999999E-2</v>
      </c>
      <c r="AO49" s="104">
        <v>7.0543549999999497E-3</v>
      </c>
      <c r="AP49" s="104">
        <v>7.2153850000000004E-3</v>
      </c>
      <c r="AQ49" s="104">
        <v>7.8955804166666206E-3</v>
      </c>
      <c r="AR49" s="104">
        <v>7.6350975000000001E-3</v>
      </c>
      <c r="AS49" s="104">
        <v>7.0077241666666196E-3</v>
      </c>
      <c r="AT49" s="104">
        <v>1.08744600000001E-2</v>
      </c>
      <c r="AU49" s="104">
        <v>7.5856029166666101E-3</v>
      </c>
      <c r="AV49" s="104">
        <v>4.4075358333333396E-3</v>
      </c>
      <c r="AW49" s="104">
        <v>9.8754337500000094E-3</v>
      </c>
      <c r="AX49" s="104">
        <v>5.9251995833333598E-3</v>
      </c>
      <c r="AY49" s="104">
        <v>5.8891858333333501E-3</v>
      </c>
      <c r="AZ49" s="104">
        <v>6.4124129166666403E-3</v>
      </c>
      <c r="BA49" s="104">
        <v>3.1825424999999902E-3</v>
      </c>
      <c r="BB49" s="104">
        <v>1.0624921250000099E-2</v>
      </c>
      <c r="BC49" s="104">
        <v>5.88380791666669E-3</v>
      </c>
      <c r="BD49" s="104">
        <v>1.4798534166666599E-2</v>
      </c>
      <c r="BE49" s="104">
        <v>5.5804658333333101E-3</v>
      </c>
      <c r="BF49" s="104">
        <v>9.7515300000000395E-3</v>
      </c>
      <c r="BG49" s="104">
        <v>1.14233699999999E-2</v>
      </c>
      <c r="BH49" s="104">
        <v>6.3686949999999902E-3</v>
      </c>
      <c r="BI49" s="104">
        <v>4.04900083333331E-3</v>
      </c>
      <c r="BJ49" s="104">
        <v>7.9633075000000806E-3</v>
      </c>
      <c r="BK49" s="104">
        <v>4.1237449999999704E-3</v>
      </c>
      <c r="BL49" s="104">
        <v>3.0002166666666598E-3</v>
      </c>
      <c r="BM49" s="104">
        <v>8.4737420833332997E-3</v>
      </c>
      <c r="BN49" s="104">
        <v>6.3386920833332803E-3</v>
      </c>
      <c r="BO49" s="104">
        <v>6.45966125000002E-3</v>
      </c>
      <c r="BP49" s="104">
        <v>7.5103791666666199E-3</v>
      </c>
      <c r="BQ49" s="104">
        <v>8.7435883333333402E-3</v>
      </c>
      <c r="BR49" s="104">
        <v>8.6934804166667393E-3</v>
      </c>
      <c r="BS49" s="104">
        <v>1.087249E-2</v>
      </c>
      <c r="BT49" s="104">
        <v>6.0107150000000198E-3</v>
      </c>
      <c r="BU49" s="104">
        <v>5.8750666666666897E-3</v>
      </c>
      <c r="BV49" s="104">
        <v>5.50962166666665E-3</v>
      </c>
      <c r="BW49" s="104">
        <v>7.7470866666666397E-3</v>
      </c>
      <c r="BX49" s="104">
        <v>6.9111420833332798E-3</v>
      </c>
      <c r="BY49" s="104">
        <v>4.3225654166666599E-3</v>
      </c>
      <c r="BZ49" s="104">
        <v>6.6491183333333903E-3</v>
      </c>
      <c r="CA49" s="104">
        <v>6.9231316666667096E-3</v>
      </c>
      <c r="CB49" s="104">
        <v>6.1359800000000296E-3</v>
      </c>
      <c r="CC49" s="104">
        <v>4.1406166666666899E-4</v>
      </c>
      <c r="CD49" s="104">
        <v>4.5944554166667097E-3</v>
      </c>
      <c r="CE49" s="104">
        <v>1.1687107916666601E-2</v>
      </c>
      <c r="CF49" s="104">
        <v>3.0773504166666799E-3</v>
      </c>
      <c r="CG49" s="104">
        <v>6.1270954166667002E-3</v>
      </c>
      <c r="CH49" s="104">
        <v>9.3597845833333099E-3</v>
      </c>
      <c r="CI49" s="104">
        <v>1.0477459999999999E-2</v>
      </c>
      <c r="CJ49" s="104">
        <v>9.1170966666667304E-3</v>
      </c>
      <c r="CK49" s="104">
        <v>7.9702908333333603E-3</v>
      </c>
      <c r="CL49" s="104">
        <v>5.5581616666666696E-3</v>
      </c>
      <c r="CM49" s="104">
        <v>7.6575020833333698E-3</v>
      </c>
      <c r="CN49" s="104">
        <v>8.6682433333333999E-3</v>
      </c>
      <c r="CO49" s="104">
        <v>8.8854741666667195E-3</v>
      </c>
      <c r="CP49" s="104">
        <v>5.7189687500000296E-3</v>
      </c>
      <c r="CQ49" s="104">
        <v>3.1934254166666501E-3</v>
      </c>
      <c r="CR49" s="104">
        <v>1.01405716666666E-2</v>
      </c>
      <c r="CS49" s="104">
        <v>6.3692058333332698E-3</v>
      </c>
      <c r="CT49" s="104">
        <v>1.00381291666666E-2</v>
      </c>
      <c r="CU49" s="104">
        <v>8.3854475000000091E-3</v>
      </c>
      <c r="CV49" s="104">
        <v>5.7591424999999703E-3</v>
      </c>
      <c r="CW49" s="104">
        <v>1.02209633333334E-2</v>
      </c>
      <c r="CX49" s="104">
        <v>9.6066724999999808E-3</v>
      </c>
      <c r="CY49" s="104">
        <v>9.0295749999999807E-3</v>
      </c>
      <c r="CZ49" s="104">
        <v>9.2956700000000093E-3</v>
      </c>
      <c r="DA49" s="104">
        <v>4.4894833333333503E-3</v>
      </c>
      <c r="DB49" s="104">
        <v>7.3281312500000596E-3</v>
      </c>
      <c r="DC49" s="104">
        <v>1.0913040416666599E-2</v>
      </c>
      <c r="DD49" s="104">
        <v>5.9940270833332802E-3</v>
      </c>
      <c r="DE49" s="104">
        <v>1.39702454166666E-2</v>
      </c>
      <c r="DF49" s="104">
        <v>5.2100499999999496E-3</v>
      </c>
      <c r="DG49" s="104">
        <v>9.0684291666666503E-3</v>
      </c>
      <c r="DH49" s="104">
        <v>2.7740020833333101E-3</v>
      </c>
      <c r="DI49" s="104">
        <v>7.4487475000000296E-3</v>
      </c>
      <c r="DJ49" s="104">
        <v>8.3267383333333299E-3</v>
      </c>
      <c r="DK49" s="104">
        <v>7.2917908333333696E-3</v>
      </c>
      <c r="DN49">
        <v>-1.3683262500000101E-3</v>
      </c>
      <c r="DO49">
        <f>DN49*2000</f>
        <v>-2.7366525000000199</v>
      </c>
      <c r="DQ49" s="104">
        <v>4.1406166666666899E-4</v>
      </c>
    </row>
    <row r="50" spans="1:121" x14ac:dyDescent="0.25">
      <c r="A50" s="40" t="s">
        <v>155</v>
      </c>
      <c r="B50" s="1">
        <v>2020</v>
      </c>
      <c r="C50" s="7">
        <f>AVERAGE(P19:DK19)</f>
        <v>3.138560912292669</v>
      </c>
      <c r="D50" s="7">
        <f>AVERAGE(P34:DK34)</f>
        <v>52.375405283308346</v>
      </c>
      <c r="E50" s="7">
        <f>AVERAGE(P56:DK56)</f>
        <v>27.470084044361883</v>
      </c>
      <c r="F50" s="7">
        <f>AVERAGE(P71:DK71)</f>
        <v>27.427400117524389</v>
      </c>
      <c r="G50" s="7">
        <f>AVERAGE(P86:DK86)</f>
        <v>2.2529574259844263</v>
      </c>
      <c r="H50" s="7">
        <f>AVERAGE(P101:DK101)</f>
        <v>2.1679924774719255</v>
      </c>
      <c r="I50" s="7">
        <f>AVERAGE(P116:DK116)</f>
        <v>2.4374885396171444</v>
      </c>
      <c r="J50" s="7">
        <f>AVERAGE(P131:DK131)</f>
        <v>2.1502699784088124</v>
      </c>
      <c r="K50" s="2">
        <v>0</v>
      </c>
      <c r="L50" s="85">
        <f>K50*2000</f>
        <v>0</v>
      </c>
      <c r="M50" s="84"/>
      <c r="N50" s="6" t="s">
        <v>49</v>
      </c>
      <c r="O50" s="6">
        <v>2029</v>
      </c>
      <c r="P50" s="104">
        <v>5.6513654166666996E-3</v>
      </c>
      <c r="Q50" s="104">
        <v>6.8567387500000397E-3</v>
      </c>
      <c r="R50" s="104">
        <v>2.5982512499999901E-3</v>
      </c>
      <c r="S50" s="104">
        <v>1.0974233333333401E-2</v>
      </c>
      <c r="T50" s="104">
        <v>8.8451966666666503E-3</v>
      </c>
      <c r="U50" s="104">
        <v>8.6639374999999703E-3</v>
      </c>
      <c r="V50" s="104">
        <v>7.3100770833332898E-3</v>
      </c>
      <c r="W50" s="104">
        <v>9.0873570833333393E-3</v>
      </c>
      <c r="X50" s="104">
        <v>2.0626587499999898E-3</v>
      </c>
      <c r="Y50" s="104">
        <v>6.5220041666666604E-4</v>
      </c>
      <c r="Z50" s="104">
        <v>3.8570720833333498E-3</v>
      </c>
      <c r="AA50" s="104">
        <v>9.4961366666665801E-3</v>
      </c>
      <c r="AB50" s="104">
        <v>8.7494962500000006E-3</v>
      </c>
      <c r="AC50" s="104">
        <v>1.2613778333333299E-2</v>
      </c>
      <c r="AD50" s="104">
        <v>5.8980229166666698E-3</v>
      </c>
      <c r="AE50" s="104">
        <v>2.98729541666665E-3</v>
      </c>
      <c r="AF50" s="104">
        <v>5.4577808333333101E-3</v>
      </c>
      <c r="AG50" s="104">
        <v>1.26532283333334E-2</v>
      </c>
      <c r="AH50" s="104">
        <v>9.4669612500000305E-3</v>
      </c>
      <c r="AI50" s="104">
        <v>7.4452091666667303E-3</v>
      </c>
      <c r="AJ50" s="104">
        <v>3.9932566666666504E-3</v>
      </c>
      <c r="AK50" s="104">
        <v>1.09231808333334E-2</v>
      </c>
      <c r="AL50" s="104">
        <v>9.2261233333333793E-3</v>
      </c>
      <c r="AM50" s="104">
        <v>4.7054625000000003E-3</v>
      </c>
      <c r="AN50" s="104">
        <v>1.1758564166666799E-2</v>
      </c>
      <c r="AO50" s="104">
        <v>7.2924941666666398E-3</v>
      </c>
      <c r="AP50" s="104">
        <v>7.4535241666666904E-3</v>
      </c>
      <c r="AQ50" s="104">
        <v>8.1337195833333393E-3</v>
      </c>
      <c r="AR50" s="104">
        <v>7.8732366666667102E-3</v>
      </c>
      <c r="AS50" s="104">
        <v>7.2458633333333002E-3</v>
      </c>
      <c r="AT50" s="104">
        <v>1.1112598749999999E-2</v>
      </c>
      <c r="AU50" s="104">
        <v>7.8237416666666407E-3</v>
      </c>
      <c r="AV50" s="104">
        <v>4.6456750000000002E-3</v>
      </c>
      <c r="AW50" s="104">
        <v>1.01135729166667E-2</v>
      </c>
      <c r="AX50" s="104">
        <v>6.1633387500000299E-3</v>
      </c>
      <c r="AY50" s="104">
        <v>6.1273249999999604E-3</v>
      </c>
      <c r="AZ50" s="104">
        <v>6.65055208333332E-3</v>
      </c>
      <c r="BA50" s="104">
        <v>3.4206812500000099E-3</v>
      </c>
      <c r="BB50" s="104">
        <v>1.08630600000001E-2</v>
      </c>
      <c r="BC50" s="104">
        <v>6.1219470833332899E-3</v>
      </c>
      <c r="BD50" s="104">
        <v>1.50366733333332E-2</v>
      </c>
      <c r="BE50" s="104">
        <v>5.8186045833332999E-3</v>
      </c>
      <c r="BF50" s="104">
        <v>9.9896687500000796E-3</v>
      </c>
      <c r="BG50" s="104">
        <v>1.16615087499999E-2</v>
      </c>
      <c r="BH50" s="104">
        <v>6.6068337499999696E-3</v>
      </c>
      <c r="BI50" s="104">
        <v>4.2871395833333397E-3</v>
      </c>
      <c r="BJ50" s="104">
        <v>8.2014466666666102E-3</v>
      </c>
      <c r="BK50" s="104">
        <v>4.3618837499999896E-3</v>
      </c>
      <c r="BL50" s="104">
        <v>3.2383558333333499E-3</v>
      </c>
      <c r="BM50" s="104">
        <v>8.7118812500000496E-3</v>
      </c>
      <c r="BN50" s="104">
        <v>6.5768312500000103E-3</v>
      </c>
      <c r="BO50" s="104">
        <v>6.6978004166666103E-3</v>
      </c>
      <c r="BP50" s="104">
        <v>7.7485179166666201E-3</v>
      </c>
      <c r="BQ50" s="104">
        <v>8.9817275000000901E-3</v>
      </c>
      <c r="BR50" s="104">
        <v>8.9316191666666597E-3</v>
      </c>
      <c r="BS50" s="104">
        <v>1.111062875E-2</v>
      </c>
      <c r="BT50" s="104">
        <v>6.2488537500000503E-3</v>
      </c>
      <c r="BU50" s="104">
        <v>6.1132058333333E-3</v>
      </c>
      <c r="BV50" s="104">
        <v>5.7477608333333201E-3</v>
      </c>
      <c r="BW50" s="104">
        <v>7.9852258333333506E-3</v>
      </c>
      <c r="BX50" s="104">
        <v>7.1492812499999699E-3</v>
      </c>
      <c r="BY50" s="104">
        <v>4.5607045833332997E-3</v>
      </c>
      <c r="BZ50" s="104">
        <v>6.8872570833333801E-3</v>
      </c>
      <c r="CA50" s="104">
        <v>7.1612708333332904E-3</v>
      </c>
      <c r="CB50" s="104">
        <v>6.37411874999995E-3</v>
      </c>
      <c r="CC50" s="104">
        <v>6.5220041666666604E-4</v>
      </c>
      <c r="CD50" s="104">
        <v>4.83259416666667E-3</v>
      </c>
      <c r="CE50" s="104">
        <v>1.19252470833333E-2</v>
      </c>
      <c r="CF50" s="104">
        <v>3.31548958333332E-3</v>
      </c>
      <c r="CG50" s="104">
        <v>6.3652341666666102E-3</v>
      </c>
      <c r="CH50" s="104">
        <v>9.59792333333335E-3</v>
      </c>
      <c r="CI50" s="104">
        <v>1.07155991666666E-2</v>
      </c>
      <c r="CJ50" s="104">
        <v>9.3552354166666508E-3</v>
      </c>
      <c r="CK50" s="104">
        <v>8.2084295833333692E-3</v>
      </c>
      <c r="CL50" s="104">
        <v>5.7963004166667002E-3</v>
      </c>
      <c r="CM50" s="104">
        <v>7.8956412499999792E-3</v>
      </c>
      <c r="CN50" s="104">
        <v>8.9063824999999503E-3</v>
      </c>
      <c r="CO50" s="104">
        <v>9.1236129166666399E-3</v>
      </c>
      <c r="CP50" s="104">
        <v>5.9571079166666398E-3</v>
      </c>
      <c r="CQ50" s="104">
        <v>3.4315645833333502E-3</v>
      </c>
      <c r="CR50" s="104">
        <v>1.03787108333334E-2</v>
      </c>
      <c r="CS50" s="104">
        <v>6.6073445833333003E-3</v>
      </c>
      <c r="CT50" s="104">
        <v>1.02762679166667E-2</v>
      </c>
      <c r="CU50" s="104">
        <v>8.6235862499999608E-3</v>
      </c>
      <c r="CV50" s="104">
        <v>5.9972812499999896E-3</v>
      </c>
      <c r="CW50" s="104">
        <v>1.04591020833333E-2</v>
      </c>
      <c r="CX50" s="104">
        <v>9.8448116666667498E-3</v>
      </c>
      <c r="CY50" s="104">
        <v>9.2677137500000208E-3</v>
      </c>
      <c r="CZ50" s="104">
        <v>9.5338087500000303E-3</v>
      </c>
      <c r="DA50" s="104">
        <v>4.7276224999999996E-3</v>
      </c>
      <c r="DB50" s="104">
        <v>7.5662699999999401E-3</v>
      </c>
      <c r="DC50" s="104">
        <v>1.11511795833334E-2</v>
      </c>
      <c r="DD50" s="104">
        <v>6.2321662499999503E-3</v>
      </c>
      <c r="DE50" s="104">
        <v>1.42083845833334E-2</v>
      </c>
      <c r="DF50" s="104">
        <v>5.44818916666667E-3</v>
      </c>
      <c r="DG50" s="104">
        <v>9.3065683333334107E-3</v>
      </c>
      <c r="DH50" s="104">
        <v>3.0121408333333198E-3</v>
      </c>
      <c r="DI50" s="104">
        <v>7.6868862500000497E-3</v>
      </c>
      <c r="DJ50" s="104">
        <v>8.5648774999999705E-3</v>
      </c>
      <c r="DK50" s="104">
        <v>7.5299299999999399E-3</v>
      </c>
      <c r="DN50">
        <v>-1.13018708333334E-3</v>
      </c>
      <c r="DO50">
        <f t="shared" ref="DO50:DO55" si="21">DN50*2000</f>
        <v>-2.2603741666666801</v>
      </c>
      <c r="DQ50" s="104">
        <v>6.5220041666666604E-4</v>
      </c>
    </row>
    <row r="51" spans="1:121" x14ac:dyDescent="0.25">
      <c r="A51" s="40" t="s">
        <v>155</v>
      </c>
      <c r="B51" s="1">
        <v>2021</v>
      </c>
      <c r="C51" s="7">
        <f t="shared" ref="C51:C64" si="22">AVERAGE(P20:DK20)</f>
        <v>3.205416048219853</v>
      </c>
      <c r="D51" s="7">
        <f t="shared" ref="D51:D64" si="23">AVERAGE(P35:DK35)</f>
        <v>62.949834036041665</v>
      </c>
      <c r="E51" s="7">
        <f t="shared" ref="E51:E64" si="24">AVERAGE(P57:DK57)</f>
        <v>27.681633250629218</v>
      </c>
      <c r="F51" s="7">
        <f t="shared" ref="F51:F64" si="25">AVERAGE(P72:DK72)</f>
        <v>27.638949323791735</v>
      </c>
      <c r="G51" s="7">
        <f t="shared" ref="G51:G64" si="26">AVERAGE(P87:DK87)</f>
        <v>2.3196677186710049</v>
      </c>
      <c r="H51" s="7">
        <f t="shared" ref="H51:H64" si="27">AVERAGE(P102:DK102)</f>
        <v>2.2347027701585023</v>
      </c>
      <c r="I51" s="7">
        <f t="shared" ref="I51:I64" si="28">AVERAGE(P117:DK117)</f>
        <v>2.481548836046517</v>
      </c>
      <c r="J51" s="7">
        <f t="shared" ref="J51:J64" si="29">AVERAGE(P132:DK132)</f>
        <v>2.194330274838185</v>
      </c>
      <c r="K51" s="2">
        <v>0</v>
      </c>
      <c r="L51" s="85">
        <f t="shared" ref="L51:L64" si="30">K51*2000</f>
        <v>0</v>
      </c>
      <c r="M51" s="84"/>
      <c r="N51" s="6" t="s">
        <v>49</v>
      </c>
      <c r="O51" s="6">
        <v>2030</v>
      </c>
      <c r="P51" s="104">
        <v>5.8978383333333703E-3</v>
      </c>
      <c r="Q51" s="104">
        <v>7.1032116666666298E-3</v>
      </c>
      <c r="R51" s="104">
        <v>2.8447245833333602E-3</v>
      </c>
      <c r="S51" s="104">
        <v>1.12207062499999E-2</v>
      </c>
      <c r="T51" s="104">
        <v>9.0916695833333297E-3</v>
      </c>
      <c r="U51" s="104">
        <v>8.9104104166667208E-3</v>
      </c>
      <c r="V51" s="104">
        <v>7.5565500000000204E-3</v>
      </c>
      <c r="W51" s="104">
        <v>9.3338299999999891E-3</v>
      </c>
      <c r="X51" s="104">
        <v>2.3091316666666501E-3</v>
      </c>
      <c r="Y51" s="104">
        <v>8.9867333333333804E-4</v>
      </c>
      <c r="Z51" s="104">
        <v>4.1035450000000001E-3</v>
      </c>
      <c r="AA51" s="104">
        <v>9.7426095833333705E-3</v>
      </c>
      <c r="AB51" s="104">
        <v>8.9959695833332805E-3</v>
      </c>
      <c r="AC51" s="104">
        <v>1.28602512500001E-2</v>
      </c>
      <c r="AD51" s="104">
        <v>6.1444958333333596E-3</v>
      </c>
      <c r="AE51" s="104">
        <v>3.2337683333333602E-3</v>
      </c>
      <c r="AF51" s="104">
        <v>5.7042537499999903E-3</v>
      </c>
      <c r="AG51" s="104">
        <v>1.2899701249999999E-2</v>
      </c>
      <c r="AH51" s="104">
        <v>9.7134341666666995E-3</v>
      </c>
      <c r="AI51" s="104">
        <v>7.6916820833332804E-3</v>
      </c>
      <c r="AJ51" s="104">
        <v>4.2397299999999997E-3</v>
      </c>
      <c r="AK51" s="104">
        <v>1.1169653749999999E-2</v>
      </c>
      <c r="AL51" s="104">
        <v>9.4725962499999407E-3</v>
      </c>
      <c r="AM51" s="104">
        <v>4.9519354166666502E-3</v>
      </c>
      <c r="AN51" s="104">
        <v>1.2005037083333401E-2</v>
      </c>
      <c r="AO51" s="104">
        <v>7.5389670833333703E-3</v>
      </c>
      <c r="AP51" s="104">
        <v>7.6999970833332701E-3</v>
      </c>
      <c r="AQ51" s="104">
        <v>8.3801925000000499E-3</v>
      </c>
      <c r="AR51" s="104">
        <v>8.1197095833332594E-3</v>
      </c>
      <c r="AS51" s="104">
        <v>7.4923362500000298E-3</v>
      </c>
      <c r="AT51" s="104">
        <v>1.13590716666666E-2</v>
      </c>
      <c r="AU51" s="104">
        <v>8.0702150000000403E-3</v>
      </c>
      <c r="AV51" s="104">
        <v>4.8921479166666596E-3</v>
      </c>
      <c r="AW51" s="104">
        <v>1.03600458333333E-2</v>
      </c>
      <c r="AX51" s="104">
        <v>6.4098116666666399E-3</v>
      </c>
      <c r="AY51" s="104">
        <v>6.3737979166666398E-3</v>
      </c>
      <c r="AZ51" s="104">
        <v>6.8970250000000202E-3</v>
      </c>
      <c r="BA51" s="104">
        <v>3.6671545833333302E-3</v>
      </c>
      <c r="BB51" s="104">
        <v>1.11095329166666E-2</v>
      </c>
      <c r="BC51" s="104">
        <v>6.3684199999999701E-3</v>
      </c>
      <c r="BD51" s="104">
        <v>1.52831462500001E-2</v>
      </c>
      <c r="BE51" s="104">
        <v>6.0650775000000304E-3</v>
      </c>
      <c r="BF51" s="104">
        <v>1.02361416666667E-2</v>
      </c>
      <c r="BG51" s="104">
        <v>1.19079820833334E-2</v>
      </c>
      <c r="BH51" s="104">
        <v>6.85330708333337E-3</v>
      </c>
      <c r="BI51" s="104">
        <v>4.5336129166666803E-3</v>
      </c>
      <c r="BJ51" s="104">
        <v>8.4479195833333104E-3</v>
      </c>
      <c r="BK51" s="104">
        <v>4.6083570833333398E-3</v>
      </c>
      <c r="BL51" s="104">
        <v>3.4848287500000002E-3</v>
      </c>
      <c r="BM51" s="104">
        <v>8.9583541666667099E-3</v>
      </c>
      <c r="BN51" s="104">
        <v>6.8233041666667001E-3</v>
      </c>
      <c r="BO51" s="104">
        <v>6.9442733333333001E-3</v>
      </c>
      <c r="BP51" s="104">
        <v>7.9949912500000501E-3</v>
      </c>
      <c r="BQ51" s="104">
        <v>9.2282004166666202E-3</v>
      </c>
      <c r="BR51" s="104">
        <v>9.17809249999995E-3</v>
      </c>
      <c r="BS51" s="104">
        <v>1.13571020833334E-2</v>
      </c>
      <c r="BT51" s="104">
        <v>6.4953266666666204E-3</v>
      </c>
      <c r="BU51" s="104">
        <v>6.3596787499999897E-3</v>
      </c>
      <c r="BV51" s="104">
        <v>5.9942337500000099E-3</v>
      </c>
      <c r="BW51" s="104">
        <v>8.2316987500000195E-3</v>
      </c>
      <c r="BX51" s="104">
        <v>7.39575416666669E-3</v>
      </c>
      <c r="BY51" s="104">
        <v>4.8071775000000302E-3</v>
      </c>
      <c r="BZ51" s="104">
        <v>7.1337304166666296E-3</v>
      </c>
      <c r="CA51" s="104">
        <v>7.4077437499999801E-3</v>
      </c>
      <c r="CB51" s="104">
        <v>6.6205916666666398E-3</v>
      </c>
      <c r="CC51" s="104">
        <v>8.9867333333333804E-4</v>
      </c>
      <c r="CD51" s="104">
        <v>5.0790670833333303E-3</v>
      </c>
      <c r="CE51" s="104">
        <v>1.2171720000000099E-2</v>
      </c>
      <c r="CF51" s="104">
        <v>3.5619625000000302E-3</v>
      </c>
      <c r="CG51" s="104">
        <v>6.6117070833333E-3</v>
      </c>
      <c r="CH51" s="104">
        <v>9.8443966666667496E-3</v>
      </c>
      <c r="CI51" s="104">
        <v>1.0962072083333401E-2</v>
      </c>
      <c r="CJ51" s="104">
        <v>9.6017087500000695E-3</v>
      </c>
      <c r="CK51" s="104">
        <v>8.4549029166666699E-3</v>
      </c>
      <c r="CL51" s="104">
        <v>6.0427737499999697E-3</v>
      </c>
      <c r="CM51" s="104">
        <v>8.1421141666666603E-3</v>
      </c>
      <c r="CN51" s="104">
        <v>9.1528554166667199E-3</v>
      </c>
      <c r="CO51" s="104">
        <v>9.3700862500000499E-3</v>
      </c>
      <c r="CP51" s="104">
        <v>6.2035808333333201E-3</v>
      </c>
      <c r="CQ51" s="104">
        <v>3.6780374999999901E-3</v>
      </c>
      <c r="CR51" s="104">
        <v>1.0625183749999999E-2</v>
      </c>
      <c r="CS51" s="104">
        <v>6.8538174999999901E-3</v>
      </c>
      <c r="CT51" s="104">
        <v>1.052274125E-2</v>
      </c>
      <c r="CU51" s="104">
        <v>8.8700591666667095E-3</v>
      </c>
      <c r="CV51" s="104">
        <v>6.2437545833333597E-3</v>
      </c>
      <c r="CW51" s="104">
        <v>1.0705575E-2</v>
      </c>
      <c r="CX51" s="104">
        <v>1.0091284583333301E-2</v>
      </c>
      <c r="CY51" s="104">
        <v>9.5141870833332903E-3</v>
      </c>
      <c r="CZ51" s="104">
        <v>9.7802820833333207E-3</v>
      </c>
      <c r="DA51" s="104">
        <v>4.9740954166666703E-3</v>
      </c>
      <c r="DB51" s="104">
        <v>7.8127429166666602E-3</v>
      </c>
      <c r="DC51" s="104">
        <v>1.1397652499999999E-2</v>
      </c>
      <c r="DD51" s="104">
        <v>6.47863916666668E-3</v>
      </c>
      <c r="DE51" s="104">
        <v>1.4454857499999901E-2</v>
      </c>
      <c r="DF51" s="104">
        <v>5.6946620833333503E-3</v>
      </c>
      <c r="DG51" s="104">
        <v>9.5530412499999495E-3</v>
      </c>
      <c r="DH51" s="104">
        <v>3.2586141666666501E-3</v>
      </c>
      <c r="DI51" s="104">
        <v>7.9333595833332993E-3</v>
      </c>
      <c r="DJ51" s="104">
        <v>8.8113504166666395E-3</v>
      </c>
      <c r="DK51" s="104">
        <v>7.7764029166666601E-3</v>
      </c>
      <c r="DN51">
        <v>-8.8371416666666199E-4</v>
      </c>
      <c r="DO51">
        <f t="shared" si="21"/>
        <v>-1.7674283333333241</v>
      </c>
      <c r="DQ51" s="104">
        <v>8.9867333333333804E-4</v>
      </c>
    </row>
    <row r="52" spans="1:121" x14ac:dyDescent="0.25">
      <c r="A52" s="40" t="s">
        <v>155</v>
      </c>
      <c r="B52" s="1">
        <v>2022</v>
      </c>
      <c r="C52" s="7">
        <f t="shared" si="22"/>
        <v>3.3754160482198525</v>
      </c>
      <c r="D52" s="7">
        <f t="shared" si="23"/>
        <v>52.797296776408473</v>
      </c>
      <c r="E52" s="7">
        <f t="shared" si="24"/>
        <v>28.77723144887695</v>
      </c>
      <c r="F52" s="7">
        <f t="shared" si="25"/>
        <v>28.734547522039442</v>
      </c>
      <c r="G52" s="7">
        <f t="shared" si="26"/>
        <v>2.1450622392189485</v>
      </c>
      <c r="H52" s="7">
        <f t="shared" si="27"/>
        <v>2.0600972907064503</v>
      </c>
      <c r="I52" s="7">
        <f t="shared" si="28"/>
        <v>2.5099269182382979</v>
      </c>
      <c r="J52" s="7">
        <f t="shared" si="29"/>
        <v>2.2227083570299651</v>
      </c>
      <c r="K52" s="2">
        <v>0</v>
      </c>
      <c r="L52" s="85">
        <f t="shared" si="30"/>
        <v>0</v>
      </c>
      <c r="M52" s="84"/>
      <c r="N52" s="6" t="s">
        <v>49</v>
      </c>
      <c r="O52" s="6">
        <v>2031</v>
      </c>
      <c r="P52" s="104">
        <v>6.1529383333332899E-3</v>
      </c>
      <c r="Q52" s="104">
        <v>7.35831166666667E-3</v>
      </c>
      <c r="R52" s="104">
        <v>3.0998245833333501E-3</v>
      </c>
      <c r="S52" s="104">
        <v>1.14758062500001E-2</v>
      </c>
      <c r="T52" s="104">
        <v>9.3467695833333309E-3</v>
      </c>
      <c r="U52" s="104">
        <v>9.1655104166666196E-3</v>
      </c>
      <c r="V52" s="104">
        <v>7.8116500000000597E-3</v>
      </c>
      <c r="W52" s="104">
        <v>9.5889300000000198E-3</v>
      </c>
      <c r="X52" s="104">
        <v>2.56423166666665E-3</v>
      </c>
      <c r="Y52" s="104">
        <v>1.15377333333333E-3</v>
      </c>
      <c r="Z52" s="104">
        <v>4.35864499999997E-3</v>
      </c>
      <c r="AA52" s="104">
        <v>9.9977095833333699E-3</v>
      </c>
      <c r="AB52" s="104">
        <v>9.2510695833333007E-3</v>
      </c>
      <c r="AC52" s="104">
        <v>1.3115351250000001E-2</v>
      </c>
      <c r="AD52" s="104">
        <v>6.3995958333333E-3</v>
      </c>
      <c r="AE52" s="104">
        <v>3.4888683333333202E-3</v>
      </c>
      <c r="AF52" s="104">
        <v>5.9593537500000097E-3</v>
      </c>
      <c r="AG52" s="104">
        <v>1.31548012499999E-2</v>
      </c>
      <c r="AH52" s="104">
        <v>9.9685341666666694E-3</v>
      </c>
      <c r="AI52" s="104">
        <v>7.9467820833333293E-3</v>
      </c>
      <c r="AJ52" s="104">
        <v>4.49483E-3</v>
      </c>
      <c r="AK52" s="104">
        <v>1.1424753750000001E-2</v>
      </c>
      <c r="AL52" s="104">
        <v>9.7276962500000702E-3</v>
      </c>
      <c r="AM52" s="104">
        <v>5.2070354166666704E-3</v>
      </c>
      <c r="AN52" s="104">
        <v>1.2260137083333299E-2</v>
      </c>
      <c r="AO52" s="104">
        <v>7.7940670833332596E-3</v>
      </c>
      <c r="AP52" s="104">
        <v>7.9550970833333293E-3</v>
      </c>
      <c r="AQ52" s="104">
        <v>8.6352924999999296E-3</v>
      </c>
      <c r="AR52" s="104">
        <v>8.3748095833333404E-3</v>
      </c>
      <c r="AS52" s="104">
        <v>7.7474362500000596E-3</v>
      </c>
      <c r="AT52" s="104">
        <v>1.16141716666666E-2</v>
      </c>
      <c r="AU52" s="104">
        <v>8.32531499999992E-3</v>
      </c>
      <c r="AV52" s="104">
        <v>5.1472479166666798E-3</v>
      </c>
      <c r="AW52" s="104">
        <v>1.0615145833333299E-2</v>
      </c>
      <c r="AX52" s="104">
        <v>6.6649116666666801E-3</v>
      </c>
      <c r="AY52" s="104">
        <v>6.6288979166667103E-3</v>
      </c>
      <c r="AZ52" s="104">
        <v>7.1521249999999502E-3</v>
      </c>
      <c r="BA52" s="104">
        <v>3.9222545833333096E-3</v>
      </c>
      <c r="BB52" s="104">
        <v>1.13646329166666E-2</v>
      </c>
      <c r="BC52" s="104">
        <v>6.6235200000000502E-3</v>
      </c>
      <c r="BD52" s="104">
        <v>1.553824625E-2</v>
      </c>
      <c r="BE52" s="104">
        <v>6.3201775000000498E-3</v>
      </c>
      <c r="BF52" s="104">
        <v>1.0491241666666601E-2</v>
      </c>
      <c r="BG52" s="104">
        <v>1.2163082083333301E-2</v>
      </c>
      <c r="BH52" s="104">
        <v>7.1084070833332897E-3</v>
      </c>
      <c r="BI52" s="104">
        <v>4.7887129166666303E-3</v>
      </c>
      <c r="BJ52" s="104">
        <v>8.7030195833333896E-3</v>
      </c>
      <c r="BK52" s="104">
        <v>4.8634570833333297E-3</v>
      </c>
      <c r="BL52" s="104">
        <v>3.7399287499999801E-3</v>
      </c>
      <c r="BM52" s="104">
        <v>9.2134541666666105E-3</v>
      </c>
      <c r="BN52" s="104">
        <v>7.0784041666666301E-3</v>
      </c>
      <c r="BO52" s="104">
        <v>7.1993733333333698E-3</v>
      </c>
      <c r="BP52" s="104">
        <v>8.2500912499999298E-3</v>
      </c>
      <c r="BQ52" s="104">
        <v>9.4833004166666301E-3</v>
      </c>
      <c r="BR52" s="104">
        <v>9.4331925000000604E-3</v>
      </c>
      <c r="BS52" s="104">
        <v>1.1612202083333301E-2</v>
      </c>
      <c r="BT52" s="104">
        <v>6.7504266666666901E-3</v>
      </c>
      <c r="BU52" s="104">
        <v>6.6147787500000204E-3</v>
      </c>
      <c r="BV52" s="104">
        <v>6.2493337499999599E-3</v>
      </c>
      <c r="BW52" s="104">
        <v>8.4867987499999999E-3</v>
      </c>
      <c r="BX52" s="104">
        <v>7.6508541666667398E-3</v>
      </c>
      <c r="BY52" s="104">
        <v>5.0622775000000297E-3</v>
      </c>
      <c r="BZ52" s="104">
        <v>7.3888304166666897E-3</v>
      </c>
      <c r="CA52" s="104">
        <v>7.6628437500000602E-3</v>
      </c>
      <c r="CB52" s="104">
        <v>6.8756916666666999E-3</v>
      </c>
      <c r="CC52" s="104">
        <v>1.15377333333333E-3</v>
      </c>
      <c r="CD52" s="104">
        <v>5.3341670833333401E-3</v>
      </c>
      <c r="CE52" s="104">
        <v>1.242682E-2</v>
      </c>
      <c r="CF52" s="104">
        <v>3.8170625000000101E-3</v>
      </c>
      <c r="CG52" s="104">
        <v>6.8668070833333697E-3</v>
      </c>
      <c r="CH52" s="104">
        <v>1.00994966666666E-2</v>
      </c>
      <c r="CI52" s="104">
        <v>1.12171720833333E-2</v>
      </c>
      <c r="CJ52" s="104">
        <v>9.8568087500000498E-3</v>
      </c>
      <c r="CK52" s="104">
        <v>8.7100029166666797E-3</v>
      </c>
      <c r="CL52" s="104">
        <v>6.2978737500000402E-3</v>
      </c>
      <c r="CM52" s="104">
        <v>8.3972141666666701E-3</v>
      </c>
      <c r="CN52" s="104">
        <v>9.4079554166667106E-3</v>
      </c>
      <c r="CO52" s="104">
        <v>9.6251862500000406E-3</v>
      </c>
      <c r="CP52" s="104">
        <v>6.4586808333333499E-3</v>
      </c>
      <c r="CQ52" s="104">
        <v>3.9331374999999899E-3</v>
      </c>
      <c r="CR52" s="104">
        <v>1.08802837499999E-2</v>
      </c>
      <c r="CS52" s="104">
        <v>7.1089175000000303E-3</v>
      </c>
      <c r="CT52" s="104">
        <v>1.077784125E-2</v>
      </c>
      <c r="CU52" s="104">
        <v>9.1251591666666101E-3</v>
      </c>
      <c r="CV52" s="104">
        <v>6.4988545833333097E-3</v>
      </c>
      <c r="CW52" s="104">
        <v>1.0960674999999901E-2</v>
      </c>
      <c r="CX52" s="104">
        <v>1.03463845833333E-2</v>
      </c>
      <c r="CY52" s="104">
        <v>9.7692870833334094E-3</v>
      </c>
      <c r="CZ52" s="104">
        <v>1.0035382083333299E-2</v>
      </c>
      <c r="DA52" s="104">
        <v>5.2291954166666897E-3</v>
      </c>
      <c r="DB52" s="104">
        <v>8.0678429166667204E-3</v>
      </c>
      <c r="DC52" s="104">
        <v>1.16527524999999E-2</v>
      </c>
      <c r="DD52" s="104">
        <v>6.7337391666667098E-3</v>
      </c>
      <c r="DE52" s="104">
        <v>1.47099574999999E-2</v>
      </c>
      <c r="DF52" s="104">
        <v>5.9497620833333098E-3</v>
      </c>
      <c r="DG52" s="104">
        <v>9.8081412499999507E-3</v>
      </c>
      <c r="DH52" s="104">
        <v>3.5137141666666898E-3</v>
      </c>
      <c r="DI52" s="104">
        <v>8.1884595833333507E-3</v>
      </c>
      <c r="DJ52" s="104">
        <v>9.0664504166666493E-3</v>
      </c>
      <c r="DK52" s="104">
        <v>8.0315029166667107E-3</v>
      </c>
      <c r="DN52">
        <v>-6.2861416666667004E-4</v>
      </c>
      <c r="DO52">
        <f t="shared" si="21"/>
        <v>-1.2572283333333401</v>
      </c>
      <c r="DQ52" s="104">
        <v>1.15377333333333E-3</v>
      </c>
    </row>
    <row r="53" spans="1:121" x14ac:dyDescent="0.25">
      <c r="A53" s="40" t="s">
        <v>155</v>
      </c>
      <c r="B53" s="1">
        <v>2023</v>
      </c>
      <c r="C53" s="7">
        <f t="shared" si="22"/>
        <v>3.5561831715075214</v>
      </c>
      <c r="D53" s="7">
        <f t="shared" si="23"/>
        <v>50.684034168691625</v>
      </c>
      <c r="E53" s="7">
        <f t="shared" si="24"/>
        <v>30.009861484408901</v>
      </c>
      <c r="F53" s="7">
        <f t="shared" si="25"/>
        <v>29.967177557571407</v>
      </c>
      <c r="G53" s="7">
        <f t="shared" si="26"/>
        <v>2.1519005953833341</v>
      </c>
      <c r="H53" s="7">
        <f t="shared" si="27"/>
        <v>2.066935646870832</v>
      </c>
      <c r="I53" s="7">
        <f t="shared" si="28"/>
        <v>2.5893433565944663</v>
      </c>
      <c r="J53" s="7">
        <f t="shared" si="29"/>
        <v>2.3021247953861304</v>
      </c>
      <c r="K53" s="2">
        <v>0</v>
      </c>
      <c r="L53" s="85">
        <f t="shared" si="30"/>
        <v>0</v>
      </c>
      <c r="M53" s="84"/>
      <c r="N53" s="6" t="s">
        <v>49</v>
      </c>
      <c r="O53" s="6">
        <v>2032</v>
      </c>
      <c r="P53" s="104">
        <v>6.4169662500000403E-3</v>
      </c>
      <c r="Q53" s="104">
        <v>7.6223395833334004E-3</v>
      </c>
      <c r="R53" s="104">
        <v>3.3638524999999998E-3</v>
      </c>
      <c r="S53" s="104">
        <v>1.1739834166666799E-2</v>
      </c>
      <c r="T53" s="104">
        <v>9.6107975000000092E-3</v>
      </c>
      <c r="U53" s="104">
        <v>9.4295383333332997E-3</v>
      </c>
      <c r="V53" s="104">
        <v>8.07567791666664E-3</v>
      </c>
      <c r="W53" s="104">
        <v>9.8529579166666999E-3</v>
      </c>
      <c r="X53" s="104">
        <v>2.82825958333335E-3</v>
      </c>
      <c r="Y53" s="104">
        <v>1.41780166666668E-3</v>
      </c>
      <c r="Z53" s="104">
        <v>4.62267291666671E-3</v>
      </c>
      <c r="AA53" s="104">
        <v>1.0261737916666701E-2</v>
      </c>
      <c r="AB53" s="104">
        <v>9.5150974999999895E-3</v>
      </c>
      <c r="AC53" s="104">
        <v>1.3379379166666599E-2</v>
      </c>
      <c r="AD53" s="104">
        <v>6.6636237500000304E-3</v>
      </c>
      <c r="AE53" s="104">
        <v>3.7528962499999798E-3</v>
      </c>
      <c r="AF53" s="104">
        <v>6.2233820833332999E-3</v>
      </c>
      <c r="AG53" s="104">
        <v>1.34188291666668E-2</v>
      </c>
      <c r="AH53" s="104">
        <v>1.02325620833334E-2</v>
      </c>
      <c r="AI53" s="104">
        <v>8.2108099999999608E-3</v>
      </c>
      <c r="AJ53" s="104">
        <v>4.7588579166666896E-3</v>
      </c>
      <c r="AK53" s="104">
        <v>1.16887820833333E-2</v>
      </c>
      <c r="AL53" s="104">
        <v>9.9917245833332502E-3</v>
      </c>
      <c r="AM53" s="104">
        <v>5.4710633333333201E-3</v>
      </c>
      <c r="AN53" s="104">
        <v>1.25241649999999E-2</v>
      </c>
      <c r="AO53" s="104">
        <v>8.0580950000000203E-3</v>
      </c>
      <c r="AP53" s="104">
        <v>8.2191250000000493E-3</v>
      </c>
      <c r="AQ53" s="104">
        <v>8.8993204166666201E-3</v>
      </c>
      <c r="AR53" s="104">
        <v>8.6388375000000395E-3</v>
      </c>
      <c r="AS53" s="104">
        <v>8.0114641666666798E-3</v>
      </c>
      <c r="AT53" s="104">
        <v>1.18782E-2</v>
      </c>
      <c r="AU53" s="104">
        <v>8.5893429166667007E-3</v>
      </c>
      <c r="AV53" s="104">
        <v>5.4112758333332896E-3</v>
      </c>
      <c r="AW53" s="104">
        <v>1.0879173750000099E-2</v>
      </c>
      <c r="AX53" s="104">
        <v>6.9289395833334001E-3</v>
      </c>
      <c r="AY53" s="104">
        <v>6.8929258333332898E-3</v>
      </c>
      <c r="AZ53" s="104">
        <v>7.4161529166666702E-3</v>
      </c>
      <c r="BA53" s="104">
        <v>4.1862824999999897E-3</v>
      </c>
      <c r="BB53" s="104">
        <v>1.1628661249999899E-2</v>
      </c>
      <c r="BC53" s="104">
        <v>6.8875479166666297E-3</v>
      </c>
      <c r="BD53" s="104">
        <v>1.5802274166666599E-2</v>
      </c>
      <c r="BE53" s="104">
        <v>6.5842058333333399E-3</v>
      </c>
      <c r="BF53" s="104">
        <v>1.0755270000000001E-2</v>
      </c>
      <c r="BG53" s="104">
        <v>1.2427110000000101E-2</v>
      </c>
      <c r="BH53" s="104">
        <v>7.37243500000002E-3</v>
      </c>
      <c r="BI53" s="104">
        <v>5.0527408333333797E-3</v>
      </c>
      <c r="BJ53" s="104">
        <v>8.9670474999999708E-3</v>
      </c>
      <c r="BK53" s="104">
        <v>5.1274850000000202E-3</v>
      </c>
      <c r="BL53" s="104">
        <v>4.0039566666666502E-3</v>
      </c>
      <c r="BM53" s="104">
        <v>9.4774820833332905E-3</v>
      </c>
      <c r="BN53" s="104">
        <v>7.3424320833333596E-3</v>
      </c>
      <c r="BO53" s="104">
        <v>7.4634012499999501E-3</v>
      </c>
      <c r="BP53" s="104">
        <v>8.5141191666667105E-3</v>
      </c>
      <c r="BQ53" s="104">
        <v>9.7473283333333396E-3</v>
      </c>
      <c r="BR53" s="104">
        <v>9.6972204166666295E-3</v>
      </c>
      <c r="BS53" s="104">
        <v>1.1876229999999899E-2</v>
      </c>
      <c r="BT53" s="104">
        <v>7.0144549999999603E-3</v>
      </c>
      <c r="BU53" s="104">
        <v>6.8788066666666502E-3</v>
      </c>
      <c r="BV53" s="104">
        <v>6.5133616666666798E-3</v>
      </c>
      <c r="BW53" s="104">
        <v>8.7508266666667008E-3</v>
      </c>
      <c r="BX53" s="104">
        <v>7.9148820833333192E-3</v>
      </c>
      <c r="BY53" s="104">
        <v>5.3263054166666499E-3</v>
      </c>
      <c r="BZ53" s="104">
        <v>7.6528583333333004E-3</v>
      </c>
      <c r="CA53" s="104">
        <v>7.9268716666666302E-3</v>
      </c>
      <c r="CB53" s="104">
        <v>7.1397199999999796E-3</v>
      </c>
      <c r="CC53" s="104">
        <v>1.41780166666668E-3</v>
      </c>
      <c r="CD53" s="104">
        <v>5.5981954166666398E-3</v>
      </c>
      <c r="CE53" s="104">
        <v>1.26908479166666E-2</v>
      </c>
      <c r="CF53" s="104">
        <v>4.0810904166666698E-3</v>
      </c>
      <c r="CG53" s="104">
        <v>7.1308354166666104E-3</v>
      </c>
      <c r="CH53" s="104">
        <v>1.0363524583333301E-2</v>
      </c>
      <c r="CI53" s="104">
        <v>1.14812E-2</v>
      </c>
      <c r="CJ53" s="104">
        <v>1.01208366666666E-2</v>
      </c>
      <c r="CK53" s="104">
        <v>8.9740308333333702E-3</v>
      </c>
      <c r="CL53" s="104">
        <v>6.5619016666666301E-3</v>
      </c>
      <c r="CM53" s="104">
        <v>8.6612420833333207E-3</v>
      </c>
      <c r="CN53" s="104">
        <v>9.6719833333332797E-3</v>
      </c>
      <c r="CO53" s="104">
        <v>9.8892141666666305E-3</v>
      </c>
      <c r="CP53" s="104">
        <v>6.7227087499999796E-3</v>
      </c>
      <c r="CQ53" s="104">
        <v>4.1971654166666197E-3</v>
      </c>
      <c r="CR53" s="104">
        <v>1.11443116666668E-2</v>
      </c>
      <c r="CS53" s="104">
        <v>7.37294583333331E-3</v>
      </c>
      <c r="CT53" s="104">
        <v>1.1041869166666701E-2</v>
      </c>
      <c r="CU53" s="104">
        <v>9.3891875000000503E-3</v>
      </c>
      <c r="CV53" s="104">
        <v>6.7628825000000297E-3</v>
      </c>
      <c r="CW53" s="104">
        <v>1.1224703333333299E-2</v>
      </c>
      <c r="CX53" s="104">
        <v>1.0610412499999999E-2</v>
      </c>
      <c r="CY53" s="104">
        <v>1.0033314999999999E-2</v>
      </c>
      <c r="CZ53" s="104">
        <v>1.029941E-2</v>
      </c>
      <c r="DA53" s="104">
        <v>5.4932233333333004E-3</v>
      </c>
      <c r="DB53" s="104">
        <v>8.3318712499999906E-3</v>
      </c>
      <c r="DC53" s="104">
        <v>1.19167804166668E-2</v>
      </c>
      <c r="DD53" s="104">
        <v>6.9977670833333101E-3</v>
      </c>
      <c r="DE53" s="104">
        <v>1.49739854166667E-2</v>
      </c>
      <c r="DF53" s="104">
        <v>6.2137900000000298E-3</v>
      </c>
      <c r="DG53" s="104">
        <v>1.00721691666667E-2</v>
      </c>
      <c r="DH53" s="104">
        <v>3.7777420833333499E-3</v>
      </c>
      <c r="DI53" s="104">
        <v>8.4524874999999892E-3</v>
      </c>
      <c r="DJ53" s="104">
        <v>9.3304783333333398E-3</v>
      </c>
      <c r="DK53" s="104">
        <v>8.2955308333332797E-3</v>
      </c>
      <c r="DN53">
        <v>-3.6458625000000201E-4</v>
      </c>
      <c r="DO53">
        <f t="shared" si="21"/>
        <v>-0.729172500000004</v>
      </c>
      <c r="DQ53" s="104">
        <v>1.41780166666668E-3</v>
      </c>
    </row>
    <row r="54" spans="1:121" x14ac:dyDescent="0.25">
      <c r="A54" s="40" t="s">
        <v>155</v>
      </c>
      <c r="B54" s="1">
        <v>2024</v>
      </c>
      <c r="C54" s="7">
        <f t="shared" si="22"/>
        <v>3.74661286750371</v>
      </c>
      <c r="D54" s="7">
        <f t="shared" si="23"/>
        <v>48.852810152141721</v>
      </c>
      <c r="E54" s="7">
        <f t="shared" si="24"/>
        <v>31.377278762203414</v>
      </c>
      <c r="F54" s="7">
        <f t="shared" si="25"/>
        <v>31.33459483536592</v>
      </c>
      <c r="G54" s="7">
        <f t="shared" si="26"/>
        <v>2.2725721800827876</v>
      </c>
      <c r="H54" s="7">
        <f t="shared" si="27"/>
        <v>2.1876072315702881</v>
      </c>
      <c r="I54" s="7">
        <f t="shared" si="28"/>
        <v>2.6596770642073095</v>
      </c>
      <c r="J54" s="7">
        <f t="shared" si="29"/>
        <v>2.3724585029989749</v>
      </c>
      <c r="K54" s="2">
        <v>0</v>
      </c>
      <c r="L54" s="85">
        <f t="shared" si="30"/>
        <v>0</v>
      </c>
      <c r="M54" s="84"/>
      <c r="N54" s="6" t="s">
        <v>49</v>
      </c>
      <c r="O54" s="6">
        <v>2033</v>
      </c>
      <c r="P54" s="104">
        <v>6.69023624999995E-3</v>
      </c>
      <c r="Q54" s="104">
        <v>7.8956095833332893E-3</v>
      </c>
      <c r="R54" s="104">
        <v>3.6371224999999902E-3</v>
      </c>
      <c r="S54" s="104">
        <v>1.2013104166666601E-2</v>
      </c>
      <c r="T54" s="104">
        <v>9.8840674999999805E-3</v>
      </c>
      <c r="U54" s="104">
        <v>9.7028083333334202E-3</v>
      </c>
      <c r="V54" s="104">
        <v>8.3489479166666894E-3</v>
      </c>
      <c r="W54" s="104">
        <v>1.0126227916666701E-2</v>
      </c>
      <c r="X54" s="104">
        <v>3.1015295833333499E-3</v>
      </c>
      <c r="Y54" s="104">
        <v>1.69107166666666E-3</v>
      </c>
      <c r="Z54" s="104">
        <v>4.8959429166666501E-3</v>
      </c>
      <c r="AA54" s="104">
        <v>1.05350079166667E-2</v>
      </c>
      <c r="AB54" s="104">
        <v>9.7883674999999695E-3</v>
      </c>
      <c r="AC54" s="104">
        <v>1.3652649166666799E-2</v>
      </c>
      <c r="AD54" s="104">
        <v>6.9368937500000599E-3</v>
      </c>
      <c r="AE54" s="104">
        <v>4.0261662500000401E-3</v>
      </c>
      <c r="AF54" s="104">
        <v>6.49665208333337E-3</v>
      </c>
      <c r="AG54" s="104">
        <v>1.3692099166666701E-2</v>
      </c>
      <c r="AH54" s="104">
        <v>1.0505832083333401E-2</v>
      </c>
      <c r="AI54" s="104">
        <v>8.4840799999999703E-3</v>
      </c>
      <c r="AJ54" s="104">
        <v>5.0321279166667104E-3</v>
      </c>
      <c r="AK54" s="104">
        <v>1.1962052083333299E-2</v>
      </c>
      <c r="AL54" s="104">
        <v>1.02649945833334E-2</v>
      </c>
      <c r="AM54" s="104">
        <v>5.7443333333333504E-3</v>
      </c>
      <c r="AN54" s="104">
        <v>1.27974350000001E-2</v>
      </c>
      <c r="AO54" s="104">
        <v>8.3313650000000402E-3</v>
      </c>
      <c r="AP54" s="104">
        <v>8.4923949999999599E-3</v>
      </c>
      <c r="AQ54" s="104">
        <v>9.1725904166667198E-3</v>
      </c>
      <c r="AR54" s="104">
        <v>8.9121074999999501E-3</v>
      </c>
      <c r="AS54" s="104">
        <v>8.2847341666666997E-3</v>
      </c>
      <c r="AT54" s="104">
        <v>1.21514699999999E-2</v>
      </c>
      <c r="AU54" s="104">
        <v>8.8626129166667102E-3</v>
      </c>
      <c r="AV54" s="104">
        <v>5.6845458333333598E-3</v>
      </c>
      <c r="AW54" s="104">
        <v>1.1152443749999999E-2</v>
      </c>
      <c r="AX54" s="104">
        <v>7.2022095833333003E-3</v>
      </c>
      <c r="AY54" s="104">
        <v>7.1661958333333296E-3</v>
      </c>
      <c r="AZ54" s="104">
        <v>7.68942291666671E-3</v>
      </c>
      <c r="BA54" s="104">
        <v>4.4595524999999896E-3</v>
      </c>
      <c r="BB54" s="104">
        <v>1.19019312499999E-2</v>
      </c>
      <c r="BC54" s="104">
        <v>7.1608179166666704E-3</v>
      </c>
      <c r="BD54" s="104">
        <v>1.6075544166666698E-2</v>
      </c>
      <c r="BE54" s="104">
        <v>6.8574758333333798E-3</v>
      </c>
      <c r="BF54" s="104">
        <v>1.1028539999999899E-2</v>
      </c>
      <c r="BG54" s="104">
        <v>1.27003800000001E-2</v>
      </c>
      <c r="BH54" s="104">
        <v>7.6457050000000503E-3</v>
      </c>
      <c r="BI54" s="104">
        <v>5.3260108333333103E-3</v>
      </c>
      <c r="BJ54" s="104">
        <v>9.2403174999999803E-3</v>
      </c>
      <c r="BK54" s="104">
        <v>5.4007550000000496E-3</v>
      </c>
      <c r="BL54" s="104">
        <v>4.2772266666666597E-3</v>
      </c>
      <c r="BM54" s="104">
        <v>9.7507520833334093E-3</v>
      </c>
      <c r="BN54" s="104">
        <v>7.6157020833333899E-3</v>
      </c>
      <c r="BO54" s="104">
        <v>7.7366712500000099E-3</v>
      </c>
      <c r="BP54" s="104">
        <v>8.78738916666672E-3</v>
      </c>
      <c r="BQ54" s="104">
        <v>1.0020598333333301E-2</v>
      </c>
      <c r="BR54" s="104">
        <v>9.9704904166666303E-3</v>
      </c>
      <c r="BS54" s="104">
        <v>1.2149500000000001E-2</v>
      </c>
      <c r="BT54" s="104">
        <v>7.2877250000000001E-3</v>
      </c>
      <c r="BU54" s="104">
        <v>7.15207666666669E-3</v>
      </c>
      <c r="BV54" s="104">
        <v>6.7866316666667101E-3</v>
      </c>
      <c r="BW54" s="104">
        <v>9.0240966666665801E-3</v>
      </c>
      <c r="BX54" s="104">
        <v>8.1881520833333409E-3</v>
      </c>
      <c r="BY54" s="104">
        <v>5.5995754166666698E-3</v>
      </c>
      <c r="BZ54" s="104">
        <v>7.9261283333333203E-3</v>
      </c>
      <c r="CA54" s="104">
        <v>8.2001416666666396E-3</v>
      </c>
      <c r="CB54" s="104">
        <v>7.4129900000000203E-3</v>
      </c>
      <c r="CC54" s="104">
        <v>1.69107166666666E-3</v>
      </c>
      <c r="CD54" s="104">
        <v>5.8714654166666502E-3</v>
      </c>
      <c r="CE54" s="104">
        <v>1.29641179166667E-2</v>
      </c>
      <c r="CF54" s="104">
        <v>4.3543604166666802E-3</v>
      </c>
      <c r="CG54" s="104">
        <v>7.4041054166666901E-3</v>
      </c>
      <c r="CH54" s="104">
        <v>1.06367945833334E-2</v>
      </c>
      <c r="CI54" s="104">
        <v>1.17544700000001E-2</v>
      </c>
      <c r="CJ54" s="104">
        <v>1.0394106666666601E-2</v>
      </c>
      <c r="CK54" s="104">
        <v>9.2473008333333606E-3</v>
      </c>
      <c r="CL54" s="104">
        <v>6.8351716666666604E-3</v>
      </c>
      <c r="CM54" s="104">
        <v>8.9345120833333597E-3</v>
      </c>
      <c r="CN54" s="104">
        <v>9.9452533333332805E-3</v>
      </c>
      <c r="CO54" s="104">
        <v>1.01624841666666E-2</v>
      </c>
      <c r="CP54" s="104">
        <v>6.9959787500000203E-3</v>
      </c>
      <c r="CQ54" s="104">
        <v>4.4704354166666899E-3</v>
      </c>
      <c r="CR54" s="104">
        <v>1.14175816666666E-2</v>
      </c>
      <c r="CS54" s="104">
        <v>7.6462158333333802E-3</v>
      </c>
      <c r="CT54" s="104">
        <v>1.13151391666667E-2</v>
      </c>
      <c r="CU54" s="104">
        <v>9.6624574999999192E-3</v>
      </c>
      <c r="CV54" s="104">
        <v>7.0361524999999299E-3</v>
      </c>
      <c r="CW54" s="104">
        <v>1.1497973333333199E-2</v>
      </c>
      <c r="CX54" s="104">
        <v>1.08836825E-2</v>
      </c>
      <c r="CY54" s="104">
        <v>1.0306585E-2</v>
      </c>
      <c r="CZ54" s="104">
        <v>1.0572679999999999E-2</v>
      </c>
      <c r="DA54" s="104">
        <v>5.7664933333333602E-3</v>
      </c>
      <c r="DB54" s="104">
        <v>8.6051412500000295E-3</v>
      </c>
      <c r="DC54" s="104">
        <v>1.21900504166667E-2</v>
      </c>
      <c r="DD54" s="104">
        <v>7.2710370833333803E-3</v>
      </c>
      <c r="DE54" s="104">
        <v>1.52472554166666E-2</v>
      </c>
      <c r="DF54" s="104">
        <v>6.4870600000000497E-3</v>
      </c>
      <c r="DG54" s="104">
        <v>1.03454391666666E-2</v>
      </c>
      <c r="DH54" s="104">
        <v>4.0510120833333304E-3</v>
      </c>
      <c r="DI54" s="104">
        <v>8.7257575000000004E-3</v>
      </c>
      <c r="DJ54" s="104">
        <v>9.6037483333333302E-3</v>
      </c>
      <c r="DK54" s="104">
        <v>8.5688008333332892E-3</v>
      </c>
      <c r="DN54">
        <v>-9.1316250000000496E-5</v>
      </c>
      <c r="DO54">
        <f t="shared" si="21"/>
        <v>-0.182632500000001</v>
      </c>
      <c r="DQ54" s="104">
        <v>1.69107166666666E-3</v>
      </c>
    </row>
    <row r="55" spans="1:121" x14ac:dyDescent="0.25">
      <c r="A55" s="40" t="s">
        <v>155</v>
      </c>
      <c r="B55" s="1">
        <v>2025</v>
      </c>
      <c r="C55" s="7">
        <f t="shared" si="22"/>
        <v>3.9028955002746466</v>
      </c>
      <c r="D55" s="7">
        <f t="shared" si="23"/>
        <v>47.29659138411251</v>
      </c>
      <c r="E55" s="7">
        <f t="shared" si="24"/>
        <v>32.408564644177183</v>
      </c>
      <c r="F55" s="7">
        <f t="shared" si="25"/>
        <v>32.365880717339657</v>
      </c>
      <c r="G55" s="7">
        <f t="shared" si="26"/>
        <v>2.3432430611367581</v>
      </c>
      <c r="H55" s="7">
        <f t="shared" si="27"/>
        <v>2.2582781126242595</v>
      </c>
      <c r="I55" s="7">
        <f t="shared" si="28"/>
        <v>2.7285488360465182</v>
      </c>
      <c r="J55" s="7">
        <f t="shared" si="29"/>
        <v>2.4413302748381835</v>
      </c>
      <c r="K55" s="2">
        <v>0</v>
      </c>
      <c r="L55" s="85">
        <f t="shared" si="30"/>
        <v>0</v>
      </c>
      <c r="M55" s="84"/>
      <c r="N55" s="6" t="s">
        <v>49</v>
      </c>
      <c r="O55" s="6">
        <v>2034</v>
      </c>
      <c r="P55" s="104">
        <v>6.97306916666673E-3</v>
      </c>
      <c r="Q55" s="104">
        <v>8.1784425000000008E-3</v>
      </c>
      <c r="R55" s="104">
        <v>3.9199554166666397E-3</v>
      </c>
      <c r="S55" s="104">
        <v>1.22959375E-2</v>
      </c>
      <c r="T55" s="104">
        <v>1.0166900416666701E-2</v>
      </c>
      <c r="U55" s="104">
        <v>9.9856416666666593E-3</v>
      </c>
      <c r="V55" s="104">
        <v>8.6317808333333697E-3</v>
      </c>
      <c r="W55" s="104">
        <v>1.04090608333334E-2</v>
      </c>
      <c r="X55" s="104">
        <v>3.3843629166666902E-3</v>
      </c>
      <c r="Y55" s="104">
        <v>1.9739045833333298E-3</v>
      </c>
      <c r="Z55" s="104">
        <v>5.1787762499999898E-3</v>
      </c>
      <c r="AA55" s="104">
        <v>1.08178408333332E-2</v>
      </c>
      <c r="AB55" s="104">
        <v>1.00712004166667E-2</v>
      </c>
      <c r="AC55" s="104">
        <v>1.3935482083333299E-2</v>
      </c>
      <c r="AD55" s="104">
        <v>7.2197266666667098E-3</v>
      </c>
      <c r="AE55" s="104">
        <v>4.30899916666669E-3</v>
      </c>
      <c r="AF55" s="104">
        <v>6.77948500000002E-3</v>
      </c>
      <c r="AG55" s="104">
        <v>1.39749320833332E-2</v>
      </c>
      <c r="AH55" s="104">
        <v>1.07886649999999E-2</v>
      </c>
      <c r="AI55" s="104">
        <v>8.7669129166666696E-3</v>
      </c>
      <c r="AJ55" s="104">
        <v>5.3149608333333603E-3</v>
      </c>
      <c r="AK55" s="104">
        <v>1.2244885E-2</v>
      </c>
      <c r="AL55" s="104">
        <v>1.0547827500000001E-2</v>
      </c>
      <c r="AM55" s="104">
        <v>6.0271666666666902E-3</v>
      </c>
      <c r="AN55" s="104">
        <v>1.30802683333334E-2</v>
      </c>
      <c r="AO55" s="104">
        <v>8.61419833333338E-3</v>
      </c>
      <c r="AP55" s="104">
        <v>8.7752279166666593E-3</v>
      </c>
      <c r="AQ55" s="104">
        <v>9.4554233333333099E-3</v>
      </c>
      <c r="AR55" s="104">
        <v>9.1949408333332899E-3</v>
      </c>
      <c r="AS55" s="104">
        <v>8.5675675000000395E-3</v>
      </c>
      <c r="AT55" s="104">
        <v>1.24343029166667E-2</v>
      </c>
      <c r="AU55" s="104">
        <v>9.1454458333333193E-3</v>
      </c>
      <c r="AV55" s="104">
        <v>5.9673787500000098E-3</v>
      </c>
      <c r="AW55" s="104">
        <v>1.14352766666666E-2</v>
      </c>
      <c r="AX55" s="104">
        <v>7.4850424999999502E-3</v>
      </c>
      <c r="AY55" s="104">
        <v>7.4490291666666703E-3</v>
      </c>
      <c r="AZ55" s="104">
        <v>7.9722558333333495E-3</v>
      </c>
      <c r="BA55" s="104">
        <v>4.74238541666665E-3</v>
      </c>
      <c r="BB55" s="104">
        <v>1.21847641666667E-2</v>
      </c>
      <c r="BC55" s="104">
        <v>7.4436512500000102E-3</v>
      </c>
      <c r="BD55" s="104">
        <v>1.6358377500000101E-2</v>
      </c>
      <c r="BE55" s="104">
        <v>7.1403087500000297E-3</v>
      </c>
      <c r="BF55" s="104">
        <v>1.13113729166668E-2</v>
      </c>
      <c r="BG55" s="104">
        <v>1.2983212916666599E-2</v>
      </c>
      <c r="BH55" s="104">
        <v>7.9285379166667194E-3</v>
      </c>
      <c r="BI55" s="104">
        <v>5.6088437500000504E-3</v>
      </c>
      <c r="BJ55" s="104">
        <v>9.5231508333333201E-3</v>
      </c>
      <c r="BK55" s="104">
        <v>5.6835879166667004E-3</v>
      </c>
      <c r="BL55" s="104">
        <v>4.5600600000000003E-3</v>
      </c>
      <c r="BM55" s="104">
        <v>1.0033584999999999E-2</v>
      </c>
      <c r="BN55" s="104">
        <v>7.8985350000000502E-3</v>
      </c>
      <c r="BO55" s="104">
        <v>8.0195041666666408E-3</v>
      </c>
      <c r="BP55" s="104">
        <v>9.0702220833333101E-3</v>
      </c>
      <c r="BQ55" s="104">
        <v>1.0303431250000101E-2</v>
      </c>
      <c r="BR55" s="104">
        <v>1.0253323333333401E-2</v>
      </c>
      <c r="BS55" s="104">
        <v>1.2432332916666599E-2</v>
      </c>
      <c r="BT55" s="104">
        <v>7.5705579166666596E-3</v>
      </c>
      <c r="BU55" s="104">
        <v>7.4349095833333304E-3</v>
      </c>
      <c r="BV55" s="104">
        <v>7.0694650000000499E-3</v>
      </c>
      <c r="BW55" s="104">
        <v>9.3069295833333992E-3</v>
      </c>
      <c r="BX55" s="104">
        <v>8.4709850000000402E-3</v>
      </c>
      <c r="BY55" s="104">
        <v>5.88240875000002E-3</v>
      </c>
      <c r="BZ55" s="104">
        <v>8.2089612500000006E-3</v>
      </c>
      <c r="CA55" s="104">
        <v>8.4829745833333199E-3</v>
      </c>
      <c r="CB55" s="104">
        <v>7.6958229166666598E-3</v>
      </c>
      <c r="CC55" s="104">
        <v>1.9739045833333298E-3</v>
      </c>
      <c r="CD55" s="104">
        <v>6.1542983333333096E-3</v>
      </c>
      <c r="CE55" s="104">
        <v>1.32469508333332E-2</v>
      </c>
      <c r="CF55" s="104">
        <v>4.6371933333333301E-3</v>
      </c>
      <c r="CG55" s="104">
        <v>7.6869383333333296E-3</v>
      </c>
      <c r="CH55" s="104">
        <v>1.09196274999999E-2</v>
      </c>
      <c r="CI55" s="104">
        <v>1.20373029166666E-2</v>
      </c>
      <c r="CJ55" s="104">
        <v>1.06769395833333E-2</v>
      </c>
      <c r="CK55" s="104">
        <v>9.5301337499999403E-3</v>
      </c>
      <c r="CL55" s="104">
        <v>7.1180045833333103E-3</v>
      </c>
      <c r="CM55" s="104">
        <v>9.2173449999999497E-3</v>
      </c>
      <c r="CN55" s="104">
        <v>1.0228086666666599E-2</v>
      </c>
      <c r="CO55" s="104">
        <v>1.0445317083333299E-2</v>
      </c>
      <c r="CP55" s="104">
        <v>7.2788116666666599E-3</v>
      </c>
      <c r="CQ55" s="104">
        <v>4.7532687500000202E-3</v>
      </c>
      <c r="CR55" s="104">
        <v>1.17004145833334E-2</v>
      </c>
      <c r="CS55" s="104">
        <v>7.9290487500000006E-3</v>
      </c>
      <c r="CT55" s="104">
        <v>1.1597972083333401E-2</v>
      </c>
      <c r="CU55" s="104">
        <v>9.9452904166667504E-3</v>
      </c>
      <c r="CV55" s="104">
        <v>7.3189854166667203E-3</v>
      </c>
      <c r="CW55" s="104">
        <v>1.1780806249999999E-2</v>
      </c>
      <c r="CX55" s="104">
        <v>1.11665154166667E-2</v>
      </c>
      <c r="CY55" s="104">
        <v>1.0589417916666699E-2</v>
      </c>
      <c r="CZ55" s="104">
        <v>1.08555129166667E-2</v>
      </c>
      <c r="DA55" s="104">
        <v>6.0493262500000197E-3</v>
      </c>
      <c r="DB55" s="104">
        <v>8.88797416666663E-3</v>
      </c>
      <c r="DC55" s="104">
        <v>1.2472883333333301E-2</v>
      </c>
      <c r="DD55" s="104">
        <v>7.5538700000000302E-3</v>
      </c>
      <c r="DE55" s="104">
        <v>1.5530088750000001E-2</v>
      </c>
      <c r="DF55" s="104">
        <v>6.7698929166666996E-3</v>
      </c>
      <c r="DG55" s="104">
        <v>1.0628272500000001E-2</v>
      </c>
      <c r="DH55" s="104">
        <v>4.3338449999999699E-3</v>
      </c>
      <c r="DI55" s="104">
        <v>9.0085904166666998E-3</v>
      </c>
      <c r="DJ55" s="104">
        <v>9.88658166666667E-3</v>
      </c>
      <c r="DK55" s="104">
        <v>8.8516341666666307E-3</v>
      </c>
      <c r="DN55">
        <v>1.9151666666666699E-4</v>
      </c>
      <c r="DO55">
        <f t="shared" si="21"/>
        <v>0.383033333333334</v>
      </c>
      <c r="DQ55" s="104">
        <v>1.9739045833333298E-3</v>
      </c>
    </row>
    <row r="56" spans="1:121" x14ac:dyDescent="0.25">
      <c r="A56" s="40" t="s">
        <v>155</v>
      </c>
      <c r="B56" s="1">
        <v>2026</v>
      </c>
      <c r="C56" s="7">
        <f t="shared" si="22"/>
        <v>4.0619913906856082</v>
      </c>
      <c r="D56" s="7">
        <f t="shared" si="23"/>
        <v>46.033691385312515</v>
      </c>
      <c r="E56" s="7">
        <f t="shared" si="24"/>
        <v>33.406363713600697</v>
      </c>
      <c r="F56" s="7">
        <f t="shared" si="25"/>
        <v>33.363679786763186</v>
      </c>
      <c r="G56" s="7">
        <f t="shared" si="26"/>
        <v>2.4494485405888136</v>
      </c>
      <c r="H56" s="7">
        <f t="shared" si="27"/>
        <v>2.3644835920763145</v>
      </c>
      <c r="I56" s="7">
        <f t="shared" si="28"/>
        <v>2.8079899319369299</v>
      </c>
      <c r="J56" s="7">
        <f t="shared" si="29"/>
        <v>2.5207713707285953</v>
      </c>
      <c r="K56" s="2">
        <v>0</v>
      </c>
      <c r="L56" s="85">
        <f t="shared" si="30"/>
        <v>0</v>
      </c>
      <c r="M56" s="84"/>
      <c r="N56" s="6" t="s">
        <v>40</v>
      </c>
      <c r="O56" s="6">
        <v>2020</v>
      </c>
      <c r="P56" s="103">
        <v>22.4888508413285</v>
      </c>
      <c r="Q56" s="103">
        <v>26.113932140911899</v>
      </c>
      <c r="R56" s="103">
        <v>23.3624111196619</v>
      </c>
      <c r="S56" s="103">
        <v>30.462813660078599</v>
      </c>
      <c r="T56" s="103">
        <v>13.3617321425786</v>
      </c>
      <c r="U56" s="103">
        <v>23.432411265495201</v>
      </c>
      <c r="V56" s="103">
        <v>32.761942231745202</v>
      </c>
      <c r="W56" s="103">
        <v>24.294270913828601</v>
      </c>
      <c r="X56" s="103">
        <v>29.580735301328598</v>
      </c>
      <c r="Y56" s="103">
        <v>33.873203784245199</v>
      </c>
      <c r="Z56" s="103">
        <v>30.172996081328598</v>
      </c>
      <c r="AA56" s="103">
        <v>42.694042387578598</v>
      </c>
      <c r="AB56" s="103">
        <v>37.576071267995303</v>
      </c>
      <c r="AC56" s="103">
        <v>28.780457623411898</v>
      </c>
      <c r="AD56" s="103">
        <v>29.885432097995199</v>
      </c>
      <c r="AE56" s="103">
        <v>24.018510473411901</v>
      </c>
      <c r="AF56" s="103">
        <v>24.493420305495199</v>
      </c>
      <c r="AG56" s="103">
        <v>32.092307292578603</v>
      </c>
      <c r="AH56" s="103">
        <v>24.163196837995201</v>
      </c>
      <c r="AI56" s="103">
        <v>31.107428453411899</v>
      </c>
      <c r="AJ56" s="103">
        <v>26.037795099245201</v>
      </c>
      <c r="AK56" s="103">
        <v>13.4870485329952</v>
      </c>
      <c r="AL56" s="103">
        <v>17.698124218411898</v>
      </c>
      <c r="AM56" s="103">
        <v>28.921648467578599</v>
      </c>
      <c r="AN56" s="103">
        <v>20.4224239650786</v>
      </c>
      <c r="AO56" s="103">
        <v>29.268368305911899</v>
      </c>
      <c r="AP56" s="103">
        <v>19.770081477161899</v>
      </c>
      <c r="AQ56" s="103">
        <v>31.916784670495201</v>
      </c>
      <c r="AR56" s="103">
        <v>24.372707955911899</v>
      </c>
      <c r="AS56" s="103">
        <v>33.977977108828597</v>
      </c>
      <c r="AT56" s="103">
        <v>18.252394071328499</v>
      </c>
      <c r="AU56" s="103">
        <v>32.089551669245203</v>
      </c>
      <c r="AV56" s="103">
        <v>34.705751829245202</v>
      </c>
      <c r="AW56" s="103">
        <v>34.966628329245196</v>
      </c>
      <c r="AX56" s="103">
        <v>17.4827262942452</v>
      </c>
      <c r="AY56" s="103">
        <v>27.487252406745199</v>
      </c>
      <c r="AZ56" s="103">
        <v>20.8605962517452</v>
      </c>
      <c r="BA56" s="103">
        <v>26.254718586745199</v>
      </c>
      <c r="BB56" s="103">
        <v>23.558459586745201</v>
      </c>
      <c r="BC56" s="103">
        <v>24.506869813828501</v>
      </c>
      <c r="BD56" s="103">
        <v>25.5181291459119</v>
      </c>
      <c r="BE56" s="103">
        <v>21.9194445563285</v>
      </c>
      <c r="BF56" s="103">
        <v>30.859098481328601</v>
      </c>
      <c r="BG56" s="103">
        <v>26.372058099245201</v>
      </c>
      <c r="BH56" s="103">
        <v>30.0344398671619</v>
      </c>
      <c r="BI56" s="103">
        <v>31.853270672578599</v>
      </c>
      <c r="BJ56" s="103">
        <v>28.684774821328599</v>
      </c>
      <c r="BK56" s="103">
        <v>27.194008980495202</v>
      </c>
      <c r="BL56" s="103">
        <v>27.819777997578601</v>
      </c>
      <c r="BM56" s="103">
        <v>28.227138025078499</v>
      </c>
      <c r="BN56" s="103">
        <v>26.3799286575785</v>
      </c>
      <c r="BO56" s="103">
        <v>27.933297674661901</v>
      </c>
      <c r="BP56" s="103">
        <v>33.040261654661897</v>
      </c>
      <c r="BQ56" s="103">
        <v>23.411198127161899</v>
      </c>
      <c r="BR56" s="103">
        <v>18.879524413828602</v>
      </c>
      <c r="BS56" s="103">
        <v>34.214003113828603</v>
      </c>
      <c r="BT56" s="103">
        <v>33.2275795329952</v>
      </c>
      <c r="BU56" s="103">
        <v>27.1447465292452</v>
      </c>
      <c r="BV56" s="103">
        <v>31.980170411745199</v>
      </c>
      <c r="BW56" s="103">
        <v>22.467261520078502</v>
      </c>
      <c r="BX56" s="103">
        <v>36.002405252578598</v>
      </c>
      <c r="BY56" s="103">
        <v>28.1037247992452</v>
      </c>
      <c r="BZ56" s="103">
        <v>24.784714732161898</v>
      </c>
      <c r="CA56" s="103">
        <v>26.477804564245201</v>
      </c>
      <c r="CB56" s="103">
        <v>29.962795526328499</v>
      </c>
      <c r="CC56" s="103">
        <v>36.7782344384119</v>
      </c>
      <c r="CD56" s="103">
        <v>25.232469620495198</v>
      </c>
      <c r="CE56" s="103">
        <v>31.5619154692452</v>
      </c>
      <c r="CF56" s="103">
        <v>31.682392075495201</v>
      </c>
      <c r="CG56" s="103">
        <v>32.686045040078596</v>
      </c>
      <c r="CH56" s="103">
        <v>45.049693263828601</v>
      </c>
      <c r="CI56" s="103">
        <v>29.964794196745199</v>
      </c>
      <c r="CJ56" s="103">
        <v>29.1814739721619</v>
      </c>
      <c r="CK56" s="103">
        <v>24.0938175996619</v>
      </c>
      <c r="CL56" s="103">
        <v>33.3324052750786</v>
      </c>
      <c r="CM56" s="103">
        <v>27.996663661745199</v>
      </c>
      <c r="CN56" s="103">
        <v>24.649823114661899</v>
      </c>
      <c r="CO56" s="103">
        <v>27.987538095078499</v>
      </c>
      <c r="CP56" s="103">
        <v>24.134894346328601</v>
      </c>
      <c r="CQ56" s="103">
        <v>19.798577011745198</v>
      </c>
      <c r="CR56" s="103">
        <v>32.802569060495202</v>
      </c>
      <c r="CS56" s="103">
        <v>28.9970180017452</v>
      </c>
      <c r="CT56" s="103">
        <v>29.806645109245199</v>
      </c>
      <c r="CU56" s="103">
        <v>22.667600067995199</v>
      </c>
      <c r="CV56" s="103">
        <v>28.3421034654952</v>
      </c>
      <c r="CW56" s="103">
        <v>24.051884417161901</v>
      </c>
      <c r="CX56" s="103">
        <v>29.568363785911899</v>
      </c>
      <c r="CY56" s="103">
        <v>28.169495721328602</v>
      </c>
      <c r="CZ56" s="103">
        <v>31.040678254661898</v>
      </c>
      <c r="DA56" s="103">
        <v>18.443354949245201</v>
      </c>
      <c r="DB56" s="103">
        <v>22.315301629661899</v>
      </c>
      <c r="DC56" s="103">
        <v>22.868724318828502</v>
      </c>
      <c r="DD56" s="103">
        <v>25.5757523767452</v>
      </c>
      <c r="DE56" s="103">
        <v>25.940767820078602</v>
      </c>
      <c r="DF56" s="103">
        <v>22.931357547995201</v>
      </c>
      <c r="DG56" s="103">
        <v>26.133709145078601</v>
      </c>
      <c r="DH56" s="103">
        <v>28.704598654245199</v>
      </c>
      <c r="DI56" s="103">
        <v>23.7194061809119</v>
      </c>
      <c r="DJ56" s="103">
        <v>25.502645489661901</v>
      </c>
      <c r="DK56" s="103">
        <v>32.050059238411897</v>
      </c>
    </row>
    <row r="57" spans="1:121" x14ac:dyDescent="0.25">
      <c r="A57" s="40" t="s">
        <v>155</v>
      </c>
      <c r="B57" s="1">
        <v>2027</v>
      </c>
      <c r="C57" s="7">
        <f t="shared" si="22"/>
        <v>4.207659146226673</v>
      </c>
      <c r="D57" s="7">
        <f t="shared" si="23"/>
        <v>45.077391383312516</v>
      </c>
      <c r="E57" s="7">
        <f t="shared" si="24"/>
        <v>34.717435559217549</v>
      </c>
      <c r="F57" s="7">
        <f t="shared" si="25"/>
        <v>34.674751632380044</v>
      </c>
      <c r="G57" s="7">
        <f t="shared" si="26"/>
        <v>2.5914706784858281</v>
      </c>
      <c r="H57" s="7">
        <f t="shared" si="27"/>
        <v>2.5065057299733264</v>
      </c>
      <c r="I57" s="7">
        <f t="shared" si="28"/>
        <v>2.8971617833390462</v>
      </c>
      <c r="J57" s="7">
        <f t="shared" si="29"/>
        <v>2.6099432221307124</v>
      </c>
      <c r="K57" s="2">
        <v>0</v>
      </c>
      <c r="L57" s="85">
        <f t="shared" si="30"/>
        <v>0</v>
      </c>
      <c r="M57" s="84"/>
      <c r="N57" s="6" t="s">
        <v>40</v>
      </c>
      <c r="O57" s="6">
        <v>2021</v>
      </c>
      <c r="P57" s="103">
        <v>22.700400047595899</v>
      </c>
      <c r="Q57" s="103">
        <v>26.325481347179199</v>
      </c>
      <c r="R57" s="103">
        <v>23.5739603259292</v>
      </c>
      <c r="S57" s="103">
        <v>30.674362866345898</v>
      </c>
      <c r="T57" s="103">
        <v>13.573281348845899</v>
      </c>
      <c r="U57" s="103">
        <v>23.6439604717626</v>
      </c>
      <c r="V57" s="103">
        <v>32.973491438012601</v>
      </c>
      <c r="W57" s="103">
        <v>24.505820120095901</v>
      </c>
      <c r="X57" s="103">
        <v>29.792284507595902</v>
      </c>
      <c r="Y57" s="103">
        <v>34.084752990512598</v>
      </c>
      <c r="Z57" s="103">
        <v>30.384545287595898</v>
      </c>
      <c r="AA57" s="103">
        <v>42.905591593845898</v>
      </c>
      <c r="AB57" s="103">
        <v>37.787620474262603</v>
      </c>
      <c r="AC57" s="103">
        <v>28.992006829679202</v>
      </c>
      <c r="AD57" s="103">
        <v>30.096981304262599</v>
      </c>
      <c r="AE57" s="103">
        <v>24.230059679679201</v>
      </c>
      <c r="AF57" s="103">
        <v>24.704969511762599</v>
      </c>
      <c r="AG57" s="103">
        <v>32.303856498845903</v>
      </c>
      <c r="AH57" s="103">
        <v>24.374746044262601</v>
      </c>
      <c r="AI57" s="103">
        <v>31.318977659679199</v>
      </c>
      <c r="AJ57" s="103">
        <v>26.249344305512601</v>
      </c>
      <c r="AK57" s="103">
        <v>13.698597739262601</v>
      </c>
      <c r="AL57" s="103">
        <v>17.909673424679202</v>
      </c>
      <c r="AM57" s="103">
        <v>29.133197673845899</v>
      </c>
      <c r="AN57" s="103">
        <v>20.6339731713459</v>
      </c>
      <c r="AO57" s="103">
        <v>29.479917512179199</v>
      </c>
      <c r="AP57" s="103">
        <v>19.981630683429199</v>
      </c>
      <c r="AQ57" s="103">
        <v>32.128333876762603</v>
      </c>
      <c r="AR57" s="103">
        <v>24.584257162179199</v>
      </c>
      <c r="AS57" s="103">
        <v>34.189526315095897</v>
      </c>
      <c r="AT57" s="103">
        <v>18.463943277595899</v>
      </c>
      <c r="AU57" s="103">
        <v>32.301100875512503</v>
      </c>
      <c r="AV57" s="103">
        <v>34.917301035512502</v>
      </c>
      <c r="AW57" s="103">
        <v>35.178177535512603</v>
      </c>
      <c r="AX57" s="103">
        <v>17.6942755005125</v>
      </c>
      <c r="AY57" s="103">
        <v>27.698801613012598</v>
      </c>
      <c r="AZ57" s="103">
        <v>21.072145458012599</v>
      </c>
      <c r="BA57" s="103">
        <v>26.466267793012602</v>
      </c>
      <c r="BB57" s="103">
        <v>23.7700087930126</v>
      </c>
      <c r="BC57" s="103">
        <v>24.718419020095901</v>
      </c>
      <c r="BD57" s="103">
        <v>25.729678352179199</v>
      </c>
      <c r="BE57" s="103">
        <v>22.130993762595899</v>
      </c>
      <c r="BF57" s="103">
        <v>31.070647687595901</v>
      </c>
      <c r="BG57" s="103">
        <v>26.583607305512601</v>
      </c>
      <c r="BH57" s="103">
        <v>30.2459890734292</v>
      </c>
      <c r="BI57" s="103">
        <v>32.064819878845903</v>
      </c>
      <c r="BJ57" s="103">
        <v>28.896324027595899</v>
      </c>
      <c r="BK57" s="103">
        <v>27.405558186762601</v>
      </c>
      <c r="BL57" s="103">
        <v>28.031327203845901</v>
      </c>
      <c r="BM57" s="103">
        <v>28.438687231345899</v>
      </c>
      <c r="BN57" s="103">
        <v>26.591477863845899</v>
      </c>
      <c r="BO57" s="103">
        <v>28.144846880929201</v>
      </c>
      <c r="BP57" s="103">
        <v>33.251810860929197</v>
      </c>
      <c r="BQ57" s="103">
        <v>23.622747333429199</v>
      </c>
      <c r="BR57" s="103">
        <v>19.091073620095901</v>
      </c>
      <c r="BS57" s="103">
        <v>34.425552320095903</v>
      </c>
      <c r="BT57" s="103">
        <v>33.4391287392626</v>
      </c>
      <c r="BU57" s="103">
        <v>27.3562957355126</v>
      </c>
      <c r="BV57" s="103">
        <v>32.191719618012598</v>
      </c>
      <c r="BW57" s="103">
        <v>22.678810726345901</v>
      </c>
      <c r="BX57" s="103">
        <v>36.213954458845798</v>
      </c>
      <c r="BY57" s="103">
        <v>28.315274005512599</v>
      </c>
      <c r="BZ57" s="103">
        <v>24.996263938429198</v>
      </c>
      <c r="CA57" s="103">
        <v>26.6893537705126</v>
      </c>
      <c r="CB57" s="103">
        <v>30.174344732595902</v>
      </c>
      <c r="CC57" s="103">
        <v>36.9897836446792</v>
      </c>
      <c r="CD57" s="103">
        <v>25.444018826762498</v>
      </c>
      <c r="CE57" s="103">
        <v>31.773464675512599</v>
      </c>
      <c r="CF57" s="103">
        <v>31.893941281762601</v>
      </c>
      <c r="CG57" s="103">
        <v>32.897594246345903</v>
      </c>
      <c r="CH57" s="103">
        <v>45.261242470095901</v>
      </c>
      <c r="CI57" s="103">
        <v>30.176343403012599</v>
      </c>
      <c r="CJ57" s="103">
        <v>29.3930231784292</v>
      </c>
      <c r="CK57" s="103">
        <v>24.3053668059292</v>
      </c>
      <c r="CL57" s="103">
        <v>33.543954481345899</v>
      </c>
      <c r="CM57" s="103">
        <v>28.208212868012598</v>
      </c>
      <c r="CN57" s="103">
        <v>24.861372320929199</v>
      </c>
      <c r="CO57" s="103">
        <v>28.199087301345902</v>
      </c>
      <c r="CP57" s="103">
        <v>24.3464435525959</v>
      </c>
      <c r="CQ57" s="103">
        <v>20.010126218012601</v>
      </c>
      <c r="CR57" s="103">
        <v>33.014118266762601</v>
      </c>
      <c r="CS57" s="103">
        <v>29.2085672080125</v>
      </c>
      <c r="CT57" s="103">
        <v>30.018194315512599</v>
      </c>
      <c r="CU57" s="103">
        <v>22.879149274262598</v>
      </c>
      <c r="CV57" s="103">
        <v>28.553652671762599</v>
      </c>
      <c r="CW57" s="103">
        <v>24.263433623429201</v>
      </c>
      <c r="CX57" s="103">
        <v>29.779912992179199</v>
      </c>
      <c r="CY57" s="103">
        <v>28.381044927595902</v>
      </c>
      <c r="CZ57" s="103">
        <v>31.252227460929198</v>
      </c>
      <c r="DA57" s="103">
        <v>18.6549041555126</v>
      </c>
      <c r="DB57" s="103">
        <v>22.526850835929199</v>
      </c>
      <c r="DC57" s="103">
        <v>23.080273525095901</v>
      </c>
      <c r="DD57" s="103">
        <v>25.787301583012599</v>
      </c>
      <c r="DE57" s="103">
        <v>26.152317026345901</v>
      </c>
      <c r="DF57" s="103">
        <v>23.142906754262601</v>
      </c>
      <c r="DG57" s="103">
        <v>26.345258351345901</v>
      </c>
      <c r="DH57" s="103">
        <v>28.916147860512599</v>
      </c>
      <c r="DI57" s="103">
        <v>23.9309553871792</v>
      </c>
      <c r="DJ57" s="103">
        <v>25.714194695929201</v>
      </c>
      <c r="DK57" s="103">
        <v>32.261608444679197</v>
      </c>
    </row>
    <row r="58" spans="1:121" x14ac:dyDescent="0.25">
      <c r="A58" s="40" t="s">
        <v>155</v>
      </c>
      <c r="B58" s="1">
        <v>2028</v>
      </c>
      <c r="C58" s="7">
        <f t="shared" si="22"/>
        <v>4.5616880851954571</v>
      </c>
      <c r="D58" s="7">
        <f t="shared" si="23"/>
        <v>40.771490838470811</v>
      </c>
      <c r="E58" s="7">
        <f t="shared" si="24"/>
        <v>46.162332197956147</v>
      </c>
      <c r="F58" s="7">
        <f t="shared" si="25"/>
        <v>46.158312878056122</v>
      </c>
      <c r="G58" s="7">
        <f t="shared" si="26"/>
        <v>2.5454638211965843</v>
      </c>
      <c r="H58" s="7">
        <f t="shared" si="27"/>
        <v>2.4599406003132525</v>
      </c>
      <c r="I58" s="7">
        <f t="shared" si="28"/>
        <v>2.9602703048580619</v>
      </c>
      <c r="J58" s="7">
        <f t="shared" si="29"/>
        <v>2.672179092991394</v>
      </c>
      <c r="K58" s="88">
        <f>AVERAGE(P49:DK49)</f>
        <v>7.2785122083333298E-3</v>
      </c>
      <c r="L58" s="85">
        <f t="shared" si="30"/>
        <v>14.557024416666659</v>
      </c>
      <c r="N58" s="6" t="s">
        <v>40</v>
      </c>
      <c r="O58" s="6">
        <v>2022</v>
      </c>
      <c r="P58" s="103">
        <v>23.795998245843599</v>
      </c>
      <c r="Q58" s="103">
        <v>27.421079545426899</v>
      </c>
      <c r="R58" s="103">
        <v>24.6695585241769</v>
      </c>
      <c r="S58" s="103">
        <v>31.769961064593598</v>
      </c>
      <c r="T58" s="103">
        <v>14.668879547093599</v>
      </c>
      <c r="U58" s="103">
        <v>24.7395586700103</v>
      </c>
      <c r="V58" s="103">
        <v>34.069089636260301</v>
      </c>
      <c r="W58" s="103">
        <v>25.601418318343601</v>
      </c>
      <c r="X58" s="103">
        <v>30.887882705843602</v>
      </c>
      <c r="Y58" s="103">
        <v>35.180351188760298</v>
      </c>
      <c r="Z58" s="103">
        <v>31.480143485843598</v>
      </c>
      <c r="AA58" s="103">
        <v>44.001189792093598</v>
      </c>
      <c r="AB58" s="103">
        <v>38.883218672510303</v>
      </c>
      <c r="AC58" s="103">
        <v>30.087605027926902</v>
      </c>
      <c r="AD58" s="103">
        <v>31.192579502510299</v>
      </c>
      <c r="AE58" s="103">
        <v>25.325657877927</v>
      </c>
      <c r="AF58" s="103">
        <v>25.800567710010199</v>
      </c>
      <c r="AG58" s="103">
        <v>33.399454697093603</v>
      </c>
      <c r="AH58" s="103">
        <v>25.470344242510301</v>
      </c>
      <c r="AI58" s="103">
        <v>32.414575857926899</v>
      </c>
      <c r="AJ58" s="103">
        <v>27.344942503760201</v>
      </c>
      <c r="AK58" s="103">
        <v>14.794195937510301</v>
      </c>
      <c r="AL58" s="103">
        <v>19.005271622927001</v>
      </c>
      <c r="AM58" s="103">
        <v>30.228795872093599</v>
      </c>
      <c r="AN58" s="103">
        <v>21.7295713695936</v>
      </c>
      <c r="AO58" s="103">
        <v>30.575515710426899</v>
      </c>
      <c r="AP58" s="103">
        <v>21.077228881676898</v>
      </c>
      <c r="AQ58" s="103">
        <v>33.223932075010303</v>
      </c>
      <c r="AR58" s="103">
        <v>25.679855360426899</v>
      </c>
      <c r="AS58" s="103">
        <v>35.285124513343597</v>
      </c>
      <c r="AT58" s="103">
        <v>19.559541475843599</v>
      </c>
      <c r="AU58" s="103">
        <v>33.396699073760303</v>
      </c>
      <c r="AV58" s="103">
        <v>36.012899233760201</v>
      </c>
      <c r="AW58" s="103">
        <v>36.273775733760303</v>
      </c>
      <c r="AX58" s="103">
        <v>18.789873698760299</v>
      </c>
      <c r="AY58" s="103">
        <v>28.794399811260199</v>
      </c>
      <c r="AZ58" s="103">
        <v>22.1677436562602</v>
      </c>
      <c r="BA58" s="103">
        <v>27.561865991260198</v>
      </c>
      <c r="BB58" s="103">
        <v>24.8656069912603</v>
      </c>
      <c r="BC58" s="103">
        <v>25.814017218343601</v>
      </c>
      <c r="BD58" s="103">
        <v>26.825276550426899</v>
      </c>
      <c r="BE58" s="103">
        <v>23.226591960843599</v>
      </c>
      <c r="BF58" s="103">
        <v>32.166245885843601</v>
      </c>
      <c r="BG58" s="103">
        <v>27.679205503760301</v>
      </c>
      <c r="BH58" s="103">
        <v>31.3415872716769</v>
      </c>
      <c r="BI58" s="103">
        <v>33.160418077093603</v>
      </c>
      <c r="BJ58" s="103">
        <v>29.991922225843599</v>
      </c>
      <c r="BK58" s="103">
        <v>28.501156385010201</v>
      </c>
      <c r="BL58" s="103">
        <v>29.126925402093601</v>
      </c>
      <c r="BM58" s="103">
        <v>29.534285429593599</v>
      </c>
      <c r="BN58" s="103">
        <v>27.687076062093599</v>
      </c>
      <c r="BO58" s="103">
        <v>29.240445079177</v>
      </c>
      <c r="BP58" s="103">
        <v>34.347409059176897</v>
      </c>
      <c r="BQ58" s="103">
        <v>24.718345531676899</v>
      </c>
      <c r="BR58" s="103">
        <v>20.186671818343601</v>
      </c>
      <c r="BS58" s="103">
        <v>35.521150518343603</v>
      </c>
      <c r="BT58" s="103">
        <v>34.5347269375103</v>
      </c>
      <c r="BU58" s="103">
        <v>28.451893933760299</v>
      </c>
      <c r="BV58" s="103">
        <v>33.287317816260298</v>
      </c>
      <c r="BW58" s="103">
        <v>23.774408924593601</v>
      </c>
      <c r="BX58" s="103">
        <v>37.309552657093697</v>
      </c>
      <c r="BY58" s="103">
        <v>29.410872203760299</v>
      </c>
      <c r="BZ58" s="103">
        <v>26.091862136676902</v>
      </c>
      <c r="CA58" s="103">
        <v>27.7849519687603</v>
      </c>
      <c r="CB58" s="103">
        <v>31.269942930843602</v>
      </c>
      <c r="CC58" s="103">
        <v>38.085381842926999</v>
      </c>
      <c r="CD58" s="103">
        <v>26.539617025010301</v>
      </c>
      <c r="CE58" s="103">
        <v>32.869062873760299</v>
      </c>
      <c r="CF58" s="103">
        <v>32.989539480010301</v>
      </c>
      <c r="CG58" s="103">
        <v>33.993192444593603</v>
      </c>
      <c r="CH58" s="103">
        <v>46.356840668343601</v>
      </c>
      <c r="CI58" s="103">
        <v>31.271941601260298</v>
      </c>
      <c r="CJ58" s="103">
        <v>30.488621376676999</v>
      </c>
      <c r="CK58" s="103">
        <v>25.4009650041769</v>
      </c>
      <c r="CL58" s="103">
        <v>34.639552679593599</v>
      </c>
      <c r="CM58" s="103">
        <v>29.303811066260302</v>
      </c>
      <c r="CN58" s="103">
        <v>25.956970519176899</v>
      </c>
      <c r="CO58" s="103">
        <v>29.294685499593601</v>
      </c>
      <c r="CP58" s="103">
        <v>25.4420417508436</v>
      </c>
      <c r="CQ58" s="103">
        <v>21.105724416260301</v>
      </c>
      <c r="CR58" s="103">
        <v>34.109716465010202</v>
      </c>
      <c r="CS58" s="103">
        <v>30.304165406260299</v>
      </c>
      <c r="CT58" s="103">
        <v>31.113792513760298</v>
      </c>
      <c r="CU58" s="103">
        <v>23.974747472510199</v>
      </c>
      <c r="CV58" s="103">
        <v>29.649250870010299</v>
      </c>
      <c r="CW58" s="103">
        <v>25.359031821676901</v>
      </c>
      <c r="CX58" s="103">
        <v>30.875511190426899</v>
      </c>
      <c r="CY58" s="103">
        <v>29.476643125843601</v>
      </c>
      <c r="CZ58" s="103">
        <v>32.347825659176898</v>
      </c>
      <c r="DA58" s="103">
        <v>19.7505023537603</v>
      </c>
      <c r="DB58" s="103">
        <v>23.622449034176899</v>
      </c>
      <c r="DC58" s="103">
        <v>24.175871723343601</v>
      </c>
      <c r="DD58" s="103">
        <v>26.882899781260299</v>
      </c>
      <c r="DE58" s="103">
        <v>27.247915224593601</v>
      </c>
      <c r="DF58" s="103">
        <v>24.238504952510301</v>
      </c>
      <c r="DG58" s="103">
        <v>27.440856549593601</v>
      </c>
      <c r="DH58" s="103">
        <v>30.011746058760298</v>
      </c>
      <c r="DI58" s="103">
        <v>25.026553585426999</v>
      </c>
      <c r="DJ58" s="103">
        <v>26.809792894177001</v>
      </c>
      <c r="DK58" s="103">
        <v>33.357206642926997</v>
      </c>
    </row>
    <row r="59" spans="1:121" x14ac:dyDescent="0.25">
      <c r="A59" s="40" t="s">
        <v>155</v>
      </c>
      <c r="B59" s="1">
        <v>2029</v>
      </c>
      <c r="C59" s="7">
        <f t="shared" si="22"/>
        <v>4.72793875449611</v>
      </c>
      <c r="D59" s="7">
        <f t="shared" si="23"/>
        <v>40.419611108270772</v>
      </c>
      <c r="E59" s="7">
        <f t="shared" si="24"/>
        <v>46.336255201719339</v>
      </c>
      <c r="F59" s="7">
        <f t="shared" si="25"/>
        <v>46.332235881819372</v>
      </c>
      <c r="G59" s="7">
        <f t="shared" si="26"/>
        <v>2.5444547501583337</v>
      </c>
      <c r="H59" s="7">
        <f t="shared" si="27"/>
        <v>2.458931529275</v>
      </c>
      <c r="I59" s="7">
        <f t="shared" si="28"/>
        <v>3.0860361791750006</v>
      </c>
      <c r="J59" s="7">
        <f t="shared" si="29"/>
        <v>2.7979449673083328</v>
      </c>
      <c r="K59" s="88">
        <f t="shared" ref="K59:K64" si="31">AVERAGE(P50:DK50)</f>
        <v>7.516651200000001E-3</v>
      </c>
      <c r="L59" s="85">
        <f t="shared" si="30"/>
        <v>15.033302400000002</v>
      </c>
      <c r="N59" s="6" t="s">
        <v>40</v>
      </c>
      <c r="O59" s="6">
        <v>2023</v>
      </c>
      <c r="P59" s="103">
        <v>25.0286282813756</v>
      </c>
      <c r="Q59" s="103">
        <v>28.6537095809589</v>
      </c>
      <c r="R59" s="103">
        <v>25.9021885597089</v>
      </c>
      <c r="S59" s="103">
        <v>33.002591100125599</v>
      </c>
      <c r="T59" s="103">
        <v>15.9015095826256</v>
      </c>
      <c r="U59" s="103">
        <v>25.972188705542202</v>
      </c>
      <c r="V59" s="103">
        <v>35.301719671792199</v>
      </c>
      <c r="W59" s="103">
        <v>26.834048353875598</v>
      </c>
      <c r="X59" s="103">
        <v>32.120512741375599</v>
      </c>
      <c r="Y59" s="103">
        <v>36.412981224292302</v>
      </c>
      <c r="Z59" s="103">
        <v>32.712773521375603</v>
      </c>
      <c r="AA59" s="103">
        <v>45.233819827625503</v>
      </c>
      <c r="AB59" s="103">
        <v>40.1158487080423</v>
      </c>
      <c r="AC59" s="103">
        <v>31.320235063458899</v>
      </c>
      <c r="AD59" s="103">
        <v>32.425209538042303</v>
      </c>
      <c r="AE59" s="103">
        <v>26.558287913458901</v>
      </c>
      <c r="AF59" s="103">
        <v>27.0331977455422</v>
      </c>
      <c r="AG59" s="103">
        <v>34.6320847326256</v>
      </c>
      <c r="AH59" s="103">
        <v>26.702974278042198</v>
      </c>
      <c r="AI59" s="103">
        <v>33.647205893458903</v>
      </c>
      <c r="AJ59" s="103">
        <v>28.577572539292198</v>
      </c>
      <c r="AK59" s="103">
        <v>16.0268259730422</v>
      </c>
      <c r="AL59" s="103">
        <v>20.237901658458899</v>
      </c>
      <c r="AM59" s="103">
        <v>31.4614259076256</v>
      </c>
      <c r="AN59" s="103">
        <v>22.962201405125601</v>
      </c>
      <c r="AO59" s="103">
        <v>31.8081457459589</v>
      </c>
      <c r="AP59" s="103">
        <v>22.309858917208899</v>
      </c>
      <c r="AQ59" s="103">
        <v>34.456562110542201</v>
      </c>
      <c r="AR59" s="103">
        <v>26.9124853959589</v>
      </c>
      <c r="AS59" s="103">
        <v>36.517754548875601</v>
      </c>
      <c r="AT59" s="103">
        <v>20.792171511375599</v>
      </c>
      <c r="AU59" s="103">
        <v>34.6293291092922</v>
      </c>
      <c r="AV59" s="103">
        <v>37.245529269292298</v>
      </c>
      <c r="AW59" s="103">
        <v>37.506405769292201</v>
      </c>
      <c r="AX59" s="103">
        <v>20.022503734292201</v>
      </c>
      <c r="AY59" s="103">
        <v>30.0270298467922</v>
      </c>
      <c r="AZ59" s="103">
        <v>23.400373691792201</v>
      </c>
      <c r="BA59" s="103">
        <v>28.794496026792199</v>
      </c>
      <c r="BB59" s="103">
        <v>26.098237026792201</v>
      </c>
      <c r="BC59" s="103">
        <v>27.046647253875602</v>
      </c>
      <c r="BD59" s="103">
        <v>28.0579065859589</v>
      </c>
      <c r="BE59" s="103">
        <v>24.4592219963756</v>
      </c>
      <c r="BF59" s="103">
        <v>33.398875921375598</v>
      </c>
      <c r="BG59" s="103">
        <v>28.911835539292198</v>
      </c>
      <c r="BH59" s="103">
        <v>32.574217307208897</v>
      </c>
      <c r="BI59" s="103">
        <v>34.3930481126256</v>
      </c>
      <c r="BJ59" s="103">
        <v>31.224552261375599</v>
      </c>
      <c r="BK59" s="103">
        <v>29.733786420542199</v>
      </c>
      <c r="BL59" s="103">
        <v>30.359555437625598</v>
      </c>
      <c r="BM59" s="103">
        <v>30.766915465125599</v>
      </c>
      <c r="BN59" s="103">
        <v>28.9197060976256</v>
      </c>
      <c r="BO59" s="103">
        <v>30.473075114708902</v>
      </c>
      <c r="BP59" s="103">
        <v>35.580039094708901</v>
      </c>
      <c r="BQ59" s="103">
        <v>25.9509755672089</v>
      </c>
      <c r="BR59" s="103">
        <v>21.419301853875599</v>
      </c>
      <c r="BS59" s="103">
        <v>36.753780553875501</v>
      </c>
      <c r="BT59" s="103">
        <v>35.767356973042197</v>
      </c>
      <c r="BU59" s="103">
        <v>29.684523969292201</v>
      </c>
      <c r="BV59" s="103">
        <v>34.519947851792203</v>
      </c>
      <c r="BW59" s="103">
        <v>25.007038960125598</v>
      </c>
      <c r="BX59" s="103">
        <v>38.542182692625602</v>
      </c>
      <c r="BY59" s="103">
        <v>30.6435022392922</v>
      </c>
      <c r="BZ59" s="103">
        <v>27.324492172208899</v>
      </c>
      <c r="CA59" s="103">
        <v>29.017582004292201</v>
      </c>
      <c r="CB59" s="103">
        <v>32.502572966375602</v>
      </c>
      <c r="CC59" s="103">
        <v>39.318011878458897</v>
      </c>
      <c r="CD59" s="103">
        <v>27.772247060542199</v>
      </c>
      <c r="CE59" s="103">
        <v>34.101692909292296</v>
      </c>
      <c r="CF59" s="103">
        <v>34.222169515542198</v>
      </c>
      <c r="CG59" s="103">
        <v>35.225822480125601</v>
      </c>
      <c r="CH59" s="103">
        <v>47.589470703875598</v>
      </c>
      <c r="CI59" s="103">
        <v>32.5045716367922</v>
      </c>
      <c r="CJ59" s="103">
        <v>31.7212514122089</v>
      </c>
      <c r="CK59" s="103">
        <v>26.633595039708901</v>
      </c>
      <c r="CL59" s="103">
        <v>35.872182715125497</v>
      </c>
      <c r="CM59" s="103">
        <v>30.5364411017922</v>
      </c>
      <c r="CN59" s="103">
        <v>27.1896005547089</v>
      </c>
      <c r="CO59" s="103">
        <v>30.527315535125599</v>
      </c>
      <c r="CP59" s="103">
        <v>26.674671786375601</v>
      </c>
      <c r="CQ59" s="103">
        <v>22.338354451792199</v>
      </c>
      <c r="CR59" s="103">
        <v>35.342346500542199</v>
      </c>
      <c r="CS59" s="103">
        <v>31.536795441792201</v>
      </c>
      <c r="CT59" s="103">
        <v>32.3464225492922</v>
      </c>
      <c r="CU59" s="103">
        <v>25.2073775080422</v>
      </c>
      <c r="CV59" s="103">
        <v>30.8818809055422</v>
      </c>
      <c r="CW59" s="103">
        <v>26.591661857208901</v>
      </c>
      <c r="CX59" s="103">
        <v>32.108141225958903</v>
      </c>
      <c r="CY59" s="103">
        <v>30.709273161375599</v>
      </c>
      <c r="CZ59" s="103">
        <v>33.580455694708903</v>
      </c>
      <c r="DA59" s="103">
        <v>20.983132389292201</v>
      </c>
      <c r="DB59" s="103">
        <v>24.8550790697089</v>
      </c>
      <c r="DC59" s="103">
        <v>25.408501758875602</v>
      </c>
      <c r="DD59" s="103">
        <v>28.115529816792201</v>
      </c>
      <c r="DE59" s="103">
        <v>28.480545260125599</v>
      </c>
      <c r="DF59" s="103">
        <v>25.471134988042198</v>
      </c>
      <c r="DG59" s="103">
        <v>28.673486585125598</v>
      </c>
      <c r="DH59" s="103">
        <v>31.2443760942922</v>
      </c>
      <c r="DI59" s="103">
        <v>26.2591836209589</v>
      </c>
      <c r="DJ59" s="103">
        <v>28.042422929708898</v>
      </c>
      <c r="DK59" s="103">
        <v>34.589836678458902</v>
      </c>
    </row>
    <row r="60" spans="1:121" x14ac:dyDescent="0.25">
      <c r="A60" s="40" t="s">
        <v>155</v>
      </c>
      <c r="B60" s="1">
        <v>2030</v>
      </c>
      <c r="C60" s="7">
        <f t="shared" si="22"/>
        <v>4.8887880695645975</v>
      </c>
      <c r="D60" s="7">
        <f t="shared" si="23"/>
        <v>40.488270568670792</v>
      </c>
      <c r="E60" s="7">
        <f t="shared" si="24"/>
        <v>47.258027051575525</v>
      </c>
      <c r="F60" s="7">
        <f t="shared" si="25"/>
        <v>47.2540077316755</v>
      </c>
      <c r="G60" s="7">
        <f t="shared" si="26"/>
        <v>2.6237677501583363</v>
      </c>
      <c r="H60" s="7">
        <f t="shared" si="27"/>
        <v>2.5382445292749996</v>
      </c>
      <c r="I60" s="7">
        <f t="shared" si="28"/>
        <v>3.1631231791749985</v>
      </c>
      <c r="J60" s="7">
        <f t="shared" si="29"/>
        <v>2.8750319673083333</v>
      </c>
      <c r="K60" s="88">
        <f t="shared" si="31"/>
        <v>7.7631242166666696E-3</v>
      </c>
      <c r="L60" s="85">
        <f t="shared" si="30"/>
        <v>15.52624843333334</v>
      </c>
      <c r="N60" s="6" t="s">
        <v>40</v>
      </c>
      <c r="O60" s="6">
        <v>2024</v>
      </c>
      <c r="P60" s="103">
        <v>26.396045559170101</v>
      </c>
      <c r="Q60" s="103">
        <v>30.021126858753401</v>
      </c>
      <c r="R60" s="103">
        <v>27.269605837503399</v>
      </c>
      <c r="S60" s="103">
        <v>34.370008377920101</v>
      </c>
      <c r="T60" s="103">
        <v>17.268926860420098</v>
      </c>
      <c r="U60" s="103">
        <v>27.3396059833367</v>
      </c>
      <c r="V60" s="103">
        <v>36.6691369495868</v>
      </c>
      <c r="W60" s="103">
        <v>28.2014656316701</v>
      </c>
      <c r="X60" s="103">
        <v>33.487930019170101</v>
      </c>
      <c r="Y60" s="103">
        <v>37.780398502086697</v>
      </c>
      <c r="Z60" s="103">
        <v>34.080190799170097</v>
      </c>
      <c r="AA60" s="103">
        <v>46.601237105420097</v>
      </c>
      <c r="AB60" s="103">
        <v>41.483265985836802</v>
      </c>
      <c r="AC60" s="103">
        <v>32.687652341253397</v>
      </c>
      <c r="AD60" s="103">
        <v>33.792626815836698</v>
      </c>
      <c r="AE60" s="103">
        <v>27.9257051912534</v>
      </c>
      <c r="AF60" s="103">
        <v>28.400615023336702</v>
      </c>
      <c r="AG60" s="103">
        <v>35.999502010420102</v>
      </c>
      <c r="AH60" s="103">
        <v>28.0703915558367</v>
      </c>
      <c r="AI60" s="103">
        <v>35.014623171253398</v>
      </c>
      <c r="AJ60" s="103">
        <v>29.9449898170868</v>
      </c>
      <c r="AK60" s="103">
        <v>17.394243250836698</v>
      </c>
      <c r="AL60" s="103">
        <v>21.605318936253401</v>
      </c>
      <c r="AM60" s="103">
        <v>32.828843185420098</v>
      </c>
      <c r="AN60" s="103">
        <v>24.329618682920099</v>
      </c>
      <c r="AO60" s="103">
        <v>33.175563023753398</v>
      </c>
      <c r="AP60" s="103">
        <v>23.677276195003401</v>
      </c>
      <c r="AQ60" s="103">
        <v>35.823979388336802</v>
      </c>
      <c r="AR60" s="103">
        <v>28.279902673753401</v>
      </c>
      <c r="AS60" s="103">
        <v>37.885171826670103</v>
      </c>
      <c r="AT60" s="103">
        <v>22.159588789170101</v>
      </c>
      <c r="AU60" s="103">
        <v>35.996746387086702</v>
      </c>
      <c r="AV60" s="103">
        <v>38.6129465470867</v>
      </c>
      <c r="AW60" s="103">
        <v>38.873823047086802</v>
      </c>
      <c r="AX60" s="103">
        <v>21.389921012086798</v>
      </c>
      <c r="AY60" s="103">
        <v>31.394447124586801</v>
      </c>
      <c r="AZ60" s="103">
        <v>24.767790969586802</v>
      </c>
      <c r="BA60" s="103">
        <v>30.1619133045868</v>
      </c>
      <c r="BB60" s="103">
        <v>27.4656543045867</v>
      </c>
      <c r="BC60" s="103">
        <v>28.4140645316701</v>
      </c>
      <c r="BD60" s="103">
        <v>29.425323863753398</v>
      </c>
      <c r="BE60" s="103">
        <v>25.826639274170098</v>
      </c>
      <c r="BF60" s="103">
        <v>34.7662931991701</v>
      </c>
      <c r="BG60" s="103">
        <v>30.2792528170867</v>
      </c>
      <c r="BH60" s="103">
        <v>33.941634585003399</v>
      </c>
      <c r="BI60" s="103">
        <v>35.760465390420102</v>
      </c>
      <c r="BJ60" s="103">
        <v>32.591969539170101</v>
      </c>
      <c r="BK60" s="103">
        <v>31.1012036983368</v>
      </c>
      <c r="BL60" s="103">
        <v>31.7269727154201</v>
      </c>
      <c r="BM60" s="103">
        <v>32.134332742920101</v>
      </c>
      <c r="BN60" s="103">
        <v>30.287123375420101</v>
      </c>
      <c r="BO60" s="103">
        <v>31.8404923925034</v>
      </c>
      <c r="BP60" s="103">
        <v>36.947456372503403</v>
      </c>
      <c r="BQ60" s="103">
        <v>27.318392845003402</v>
      </c>
      <c r="BR60" s="103">
        <v>22.7867191316701</v>
      </c>
      <c r="BS60" s="103">
        <v>38.121197831670102</v>
      </c>
      <c r="BT60" s="103">
        <v>37.134774250836799</v>
      </c>
      <c r="BU60" s="103">
        <v>31.051941247086699</v>
      </c>
      <c r="BV60" s="103">
        <v>35.887365129586797</v>
      </c>
      <c r="BW60" s="103">
        <v>26.3744562379201</v>
      </c>
      <c r="BX60" s="103">
        <v>39.909599970420103</v>
      </c>
      <c r="BY60" s="103">
        <v>32.010919517086698</v>
      </c>
      <c r="BZ60" s="103">
        <v>28.691909450003401</v>
      </c>
      <c r="CA60" s="103">
        <v>30.384999282086699</v>
      </c>
      <c r="CB60" s="103">
        <v>33.869990244170097</v>
      </c>
      <c r="CC60" s="103">
        <v>40.685429156253498</v>
      </c>
      <c r="CD60" s="103">
        <v>29.1396643383368</v>
      </c>
      <c r="CE60" s="103">
        <v>35.469110187086699</v>
      </c>
      <c r="CF60" s="103">
        <v>35.5895867933367</v>
      </c>
      <c r="CG60" s="103">
        <v>36.593239757920102</v>
      </c>
      <c r="CH60" s="103">
        <v>48.9568879816701</v>
      </c>
      <c r="CI60" s="103">
        <v>33.871988914586801</v>
      </c>
      <c r="CJ60" s="103">
        <v>33.088668690003402</v>
      </c>
      <c r="CK60" s="103">
        <v>28.001012317503399</v>
      </c>
      <c r="CL60" s="103">
        <v>37.239599992920098</v>
      </c>
      <c r="CM60" s="103">
        <v>31.903858379586701</v>
      </c>
      <c r="CN60" s="103">
        <v>28.557017832503401</v>
      </c>
      <c r="CO60" s="103">
        <v>31.894732812920001</v>
      </c>
      <c r="CP60" s="103">
        <v>28.042089064170099</v>
      </c>
      <c r="CQ60" s="103">
        <v>23.7057717295868</v>
      </c>
      <c r="CR60" s="103">
        <v>36.7097637783368</v>
      </c>
      <c r="CS60" s="103">
        <v>32.904212719586802</v>
      </c>
      <c r="CT60" s="103">
        <v>33.713839827086701</v>
      </c>
      <c r="CU60" s="103">
        <v>26.574794785836701</v>
      </c>
      <c r="CV60" s="103">
        <v>32.249298183336798</v>
      </c>
      <c r="CW60" s="103">
        <v>27.9590791350034</v>
      </c>
      <c r="CX60" s="103">
        <v>33.475558503753398</v>
      </c>
      <c r="CY60" s="103">
        <v>32.0766904391701</v>
      </c>
      <c r="CZ60" s="103">
        <v>34.947872972503397</v>
      </c>
      <c r="DA60" s="103">
        <v>22.350549667086799</v>
      </c>
      <c r="DB60" s="103">
        <v>26.222496347503402</v>
      </c>
      <c r="DC60" s="103">
        <v>26.7759190366701</v>
      </c>
      <c r="DD60" s="103">
        <v>29.482947094586802</v>
      </c>
      <c r="DE60" s="103">
        <v>29.8479625379201</v>
      </c>
      <c r="DF60" s="103">
        <v>26.8385522658367</v>
      </c>
      <c r="DG60" s="103">
        <v>30.0409038629201</v>
      </c>
      <c r="DH60" s="103">
        <v>32.611793372086801</v>
      </c>
      <c r="DI60" s="103">
        <v>27.626600898753399</v>
      </c>
      <c r="DJ60" s="103">
        <v>29.4098402075034</v>
      </c>
      <c r="DK60" s="103">
        <v>35.957253956253403</v>
      </c>
    </row>
    <row r="61" spans="1:121" x14ac:dyDescent="0.25">
      <c r="A61" s="40" t="s">
        <v>155</v>
      </c>
      <c r="B61" s="1">
        <v>2031</v>
      </c>
      <c r="C61" s="7">
        <f t="shared" si="22"/>
        <v>5.022870261345421</v>
      </c>
      <c r="D61" s="7">
        <f t="shared" si="23"/>
        <v>40.986051656570815</v>
      </c>
      <c r="E61" s="7">
        <f t="shared" si="24"/>
        <v>47.906328365209077</v>
      </c>
      <c r="F61" s="7">
        <f t="shared" si="25"/>
        <v>47.902309045309082</v>
      </c>
      <c r="G61" s="7">
        <f t="shared" si="26"/>
        <v>2.5495847501583349</v>
      </c>
      <c r="H61" s="7">
        <f t="shared" si="27"/>
        <v>2.4640615292750034</v>
      </c>
      <c r="I61" s="7">
        <f t="shared" si="28"/>
        <v>3.1896251791750037</v>
      </c>
      <c r="J61" s="7">
        <f t="shared" si="29"/>
        <v>2.9015339673083353</v>
      </c>
      <c r="K61" s="88">
        <f t="shared" si="31"/>
        <v>8.0182242166666612E-3</v>
      </c>
      <c r="L61" s="85">
        <f t="shared" si="30"/>
        <v>16.036448433333323</v>
      </c>
      <c r="N61" s="6" t="s">
        <v>40</v>
      </c>
      <c r="O61" s="6">
        <v>2025</v>
      </c>
      <c r="P61" s="103">
        <v>27.427331441143799</v>
      </c>
      <c r="Q61" s="103">
        <v>31.052412740727199</v>
      </c>
      <c r="R61" s="103">
        <v>28.3008917194771</v>
      </c>
      <c r="S61" s="103">
        <v>35.401294259893902</v>
      </c>
      <c r="T61" s="103">
        <v>18.3002127423938</v>
      </c>
      <c r="U61" s="103">
        <v>28.370891865310501</v>
      </c>
      <c r="V61" s="103">
        <v>37.700422831560502</v>
      </c>
      <c r="W61" s="103">
        <v>29.232751513643901</v>
      </c>
      <c r="X61" s="103">
        <v>34.519215901143802</v>
      </c>
      <c r="Y61" s="103">
        <v>38.811684384060499</v>
      </c>
      <c r="Z61" s="103">
        <v>35.111476681143799</v>
      </c>
      <c r="AA61" s="103">
        <v>47.632522987393799</v>
      </c>
      <c r="AB61" s="103">
        <v>42.514551867810397</v>
      </c>
      <c r="AC61" s="103">
        <v>33.718938223227198</v>
      </c>
      <c r="AD61" s="103">
        <v>34.823912697810499</v>
      </c>
      <c r="AE61" s="103">
        <v>28.956991073227201</v>
      </c>
      <c r="AF61" s="103">
        <v>29.431900905310499</v>
      </c>
      <c r="AG61" s="103">
        <v>37.030787892393803</v>
      </c>
      <c r="AH61" s="103">
        <v>29.101677437810501</v>
      </c>
      <c r="AI61" s="103">
        <v>36.045909053227099</v>
      </c>
      <c r="AJ61" s="103">
        <v>30.976275699060501</v>
      </c>
      <c r="AK61" s="103">
        <v>18.4255291328105</v>
      </c>
      <c r="AL61" s="103">
        <v>22.636604818227202</v>
      </c>
      <c r="AM61" s="103">
        <v>33.860129067393899</v>
      </c>
      <c r="AN61" s="103">
        <v>25.360904564893801</v>
      </c>
      <c r="AO61" s="103">
        <v>34.206848905727199</v>
      </c>
      <c r="AP61" s="103">
        <v>24.708562076977199</v>
      </c>
      <c r="AQ61" s="103">
        <v>36.855265270310497</v>
      </c>
      <c r="AR61" s="103">
        <v>29.311188555727199</v>
      </c>
      <c r="AS61" s="103">
        <v>38.916457708643797</v>
      </c>
      <c r="AT61" s="103">
        <v>23.190874671143799</v>
      </c>
      <c r="AU61" s="103">
        <v>37.028032269060503</v>
      </c>
      <c r="AV61" s="103">
        <v>39.644232429060601</v>
      </c>
      <c r="AW61" s="103">
        <v>39.905108929060503</v>
      </c>
      <c r="AX61" s="103">
        <v>22.4212068940605</v>
      </c>
      <c r="AY61" s="103">
        <v>32.425733006560499</v>
      </c>
      <c r="AZ61" s="103">
        <v>25.7990768515605</v>
      </c>
      <c r="BA61" s="103">
        <v>31.193199186560499</v>
      </c>
      <c r="BB61" s="103">
        <v>28.496940186560501</v>
      </c>
      <c r="BC61" s="103">
        <v>29.445350413643801</v>
      </c>
      <c r="BD61" s="103">
        <v>30.456609745727199</v>
      </c>
      <c r="BE61" s="103">
        <v>26.857925156143899</v>
      </c>
      <c r="BF61" s="103">
        <v>35.797579081143802</v>
      </c>
      <c r="BG61" s="103">
        <v>31.310538699060501</v>
      </c>
      <c r="BH61" s="103">
        <v>34.9729204669772</v>
      </c>
      <c r="BI61" s="103">
        <v>36.791751272393803</v>
      </c>
      <c r="BJ61" s="103">
        <v>33.623255421143803</v>
      </c>
      <c r="BK61" s="103">
        <v>32.132489580310498</v>
      </c>
      <c r="BL61" s="103">
        <v>32.758258597393798</v>
      </c>
      <c r="BM61" s="103">
        <v>33.165618624893803</v>
      </c>
      <c r="BN61" s="103">
        <v>31.3184092573938</v>
      </c>
      <c r="BO61" s="103">
        <v>32.871778274477201</v>
      </c>
      <c r="BP61" s="103">
        <v>37.978742254477197</v>
      </c>
      <c r="BQ61" s="103">
        <v>28.3496787269771</v>
      </c>
      <c r="BR61" s="103">
        <v>23.818005013643901</v>
      </c>
      <c r="BS61" s="103">
        <v>39.152483713643903</v>
      </c>
      <c r="BT61" s="103">
        <v>38.1660601328105</v>
      </c>
      <c r="BU61" s="103">
        <v>32.083227129060496</v>
      </c>
      <c r="BV61" s="103">
        <v>36.918651011560499</v>
      </c>
      <c r="BW61" s="103">
        <v>27.405742119893901</v>
      </c>
      <c r="BX61" s="103">
        <v>40.940885852393798</v>
      </c>
      <c r="BY61" s="103">
        <v>33.042205399060499</v>
      </c>
      <c r="BZ61" s="103">
        <v>29.723195331977099</v>
      </c>
      <c r="CA61" s="103">
        <v>31.416285164060501</v>
      </c>
      <c r="CB61" s="103">
        <v>34.901276126143799</v>
      </c>
      <c r="CC61" s="103">
        <v>41.7167150382271</v>
      </c>
      <c r="CD61" s="103">
        <v>30.170950220310498</v>
      </c>
      <c r="CE61" s="103">
        <v>36.5003960690605</v>
      </c>
      <c r="CF61" s="103">
        <v>36.620872675310501</v>
      </c>
      <c r="CG61" s="103">
        <v>37.624525639893797</v>
      </c>
      <c r="CH61" s="103">
        <v>49.988173863643802</v>
      </c>
      <c r="CI61" s="103">
        <v>34.903274796560503</v>
      </c>
      <c r="CJ61" s="103">
        <v>34.119954571977203</v>
      </c>
      <c r="CK61" s="103">
        <v>29.032298199477101</v>
      </c>
      <c r="CL61" s="103">
        <v>38.2708858748938</v>
      </c>
      <c r="CM61" s="103">
        <v>32.935144261560502</v>
      </c>
      <c r="CN61" s="103">
        <v>29.588303714477199</v>
      </c>
      <c r="CO61" s="103">
        <v>32.926018694893799</v>
      </c>
      <c r="CP61" s="103">
        <v>29.0733749461439</v>
      </c>
      <c r="CQ61" s="103">
        <v>24.737057611560498</v>
      </c>
      <c r="CR61" s="103">
        <v>37.741049660310502</v>
      </c>
      <c r="CS61" s="103">
        <v>33.935498601560496</v>
      </c>
      <c r="CT61" s="103">
        <v>34.745125709060503</v>
      </c>
      <c r="CU61" s="103">
        <v>27.606080667810499</v>
      </c>
      <c r="CV61" s="103">
        <v>33.280584065310499</v>
      </c>
      <c r="CW61" s="103">
        <v>28.990365016977201</v>
      </c>
      <c r="CX61" s="103">
        <v>34.506844385727199</v>
      </c>
      <c r="CY61" s="103">
        <v>33.107976321143802</v>
      </c>
      <c r="CZ61" s="103">
        <v>35.979158854477198</v>
      </c>
      <c r="DA61" s="103">
        <v>23.381835549060501</v>
      </c>
      <c r="DB61" s="103">
        <v>27.253782229477199</v>
      </c>
      <c r="DC61" s="103">
        <v>27.807204918643802</v>
      </c>
      <c r="DD61" s="103">
        <v>30.5142329765605</v>
      </c>
      <c r="DE61" s="103">
        <v>30.879248419893798</v>
      </c>
      <c r="DF61" s="103">
        <v>27.869838147810501</v>
      </c>
      <c r="DG61" s="103">
        <v>31.072189744893802</v>
      </c>
      <c r="DH61" s="103">
        <v>33.643079254060503</v>
      </c>
      <c r="DI61" s="103">
        <v>28.6578867807272</v>
      </c>
      <c r="DJ61" s="103">
        <v>30.441126089477201</v>
      </c>
      <c r="DK61" s="103">
        <v>36.988539838227197</v>
      </c>
    </row>
    <row r="62" spans="1:121" x14ac:dyDescent="0.25">
      <c r="A62" s="40" t="s">
        <v>155</v>
      </c>
      <c r="B62" s="1">
        <v>2032</v>
      </c>
      <c r="C62" s="7">
        <f t="shared" si="22"/>
        <v>5.174174423993275</v>
      </c>
      <c r="D62" s="7">
        <f t="shared" si="23"/>
        <v>41.947284084770843</v>
      </c>
      <c r="E62" s="7">
        <f t="shared" si="24"/>
        <v>49.075574822892392</v>
      </c>
      <c r="F62" s="7">
        <f t="shared" si="25"/>
        <v>49.071555502992389</v>
      </c>
      <c r="G62" s="7">
        <f t="shared" si="26"/>
        <v>2.5666157501583342</v>
      </c>
      <c r="H62" s="7">
        <f t="shared" si="27"/>
        <v>2.4810925292749992</v>
      </c>
      <c r="I62" s="7">
        <f t="shared" si="28"/>
        <v>3.2577801791749992</v>
      </c>
      <c r="J62" s="7">
        <f t="shared" si="29"/>
        <v>2.9696889673083295</v>
      </c>
      <c r="K62" s="88">
        <f t="shared" si="31"/>
        <v>8.2822522083333336E-3</v>
      </c>
      <c r="L62" s="85">
        <f t="shared" si="30"/>
        <v>16.564504416666669</v>
      </c>
      <c r="N62" s="6" t="s">
        <v>40</v>
      </c>
      <c r="O62" s="6">
        <v>2026</v>
      </c>
      <c r="P62" s="103">
        <v>28.4251305105673</v>
      </c>
      <c r="Q62" s="103">
        <v>32.050211810150699</v>
      </c>
      <c r="R62" s="103">
        <v>29.2986907889007</v>
      </c>
      <c r="S62" s="103">
        <v>36.399093329317303</v>
      </c>
      <c r="T62" s="103">
        <v>19.2980118118174</v>
      </c>
      <c r="U62" s="103">
        <v>29.368690934734001</v>
      </c>
      <c r="V62" s="103">
        <v>38.698221900984002</v>
      </c>
      <c r="W62" s="103">
        <v>30.230550583067402</v>
      </c>
      <c r="X62" s="103">
        <v>35.517014970567303</v>
      </c>
      <c r="Y62" s="103">
        <v>39.809483453483999</v>
      </c>
      <c r="Z62" s="103">
        <v>36.109275750567399</v>
      </c>
      <c r="AA62" s="103">
        <v>48.630322056817398</v>
      </c>
      <c r="AB62" s="103">
        <v>43.512350937233997</v>
      </c>
      <c r="AC62" s="103">
        <v>34.716737292650699</v>
      </c>
      <c r="AD62" s="103">
        <v>35.821711767234</v>
      </c>
      <c r="AE62" s="103">
        <v>29.954790142650701</v>
      </c>
      <c r="AF62" s="103">
        <v>30.429699974734</v>
      </c>
      <c r="AG62" s="103">
        <v>38.028586961817297</v>
      </c>
      <c r="AH62" s="103">
        <v>30.099476507234002</v>
      </c>
      <c r="AI62" s="103">
        <v>37.043708122650699</v>
      </c>
      <c r="AJ62" s="103">
        <v>31.974074768484002</v>
      </c>
      <c r="AK62" s="103">
        <v>19.423328202234</v>
      </c>
      <c r="AL62" s="103">
        <v>23.634403887650699</v>
      </c>
      <c r="AM62" s="103">
        <v>34.8579281368173</v>
      </c>
      <c r="AN62" s="103">
        <v>26.358703634317401</v>
      </c>
      <c r="AO62" s="103">
        <v>35.204647975150699</v>
      </c>
      <c r="AP62" s="103">
        <v>25.706361146400699</v>
      </c>
      <c r="AQ62" s="103">
        <v>37.853064339733997</v>
      </c>
      <c r="AR62" s="103">
        <v>30.308987625150699</v>
      </c>
      <c r="AS62" s="103">
        <v>39.914256778067397</v>
      </c>
      <c r="AT62" s="103">
        <v>24.1886737405673</v>
      </c>
      <c r="AU62" s="103">
        <v>38.025831338483997</v>
      </c>
      <c r="AV62" s="103">
        <v>40.642031498484002</v>
      </c>
      <c r="AW62" s="103">
        <v>40.902907998483997</v>
      </c>
      <c r="AX62" s="103">
        <v>23.419005963484</v>
      </c>
      <c r="AY62" s="103">
        <v>33.423532075983999</v>
      </c>
      <c r="AZ62" s="103">
        <v>26.796875920984</v>
      </c>
      <c r="BA62" s="103">
        <v>32.190998255983999</v>
      </c>
      <c r="BB62" s="103">
        <v>29.494739255984001</v>
      </c>
      <c r="BC62" s="103">
        <v>30.443149483067401</v>
      </c>
      <c r="BD62" s="103">
        <v>31.4544088151507</v>
      </c>
      <c r="BE62" s="103">
        <v>27.8557242255674</v>
      </c>
      <c r="BF62" s="103">
        <v>36.795378150567402</v>
      </c>
      <c r="BG62" s="103">
        <v>32.308337768484002</v>
      </c>
      <c r="BH62" s="103">
        <v>35.970719536400701</v>
      </c>
      <c r="BI62" s="103">
        <v>37.789550341817403</v>
      </c>
      <c r="BJ62" s="103">
        <v>34.621054490567403</v>
      </c>
      <c r="BK62" s="103">
        <v>33.130288649733998</v>
      </c>
      <c r="BL62" s="103">
        <v>33.756057666817298</v>
      </c>
      <c r="BM62" s="103">
        <v>34.163417694317403</v>
      </c>
      <c r="BN62" s="103">
        <v>32.316208326817303</v>
      </c>
      <c r="BO62" s="103">
        <v>33.869577343900701</v>
      </c>
      <c r="BP62" s="103">
        <v>38.976541323900697</v>
      </c>
      <c r="BQ62" s="103">
        <v>29.3474777964007</v>
      </c>
      <c r="BR62" s="103">
        <v>24.815804083067299</v>
      </c>
      <c r="BS62" s="103">
        <v>40.150282783067397</v>
      </c>
      <c r="BT62" s="103">
        <v>39.163859202234001</v>
      </c>
      <c r="BU62" s="103">
        <v>33.081026198483997</v>
      </c>
      <c r="BV62" s="103">
        <v>37.916450080983999</v>
      </c>
      <c r="BW62" s="103">
        <v>28.403541189317401</v>
      </c>
      <c r="BX62" s="103">
        <v>41.938684921817298</v>
      </c>
      <c r="BY62" s="103">
        <v>34.040004468484</v>
      </c>
      <c r="BZ62" s="103">
        <v>30.720994401400699</v>
      </c>
      <c r="CA62" s="103">
        <v>32.414084233483997</v>
      </c>
      <c r="CB62" s="103">
        <v>35.899075195567399</v>
      </c>
      <c r="CC62" s="103">
        <v>42.7145141076507</v>
      </c>
      <c r="CD62" s="103">
        <v>31.168749289733999</v>
      </c>
      <c r="CE62" s="103">
        <v>37.498195138484</v>
      </c>
      <c r="CF62" s="103">
        <v>37.618671744734002</v>
      </c>
      <c r="CG62" s="103">
        <v>38.622324709317397</v>
      </c>
      <c r="CH62" s="103">
        <v>50.985972933067302</v>
      </c>
      <c r="CI62" s="103">
        <v>35.901073865984003</v>
      </c>
      <c r="CJ62" s="103">
        <v>35.117753641400697</v>
      </c>
      <c r="CK62" s="103">
        <v>30.0300972689007</v>
      </c>
      <c r="CL62" s="103">
        <v>39.2686849443173</v>
      </c>
      <c r="CM62" s="103">
        <v>33.932943330984003</v>
      </c>
      <c r="CN62" s="103">
        <v>30.586102783900699</v>
      </c>
      <c r="CO62" s="103">
        <v>33.923817764317299</v>
      </c>
      <c r="CP62" s="103">
        <v>30.071174015567401</v>
      </c>
      <c r="CQ62" s="103">
        <v>25.734856680983999</v>
      </c>
      <c r="CR62" s="103">
        <v>38.738848729734002</v>
      </c>
      <c r="CS62" s="103">
        <v>34.933297670983997</v>
      </c>
      <c r="CT62" s="103">
        <v>35.742924778484003</v>
      </c>
      <c r="CU62" s="103">
        <v>28.603879737233999</v>
      </c>
      <c r="CV62" s="103">
        <v>34.278383134734</v>
      </c>
      <c r="CW62" s="103">
        <v>29.988164086400701</v>
      </c>
      <c r="CX62" s="103">
        <v>35.504643455150699</v>
      </c>
      <c r="CY62" s="103">
        <v>34.105775390567402</v>
      </c>
      <c r="CZ62" s="103">
        <v>36.976957923900699</v>
      </c>
      <c r="DA62" s="103">
        <v>24.379634618484001</v>
      </c>
      <c r="DB62" s="103">
        <v>28.2515812989007</v>
      </c>
      <c r="DC62" s="103">
        <v>28.805003988067401</v>
      </c>
      <c r="DD62" s="103">
        <v>31.512032045984</v>
      </c>
      <c r="DE62" s="103">
        <v>31.877047489317299</v>
      </c>
      <c r="DF62" s="103">
        <v>28.867637217234002</v>
      </c>
      <c r="DG62" s="103">
        <v>32.069988814317398</v>
      </c>
      <c r="DH62" s="103">
        <v>34.640878323484003</v>
      </c>
      <c r="DI62" s="103">
        <v>29.6556858501507</v>
      </c>
      <c r="DJ62" s="103">
        <v>31.438925158900702</v>
      </c>
      <c r="DK62" s="103">
        <v>37.986338907650698</v>
      </c>
    </row>
    <row r="63" spans="1:121" x14ac:dyDescent="0.25">
      <c r="A63" s="40" t="s">
        <v>155</v>
      </c>
      <c r="B63" s="1">
        <v>2033</v>
      </c>
      <c r="C63" s="7">
        <f t="shared" si="22"/>
        <v>5.3361853298385684</v>
      </c>
      <c r="D63" s="7">
        <f t="shared" si="23"/>
        <v>43.430360065204141</v>
      </c>
      <c r="E63" s="7">
        <f t="shared" si="24"/>
        <v>49.947159271785587</v>
      </c>
      <c r="F63" s="7">
        <f t="shared" si="25"/>
        <v>49.943139951885541</v>
      </c>
      <c r="G63" s="7">
        <f t="shared" si="26"/>
        <v>2.545888750158332</v>
      </c>
      <c r="H63" s="7">
        <f t="shared" si="27"/>
        <v>2.4603655292749993</v>
      </c>
      <c r="I63" s="7">
        <f t="shared" si="28"/>
        <v>3.3382401791749987</v>
      </c>
      <c r="J63" s="7">
        <f t="shared" si="29"/>
        <v>3.05014896730833</v>
      </c>
      <c r="K63" s="88">
        <f t="shared" si="31"/>
        <v>8.5555222083333431E-3</v>
      </c>
      <c r="L63" s="85">
        <f t="shared" si="30"/>
        <v>17.111044416666687</v>
      </c>
      <c r="N63" s="6" t="s">
        <v>40</v>
      </c>
      <c r="O63" s="6">
        <v>2027</v>
      </c>
      <c r="P63" s="103">
        <v>29.736202356184201</v>
      </c>
      <c r="Q63" s="103">
        <v>33.361283655767501</v>
      </c>
      <c r="R63" s="103">
        <v>30.609762634517601</v>
      </c>
      <c r="S63" s="103">
        <v>37.710165174934197</v>
      </c>
      <c r="T63" s="103">
        <v>20.609083657434201</v>
      </c>
      <c r="U63" s="103">
        <v>30.679762780350899</v>
      </c>
      <c r="V63" s="103">
        <v>40.009293746600903</v>
      </c>
      <c r="W63" s="103">
        <v>31.5416224286842</v>
      </c>
      <c r="X63" s="103">
        <v>36.828086816184197</v>
      </c>
      <c r="Y63" s="103">
        <v>41.1205552991009</v>
      </c>
      <c r="Z63" s="103">
        <v>37.4203475961842</v>
      </c>
      <c r="AA63" s="103">
        <v>49.9413939024342</v>
      </c>
      <c r="AB63" s="103">
        <v>44.823422782850898</v>
      </c>
      <c r="AC63" s="103">
        <v>36.0278091382676</v>
      </c>
      <c r="AD63" s="103">
        <v>37.132783612850901</v>
      </c>
      <c r="AE63" s="103">
        <v>31.265861988267499</v>
      </c>
      <c r="AF63" s="103">
        <v>31.740771820350901</v>
      </c>
      <c r="AG63" s="103">
        <v>39.339658807434198</v>
      </c>
      <c r="AH63" s="103">
        <v>31.410548352850899</v>
      </c>
      <c r="AI63" s="103">
        <v>38.3547799682676</v>
      </c>
      <c r="AJ63" s="103">
        <v>33.285146614100903</v>
      </c>
      <c r="AK63" s="103">
        <v>20.734400047850901</v>
      </c>
      <c r="AL63" s="103">
        <v>24.9454757332676</v>
      </c>
      <c r="AM63" s="103">
        <v>36.168999982434201</v>
      </c>
      <c r="AN63" s="103">
        <v>27.669775479934199</v>
      </c>
      <c r="AO63" s="103">
        <v>36.5157198207676</v>
      </c>
      <c r="AP63" s="103">
        <v>27.0174329920176</v>
      </c>
      <c r="AQ63" s="103">
        <v>39.164136185350898</v>
      </c>
      <c r="AR63" s="103">
        <v>31.6200594707676</v>
      </c>
      <c r="AS63" s="103">
        <v>41.225328623684199</v>
      </c>
      <c r="AT63" s="103">
        <v>25.499745586184201</v>
      </c>
      <c r="AU63" s="103">
        <v>39.336903184100898</v>
      </c>
      <c r="AV63" s="103">
        <v>41.953103344100903</v>
      </c>
      <c r="AW63" s="103">
        <v>42.213979844100898</v>
      </c>
      <c r="AX63" s="103">
        <v>24.730077809100901</v>
      </c>
      <c r="AY63" s="103">
        <v>34.7346039216009</v>
      </c>
      <c r="AZ63" s="103">
        <v>28.107947766600901</v>
      </c>
      <c r="BA63" s="103">
        <v>33.5020701016009</v>
      </c>
      <c r="BB63" s="103">
        <v>30.805811101600899</v>
      </c>
      <c r="BC63" s="103">
        <v>31.754221328684199</v>
      </c>
      <c r="BD63" s="103">
        <v>32.765480660767501</v>
      </c>
      <c r="BE63" s="103">
        <v>29.166796071184201</v>
      </c>
      <c r="BF63" s="103">
        <v>38.106449996184203</v>
      </c>
      <c r="BG63" s="103">
        <v>33.619409614100903</v>
      </c>
      <c r="BH63" s="103">
        <v>37.281791382017502</v>
      </c>
      <c r="BI63" s="103">
        <v>39.100622187434197</v>
      </c>
      <c r="BJ63" s="103">
        <v>35.932126336184197</v>
      </c>
      <c r="BK63" s="103">
        <v>34.4413604953508</v>
      </c>
      <c r="BL63" s="103">
        <v>35.0671295124342</v>
      </c>
      <c r="BM63" s="103">
        <v>35.474489539934197</v>
      </c>
      <c r="BN63" s="103">
        <v>33.627280172434197</v>
      </c>
      <c r="BO63" s="103">
        <v>35.180649189517602</v>
      </c>
      <c r="BP63" s="103">
        <v>40.287613169517499</v>
      </c>
      <c r="BQ63" s="103">
        <v>30.658549642017501</v>
      </c>
      <c r="BR63" s="103">
        <v>26.1268759286842</v>
      </c>
      <c r="BS63" s="103">
        <v>41.461354628684198</v>
      </c>
      <c r="BT63" s="103">
        <v>40.474931047850902</v>
      </c>
      <c r="BU63" s="103">
        <v>34.392098044100898</v>
      </c>
      <c r="BV63" s="103">
        <v>39.2275219266009</v>
      </c>
      <c r="BW63" s="103">
        <v>29.714613034934199</v>
      </c>
      <c r="BX63" s="103">
        <v>43.249756767434199</v>
      </c>
      <c r="BY63" s="103">
        <v>35.351076314100901</v>
      </c>
      <c r="BZ63" s="103">
        <v>32.032066247017497</v>
      </c>
      <c r="CA63" s="103">
        <v>33.725156079100898</v>
      </c>
      <c r="CB63" s="103">
        <v>37.2101470411842</v>
      </c>
      <c r="CC63" s="103">
        <v>44.025585953267502</v>
      </c>
      <c r="CD63" s="103">
        <v>32.479821135350903</v>
      </c>
      <c r="CE63" s="103">
        <v>38.809266984100901</v>
      </c>
      <c r="CF63" s="103">
        <v>38.929743590350903</v>
      </c>
      <c r="CG63" s="103">
        <v>39.933396554934198</v>
      </c>
      <c r="CH63" s="103">
        <v>52.297044778684203</v>
      </c>
      <c r="CI63" s="103">
        <v>37.212145711600897</v>
      </c>
      <c r="CJ63" s="103">
        <v>36.428825487017498</v>
      </c>
      <c r="CK63" s="103">
        <v>31.341169114517601</v>
      </c>
      <c r="CL63" s="103">
        <v>40.579756789934201</v>
      </c>
      <c r="CM63" s="103">
        <v>35.244015176600897</v>
      </c>
      <c r="CN63" s="103">
        <v>31.8971746295176</v>
      </c>
      <c r="CO63" s="103">
        <v>35.2348896099342</v>
      </c>
      <c r="CP63" s="103">
        <v>31.382245861184199</v>
      </c>
      <c r="CQ63" s="103">
        <v>27.0459285266009</v>
      </c>
      <c r="CR63" s="103">
        <v>40.049920575350903</v>
      </c>
      <c r="CS63" s="103">
        <v>36.244369516600898</v>
      </c>
      <c r="CT63" s="103">
        <v>37.053996624100897</v>
      </c>
      <c r="CU63" s="103">
        <v>29.9149515828509</v>
      </c>
      <c r="CV63" s="103">
        <v>35.589454980350901</v>
      </c>
      <c r="CW63" s="103">
        <v>31.299235932017599</v>
      </c>
      <c r="CX63" s="103">
        <v>36.815715300767501</v>
      </c>
      <c r="CY63" s="103">
        <v>35.416847236184203</v>
      </c>
      <c r="CZ63" s="103">
        <v>38.2880297695175</v>
      </c>
      <c r="DA63" s="103">
        <v>25.690706464100899</v>
      </c>
      <c r="DB63" s="103">
        <v>29.562653144517501</v>
      </c>
      <c r="DC63" s="103">
        <v>30.116075833684199</v>
      </c>
      <c r="DD63" s="103">
        <v>32.823103891600901</v>
      </c>
      <c r="DE63" s="103">
        <v>33.1881193349342</v>
      </c>
      <c r="DF63" s="103">
        <v>30.178709062850899</v>
      </c>
      <c r="DG63" s="103">
        <v>33.381060659934199</v>
      </c>
      <c r="DH63" s="103">
        <v>35.951950169100897</v>
      </c>
      <c r="DI63" s="103">
        <v>30.966757695767502</v>
      </c>
      <c r="DJ63" s="103">
        <v>32.749997004517603</v>
      </c>
      <c r="DK63" s="103">
        <v>39.297410753267599</v>
      </c>
    </row>
    <row r="64" spans="1:121" x14ac:dyDescent="0.25">
      <c r="A64" s="40" t="s">
        <v>155</v>
      </c>
      <c r="B64" s="1">
        <v>2034</v>
      </c>
      <c r="C64" s="7">
        <f t="shared" si="22"/>
        <v>5.5342625264300453</v>
      </c>
      <c r="D64" s="7">
        <f t="shared" si="23"/>
        <v>45.494618964475038</v>
      </c>
      <c r="E64" s="7">
        <f t="shared" si="24"/>
        <v>51.118306920026669</v>
      </c>
      <c r="F64" s="7">
        <f t="shared" si="25"/>
        <v>51.114287600126687</v>
      </c>
      <c r="G64" s="7">
        <f t="shared" si="26"/>
        <v>2.580990750158334</v>
      </c>
      <c r="H64" s="7">
        <f t="shared" si="27"/>
        <v>2.4954675292749977</v>
      </c>
      <c r="I64" s="7">
        <f t="shared" si="28"/>
        <v>3.4712721791749974</v>
      </c>
      <c r="J64" s="7">
        <f t="shared" si="29"/>
        <v>3.1831809673083327</v>
      </c>
      <c r="K64" s="88">
        <f t="shared" si="31"/>
        <v>8.8383552166666698E-3</v>
      </c>
      <c r="L64" s="85">
        <f t="shared" si="30"/>
        <v>17.676710433333341</v>
      </c>
      <c r="N64" s="6" t="s">
        <v>40</v>
      </c>
      <c r="O64" s="6">
        <v>2028</v>
      </c>
      <c r="P64" s="103">
        <v>58.007063084826903</v>
      </c>
      <c r="Q64" s="103">
        <v>78.270354401076801</v>
      </c>
      <c r="R64" s="103">
        <v>12.878219531077001</v>
      </c>
      <c r="S64" s="103">
        <v>39.581996704410301</v>
      </c>
      <c r="T64" s="103">
        <v>50.757222755660301</v>
      </c>
      <c r="U64" s="103">
        <v>48.455916366910301</v>
      </c>
      <c r="V64" s="103">
        <v>45.107875411493602</v>
      </c>
      <c r="W64" s="103">
        <v>40.096763571076899</v>
      </c>
      <c r="X64" s="103">
        <v>24.162427680243599</v>
      </c>
      <c r="Y64" s="103">
        <v>25.367020969826999</v>
      </c>
      <c r="Z64" s="103">
        <v>23.657853556493599</v>
      </c>
      <c r="AA64" s="103">
        <v>58.506922199826903</v>
      </c>
      <c r="AB64" s="103">
        <v>57.579582738160298</v>
      </c>
      <c r="AC64" s="103">
        <v>52.558101064410302</v>
      </c>
      <c r="AD64" s="103">
        <v>57.620456662327001</v>
      </c>
      <c r="AE64" s="103">
        <v>24.7705224402436</v>
      </c>
      <c r="AF64" s="103">
        <v>36.535243027326999</v>
      </c>
      <c r="AG64" s="103">
        <v>45.173247733993598</v>
      </c>
      <c r="AH64" s="103">
        <v>46.5887224839936</v>
      </c>
      <c r="AI64" s="103">
        <v>61.913861701493701</v>
      </c>
      <c r="AJ64" s="103">
        <v>67.711233917326894</v>
      </c>
      <c r="AK64" s="103">
        <v>49.131531517743603</v>
      </c>
      <c r="AL64" s="103">
        <v>52.277690182743598</v>
      </c>
      <c r="AM64" s="103">
        <v>50.505287524410299</v>
      </c>
      <c r="AN64" s="103">
        <v>57.548283830243598</v>
      </c>
      <c r="AO64" s="103">
        <v>55.6497749044103</v>
      </c>
      <c r="AP64" s="103">
        <v>46.796483513577002</v>
      </c>
      <c r="AQ64" s="103">
        <v>64.264639998160206</v>
      </c>
      <c r="AR64" s="103">
        <v>29.0930088806603</v>
      </c>
      <c r="AS64" s="103">
        <v>54.5635282444102</v>
      </c>
      <c r="AT64" s="103">
        <v>40.845292166077002</v>
      </c>
      <c r="AU64" s="103">
        <v>69.743833758993503</v>
      </c>
      <c r="AV64" s="103">
        <v>39.459683497326999</v>
      </c>
      <c r="AW64" s="103">
        <v>53.049529693576901</v>
      </c>
      <c r="AX64" s="103">
        <v>45.836949476493601</v>
      </c>
      <c r="AY64" s="103">
        <v>40.2805590377436</v>
      </c>
      <c r="AZ64" s="103">
        <v>22.697714144410298</v>
      </c>
      <c r="BA64" s="103">
        <v>53.280331876493698</v>
      </c>
      <c r="BB64" s="103">
        <v>52.522816290243597</v>
      </c>
      <c r="BC64" s="103">
        <v>48.276596038576898</v>
      </c>
      <c r="BD64" s="103">
        <v>71.596233865243605</v>
      </c>
      <c r="BE64" s="103">
        <v>37.267813835660299</v>
      </c>
      <c r="BF64" s="103">
        <v>48.727794803993604</v>
      </c>
      <c r="BG64" s="103">
        <v>60.978396462326998</v>
      </c>
      <c r="BH64" s="103">
        <v>35.256503726910303</v>
      </c>
      <c r="BI64" s="103">
        <v>20.1633828227436</v>
      </c>
      <c r="BJ64" s="103">
        <v>41.237069799826997</v>
      </c>
      <c r="BK64" s="103">
        <v>26.303101713993598</v>
      </c>
      <c r="BL64" s="103">
        <v>50.691274586910303</v>
      </c>
      <c r="BM64" s="103">
        <v>34.658452402743599</v>
      </c>
      <c r="BN64" s="103">
        <v>36.554238045660298</v>
      </c>
      <c r="BO64" s="103">
        <v>35.742949098160302</v>
      </c>
      <c r="BP64" s="103">
        <v>33.217214867327002</v>
      </c>
      <c r="BQ64" s="103">
        <v>46.945268483577003</v>
      </c>
      <c r="BR64" s="103">
        <v>52.293694354410299</v>
      </c>
      <c r="BS64" s="103">
        <v>60.965173145660302</v>
      </c>
      <c r="BT64" s="103">
        <v>49.366902313577</v>
      </c>
      <c r="BU64" s="103">
        <v>48.8643751377436</v>
      </c>
      <c r="BV64" s="103">
        <v>57.008268871077</v>
      </c>
      <c r="BW64" s="103">
        <v>43.112101819826897</v>
      </c>
      <c r="BX64" s="103">
        <v>49.163118786910303</v>
      </c>
      <c r="BY64" s="103">
        <v>30.037074029826901</v>
      </c>
      <c r="BZ64" s="103">
        <v>44.186788901493699</v>
      </c>
      <c r="CA64" s="103">
        <v>50.214573828993601</v>
      </c>
      <c r="CB64" s="103">
        <v>37.782416078993599</v>
      </c>
      <c r="CC64" s="103">
        <v>19.327724417326898</v>
      </c>
      <c r="CD64" s="103">
        <v>23.376470395660299</v>
      </c>
      <c r="CE64" s="103">
        <v>50.732077743576902</v>
      </c>
      <c r="CF64" s="103">
        <v>45.422127006493596</v>
      </c>
      <c r="CG64" s="103">
        <v>30.970355836076902</v>
      </c>
      <c r="CH64" s="103">
        <v>45.656124936076999</v>
      </c>
      <c r="CI64" s="103">
        <v>41.399171148576897</v>
      </c>
      <c r="CJ64" s="103">
        <v>41.0881595406603</v>
      </c>
      <c r="CK64" s="103">
        <v>28.644614080243599</v>
      </c>
      <c r="CL64" s="103">
        <v>44.0016153031603</v>
      </c>
      <c r="CM64" s="103">
        <v>77.396879533576893</v>
      </c>
      <c r="CN64" s="103">
        <v>60.951303013577103</v>
      </c>
      <c r="CO64" s="103">
        <v>41.988182306910304</v>
      </c>
      <c r="CP64" s="103">
        <v>49.586791353993597</v>
      </c>
      <c r="CQ64" s="103">
        <v>47.137284467327</v>
      </c>
      <c r="CR64" s="103">
        <v>51.077241034410399</v>
      </c>
      <c r="CS64" s="103">
        <v>44.626820367743598</v>
      </c>
      <c r="CT64" s="103">
        <v>60.044767596077001</v>
      </c>
      <c r="CU64" s="103">
        <v>28.054130643993599</v>
      </c>
      <c r="CV64" s="103">
        <v>41.385306111910303</v>
      </c>
      <c r="CW64" s="103">
        <v>70.545101778576907</v>
      </c>
      <c r="CX64" s="103">
        <v>42.332840138576998</v>
      </c>
      <c r="CY64" s="103">
        <v>67.405288038993604</v>
      </c>
      <c r="CZ64" s="103">
        <v>62.450389874827003</v>
      </c>
      <c r="DA64" s="103">
        <v>23.053585226076901</v>
      </c>
      <c r="DB64" s="103">
        <v>37.897113804826901</v>
      </c>
      <c r="DC64" s="103">
        <v>61.391689317743598</v>
      </c>
      <c r="DD64" s="103">
        <v>70.213006685243698</v>
      </c>
      <c r="DE64" s="103">
        <v>58.233182205660299</v>
      </c>
      <c r="DF64" s="103">
        <v>37.643469752326901</v>
      </c>
      <c r="DG64" s="103">
        <v>48.804727768577003</v>
      </c>
      <c r="DH64" s="103">
        <v>38.205448508160302</v>
      </c>
      <c r="DI64" s="103">
        <v>45.738973036493597</v>
      </c>
      <c r="DJ64" s="103">
        <v>29.804082444826999</v>
      </c>
      <c r="DK64" s="103">
        <v>66.188850015243602</v>
      </c>
    </row>
    <row r="65" spans="14:115" x14ac:dyDescent="0.25">
      <c r="N65" s="6" t="s">
        <v>40</v>
      </c>
      <c r="O65" s="6">
        <v>2029</v>
      </c>
      <c r="P65" s="103">
        <v>58.180986088590203</v>
      </c>
      <c r="Q65" s="103">
        <v>78.444277404840193</v>
      </c>
      <c r="R65" s="103">
        <v>13.0521425348402</v>
      </c>
      <c r="S65" s="103">
        <v>39.755919708173501</v>
      </c>
      <c r="T65" s="103">
        <v>50.931145759423501</v>
      </c>
      <c r="U65" s="103">
        <v>48.629839370673501</v>
      </c>
      <c r="V65" s="103">
        <v>45.281798415256802</v>
      </c>
      <c r="W65" s="103">
        <v>40.270686574840198</v>
      </c>
      <c r="X65" s="103">
        <v>24.336350684006799</v>
      </c>
      <c r="Y65" s="103">
        <v>25.540943973590199</v>
      </c>
      <c r="Z65" s="103">
        <v>23.831776560256799</v>
      </c>
      <c r="AA65" s="103">
        <v>58.680845203590202</v>
      </c>
      <c r="AB65" s="103">
        <v>57.753505741923497</v>
      </c>
      <c r="AC65" s="103">
        <v>52.732024068173502</v>
      </c>
      <c r="AD65" s="103">
        <v>57.794379666090201</v>
      </c>
      <c r="AE65" s="103">
        <v>24.944445444006899</v>
      </c>
      <c r="AF65" s="103">
        <v>36.709166031090199</v>
      </c>
      <c r="AG65" s="103">
        <v>45.347170737756798</v>
      </c>
      <c r="AH65" s="103">
        <v>46.762645487756899</v>
      </c>
      <c r="AI65" s="103">
        <v>62.087784705256801</v>
      </c>
      <c r="AJ65" s="103">
        <v>67.8851569210902</v>
      </c>
      <c r="AK65" s="103">
        <v>49.305454521506803</v>
      </c>
      <c r="AL65" s="103">
        <v>52.451613186506798</v>
      </c>
      <c r="AM65" s="103">
        <v>50.679210528173499</v>
      </c>
      <c r="AN65" s="103">
        <v>57.722206834006897</v>
      </c>
      <c r="AO65" s="103">
        <v>55.8236979081735</v>
      </c>
      <c r="AP65" s="103">
        <v>46.970406517340201</v>
      </c>
      <c r="AQ65" s="103">
        <v>64.438563001923498</v>
      </c>
      <c r="AR65" s="103">
        <v>29.266931884423499</v>
      </c>
      <c r="AS65" s="103">
        <v>54.7374512481735</v>
      </c>
      <c r="AT65" s="103">
        <v>41.019215169840201</v>
      </c>
      <c r="AU65" s="103">
        <v>69.917756762756795</v>
      </c>
      <c r="AV65" s="103">
        <v>39.633606501090199</v>
      </c>
      <c r="AW65" s="103">
        <v>53.2234526973402</v>
      </c>
      <c r="AX65" s="103">
        <v>46.0108724802569</v>
      </c>
      <c r="AY65" s="103">
        <v>40.4544820415068</v>
      </c>
      <c r="AZ65" s="103">
        <v>22.871637148173502</v>
      </c>
      <c r="BA65" s="103">
        <v>53.454254880256798</v>
      </c>
      <c r="BB65" s="103">
        <v>52.696739294006903</v>
      </c>
      <c r="BC65" s="103">
        <v>48.450519042340197</v>
      </c>
      <c r="BD65" s="103">
        <v>71.770156869006797</v>
      </c>
      <c r="BE65" s="103">
        <v>37.441736839423498</v>
      </c>
      <c r="BF65" s="103">
        <v>48.901717807756803</v>
      </c>
      <c r="BG65" s="103">
        <v>61.152319466090098</v>
      </c>
      <c r="BH65" s="103">
        <v>35.430426730673602</v>
      </c>
      <c r="BI65" s="103">
        <v>20.3373058265068</v>
      </c>
      <c r="BJ65" s="103">
        <v>41.410992803590197</v>
      </c>
      <c r="BK65" s="103">
        <v>26.477024717756802</v>
      </c>
      <c r="BL65" s="103">
        <v>50.865197590673503</v>
      </c>
      <c r="BM65" s="103">
        <v>34.832375406506898</v>
      </c>
      <c r="BN65" s="103">
        <v>36.728161049423498</v>
      </c>
      <c r="BO65" s="103">
        <v>35.916872101923502</v>
      </c>
      <c r="BP65" s="103">
        <v>33.391137871090201</v>
      </c>
      <c r="BQ65" s="103">
        <v>47.119191487340203</v>
      </c>
      <c r="BR65" s="103">
        <v>52.467617358173499</v>
      </c>
      <c r="BS65" s="103">
        <v>61.139096149423501</v>
      </c>
      <c r="BT65" s="103">
        <v>49.5408253173402</v>
      </c>
      <c r="BU65" s="103">
        <v>49.0382981415068</v>
      </c>
      <c r="BV65" s="103">
        <v>57.1821918748402</v>
      </c>
      <c r="BW65" s="103">
        <v>43.286024823590203</v>
      </c>
      <c r="BX65" s="103">
        <v>49.337041790673503</v>
      </c>
      <c r="BY65" s="103">
        <v>30.2109970335902</v>
      </c>
      <c r="BZ65" s="103">
        <v>44.3607119052568</v>
      </c>
      <c r="CA65" s="103">
        <v>50.3884968327568</v>
      </c>
      <c r="CB65" s="103">
        <v>37.956339082756898</v>
      </c>
      <c r="CC65" s="103">
        <v>19.501647421090201</v>
      </c>
      <c r="CD65" s="103">
        <v>23.550393399423498</v>
      </c>
      <c r="CE65" s="103">
        <v>50.906000747340201</v>
      </c>
      <c r="CF65" s="103">
        <v>45.596050010256803</v>
      </c>
      <c r="CG65" s="103">
        <v>31.144278839840201</v>
      </c>
      <c r="CH65" s="103">
        <v>45.830047939840199</v>
      </c>
      <c r="CI65" s="103">
        <v>41.573094152340197</v>
      </c>
      <c r="CJ65" s="103">
        <v>41.2620825444235</v>
      </c>
      <c r="CK65" s="103">
        <v>28.818537084006799</v>
      </c>
      <c r="CL65" s="103">
        <v>44.175538306923599</v>
      </c>
      <c r="CM65" s="103">
        <v>77.570802537340199</v>
      </c>
      <c r="CN65" s="103">
        <v>61.125226017340196</v>
      </c>
      <c r="CO65" s="103">
        <v>42.162105310673503</v>
      </c>
      <c r="CP65" s="103">
        <v>49.760714357756903</v>
      </c>
      <c r="CQ65" s="103">
        <v>47.311207471090199</v>
      </c>
      <c r="CR65" s="103">
        <v>51.251164038173499</v>
      </c>
      <c r="CS65" s="103">
        <v>44.800743371506897</v>
      </c>
      <c r="CT65" s="103">
        <v>60.218690599840201</v>
      </c>
      <c r="CU65" s="103">
        <v>28.228053647756902</v>
      </c>
      <c r="CV65" s="103">
        <v>41.559229115673503</v>
      </c>
      <c r="CW65" s="103">
        <v>70.719024782340199</v>
      </c>
      <c r="CX65" s="103">
        <v>42.506763142340198</v>
      </c>
      <c r="CY65" s="103">
        <v>67.579211042756896</v>
      </c>
      <c r="CZ65" s="103">
        <v>62.624312878590203</v>
      </c>
      <c r="DA65" s="103">
        <v>23.2275082298402</v>
      </c>
      <c r="DB65" s="103">
        <v>38.0710368085902</v>
      </c>
      <c r="DC65" s="103">
        <v>61.565612321506798</v>
      </c>
      <c r="DD65" s="103">
        <v>70.386929689006806</v>
      </c>
      <c r="DE65" s="103">
        <v>58.407105209423499</v>
      </c>
      <c r="DF65" s="103">
        <v>37.8173927560902</v>
      </c>
      <c r="DG65" s="103">
        <v>48.978650772340103</v>
      </c>
      <c r="DH65" s="103">
        <v>38.379371511923502</v>
      </c>
      <c r="DI65" s="103">
        <v>45.912896040256797</v>
      </c>
      <c r="DJ65" s="103">
        <v>29.978005448590199</v>
      </c>
      <c r="DK65" s="103">
        <v>66.362773019006795</v>
      </c>
    </row>
    <row r="66" spans="14:115" x14ac:dyDescent="0.25">
      <c r="N66" s="6" t="s">
        <v>40</v>
      </c>
      <c r="O66" s="6">
        <v>2030</v>
      </c>
      <c r="P66" s="103">
        <v>59.102757938446302</v>
      </c>
      <c r="Q66" s="103">
        <v>79.366049254696406</v>
      </c>
      <c r="R66" s="103">
        <v>13.9739143846964</v>
      </c>
      <c r="S66" s="103">
        <v>40.6776915580297</v>
      </c>
      <c r="T66" s="103">
        <v>51.8529176092797</v>
      </c>
      <c r="U66" s="103">
        <v>49.551611220529701</v>
      </c>
      <c r="V66" s="103">
        <v>46.203570265113001</v>
      </c>
      <c r="W66" s="103">
        <v>41.192458424696298</v>
      </c>
      <c r="X66" s="103">
        <v>25.258122533862998</v>
      </c>
      <c r="Y66" s="103">
        <v>26.462715823446299</v>
      </c>
      <c r="Z66" s="103">
        <v>24.753548410113002</v>
      </c>
      <c r="AA66" s="103">
        <v>59.602617053446302</v>
      </c>
      <c r="AB66" s="103">
        <v>58.675277591779697</v>
      </c>
      <c r="AC66" s="103">
        <v>53.653795918029701</v>
      </c>
      <c r="AD66" s="103">
        <v>58.716151515946301</v>
      </c>
      <c r="AE66" s="103">
        <v>25.866217293862999</v>
      </c>
      <c r="AF66" s="103">
        <v>37.630937880946398</v>
      </c>
      <c r="AG66" s="103">
        <v>46.268942587612997</v>
      </c>
      <c r="AH66" s="103">
        <v>47.684417337612999</v>
      </c>
      <c r="AI66" s="103">
        <v>63.009556555113001</v>
      </c>
      <c r="AJ66" s="103">
        <v>68.806928770946399</v>
      </c>
      <c r="AK66" s="103">
        <v>50.227226371363002</v>
      </c>
      <c r="AL66" s="103">
        <v>53.373385036362997</v>
      </c>
      <c r="AM66" s="103">
        <v>51.600982378029698</v>
      </c>
      <c r="AN66" s="103">
        <v>58.643978683862997</v>
      </c>
      <c r="AO66" s="103">
        <v>56.745469758029699</v>
      </c>
      <c r="AP66" s="103">
        <v>47.892178367196301</v>
      </c>
      <c r="AQ66" s="103">
        <v>65.360334851779697</v>
      </c>
      <c r="AR66" s="103">
        <v>30.188703734279699</v>
      </c>
      <c r="AS66" s="103">
        <v>55.659223098029699</v>
      </c>
      <c r="AT66" s="103">
        <v>41.940987019696301</v>
      </c>
      <c r="AU66" s="103">
        <v>70.839528612613094</v>
      </c>
      <c r="AV66" s="103">
        <v>40.555378350946299</v>
      </c>
      <c r="AW66" s="103">
        <v>54.1452245471963</v>
      </c>
      <c r="AX66" s="103">
        <v>46.932644330113</v>
      </c>
      <c r="AY66" s="103">
        <v>41.376253891363</v>
      </c>
      <c r="AZ66" s="103">
        <v>23.793408998029701</v>
      </c>
      <c r="BA66" s="103">
        <v>54.376026730112997</v>
      </c>
      <c r="BB66" s="103">
        <v>53.618511143863003</v>
      </c>
      <c r="BC66" s="103">
        <v>49.372290892196403</v>
      </c>
      <c r="BD66" s="103">
        <v>72.691928718862897</v>
      </c>
      <c r="BE66" s="103">
        <v>38.363508689279698</v>
      </c>
      <c r="BF66" s="103">
        <v>49.823489657613003</v>
      </c>
      <c r="BG66" s="103">
        <v>62.074091315946298</v>
      </c>
      <c r="BH66" s="103">
        <v>36.352198580529702</v>
      </c>
      <c r="BI66" s="103">
        <v>21.259077676362999</v>
      </c>
      <c r="BJ66" s="103">
        <v>42.332764653446297</v>
      </c>
      <c r="BK66" s="103">
        <v>27.398796567613001</v>
      </c>
      <c r="BL66" s="103">
        <v>51.786969440529703</v>
      </c>
      <c r="BM66" s="103">
        <v>35.754147256362998</v>
      </c>
      <c r="BN66" s="103">
        <v>37.649932899279698</v>
      </c>
      <c r="BO66" s="103">
        <v>36.838643951779702</v>
      </c>
      <c r="BP66" s="103">
        <v>34.312909720946401</v>
      </c>
      <c r="BQ66" s="103">
        <v>48.040963337196402</v>
      </c>
      <c r="BR66" s="103">
        <v>53.389389208029698</v>
      </c>
      <c r="BS66" s="103">
        <v>62.060867999279701</v>
      </c>
      <c r="BT66" s="103">
        <v>50.4625971671964</v>
      </c>
      <c r="BU66" s="103">
        <v>49.960069991363</v>
      </c>
      <c r="BV66" s="103">
        <v>58.1039637246963</v>
      </c>
      <c r="BW66" s="103">
        <v>44.207796673446303</v>
      </c>
      <c r="BX66" s="103">
        <v>50.258813640529702</v>
      </c>
      <c r="BY66" s="103">
        <v>31.1327688834463</v>
      </c>
      <c r="BZ66" s="103">
        <v>45.282483755112999</v>
      </c>
      <c r="CA66" s="103">
        <v>51.310268682613</v>
      </c>
      <c r="CB66" s="103">
        <v>38.878110932612998</v>
      </c>
      <c r="CC66" s="103">
        <v>20.4234192709464</v>
      </c>
      <c r="CD66" s="103">
        <v>24.472165249279701</v>
      </c>
      <c r="CE66" s="103">
        <v>51.827772597196301</v>
      </c>
      <c r="CF66" s="103">
        <v>46.517821860113003</v>
      </c>
      <c r="CG66" s="103">
        <v>32.066050689696297</v>
      </c>
      <c r="CH66" s="103">
        <v>46.751819789696299</v>
      </c>
      <c r="CI66" s="103">
        <v>42.494866002196403</v>
      </c>
      <c r="CJ66" s="103">
        <v>42.183854394279699</v>
      </c>
      <c r="CK66" s="103">
        <v>29.740308933862998</v>
      </c>
      <c r="CL66" s="103">
        <v>45.097310156779699</v>
      </c>
      <c r="CM66" s="103">
        <v>78.492574387196299</v>
      </c>
      <c r="CN66" s="103">
        <v>62.046997867196403</v>
      </c>
      <c r="CO66" s="103">
        <v>43.083877160529703</v>
      </c>
      <c r="CP66" s="103">
        <v>50.682486207613003</v>
      </c>
      <c r="CQ66" s="103">
        <v>48.232979320946299</v>
      </c>
      <c r="CR66" s="103">
        <v>52.172935888029699</v>
      </c>
      <c r="CS66" s="103">
        <v>45.722515221362997</v>
      </c>
      <c r="CT66" s="103">
        <v>61.140462449696301</v>
      </c>
      <c r="CU66" s="103">
        <v>29.149825497613001</v>
      </c>
      <c r="CV66" s="103">
        <v>42.481000965529702</v>
      </c>
      <c r="CW66" s="103">
        <v>71.640796632196398</v>
      </c>
      <c r="CX66" s="103">
        <v>43.428534992196298</v>
      </c>
      <c r="CY66" s="103">
        <v>68.500982892612996</v>
      </c>
      <c r="CZ66" s="103">
        <v>63.546084728446303</v>
      </c>
      <c r="DA66" s="103">
        <v>24.1492800796963</v>
      </c>
      <c r="DB66" s="103">
        <v>38.9928086584464</v>
      </c>
      <c r="DC66" s="103">
        <v>62.487384171362997</v>
      </c>
      <c r="DD66" s="103">
        <v>71.308701538863005</v>
      </c>
      <c r="DE66" s="103">
        <v>59.328877059279698</v>
      </c>
      <c r="DF66" s="103">
        <v>38.739164605946399</v>
      </c>
      <c r="DG66" s="103">
        <v>49.900422622196402</v>
      </c>
      <c r="DH66" s="103">
        <v>39.301143361779701</v>
      </c>
      <c r="DI66" s="103">
        <v>46.834667890113003</v>
      </c>
      <c r="DJ66" s="103">
        <v>30.899777298446299</v>
      </c>
      <c r="DK66" s="103">
        <v>67.284544868862994</v>
      </c>
    </row>
    <row r="67" spans="14:115" x14ac:dyDescent="0.25">
      <c r="N67" s="6" t="s">
        <v>40</v>
      </c>
      <c r="O67" s="6">
        <v>2031</v>
      </c>
      <c r="P67" s="103">
        <v>59.751059252079898</v>
      </c>
      <c r="Q67" s="103">
        <v>80.014350568329903</v>
      </c>
      <c r="R67" s="103">
        <v>14.622215698329899</v>
      </c>
      <c r="S67" s="103">
        <v>41.325992871663303</v>
      </c>
      <c r="T67" s="103">
        <v>52.501218922913303</v>
      </c>
      <c r="U67" s="103">
        <v>50.199912534163197</v>
      </c>
      <c r="V67" s="103">
        <v>46.851871578746596</v>
      </c>
      <c r="W67" s="103">
        <v>41.840759738329901</v>
      </c>
      <c r="X67" s="103">
        <v>25.906423847496601</v>
      </c>
      <c r="Y67" s="103">
        <v>27.111017137079902</v>
      </c>
      <c r="Z67" s="103">
        <v>25.401849723746601</v>
      </c>
      <c r="AA67" s="103">
        <v>60.250918367079898</v>
      </c>
      <c r="AB67" s="103">
        <v>59.323578905413299</v>
      </c>
      <c r="AC67" s="103">
        <v>54.302097231663197</v>
      </c>
      <c r="AD67" s="103">
        <v>59.364452829579903</v>
      </c>
      <c r="AE67" s="103">
        <v>26.514518607496601</v>
      </c>
      <c r="AF67" s="103">
        <v>38.279239194579901</v>
      </c>
      <c r="AG67" s="103">
        <v>46.9172439012466</v>
      </c>
      <c r="AH67" s="103">
        <v>48.332718651246601</v>
      </c>
      <c r="AI67" s="103">
        <v>63.657857868746703</v>
      </c>
      <c r="AJ67" s="103">
        <v>69.455230084579895</v>
      </c>
      <c r="AK67" s="103">
        <v>50.875527684996598</v>
      </c>
      <c r="AL67" s="103">
        <v>54.0216863499966</v>
      </c>
      <c r="AM67" s="103">
        <v>52.249283691663301</v>
      </c>
      <c r="AN67" s="103">
        <v>59.2922799974965</v>
      </c>
      <c r="AO67" s="103">
        <v>57.393771071663203</v>
      </c>
      <c r="AP67" s="103">
        <v>48.540479680829897</v>
      </c>
      <c r="AQ67" s="103">
        <v>66.008636165413193</v>
      </c>
      <c r="AR67" s="103">
        <v>30.837005047913301</v>
      </c>
      <c r="AS67" s="103">
        <v>56.307524411663202</v>
      </c>
      <c r="AT67" s="103">
        <v>42.589288333329897</v>
      </c>
      <c r="AU67" s="103">
        <v>71.487829926246604</v>
      </c>
      <c r="AV67" s="103">
        <v>41.203679664579901</v>
      </c>
      <c r="AW67" s="103">
        <v>54.793525860829902</v>
      </c>
      <c r="AX67" s="103">
        <v>47.580945643746603</v>
      </c>
      <c r="AY67" s="103">
        <v>42.024555204996602</v>
      </c>
      <c r="AZ67" s="103">
        <v>24.4417103116633</v>
      </c>
      <c r="BA67" s="103">
        <v>55.0243280437466</v>
      </c>
      <c r="BB67" s="103">
        <v>54.266812457496599</v>
      </c>
      <c r="BC67" s="103">
        <v>50.0205922058299</v>
      </c>
      <c r="BD67" s="103">
        <v>73.340230032496507</v>
      </c>
      <c r="BE67" s="103">
        <v>39.0118100029133</v>
      </c>
      <c r="BF67" s="103">
        <v>50.471790971246598</v>
      </c>
      <c r="BG67" s="103">
        <v>62.7223926295799</v>
      </c>
      <c r="BH67" s="103">
        <v>37.000499894163198</v>
      </c>
      <c r="BI67" s="103">
        <v>21.907378989996602</v>
      </c>
      <c r="BJ67" s="103">
        <v>42.9810659670799</v>
      </c>
      <c r="BK67" s="103">
        <v>28.0470978812466</v>
      </c>
      <c r="BL67" s="103">
        <v>52.435270754163199</v>
      </c>
      <c r="BM67" s="103">
        <v>36.402448569996601</v>
      </c>
      <c r="BN67" s="103">
        <v>38.298234212913201</v>
      </c>
      <c r="BO67" s="103">
        <v>37.486945265413198</v>
      </c>
      <c r="BP67" s="103">
        <v>34.961211034579897</v>
      </c>
      <c r="BQ67" s="103">
        <v>48.689264650829898</v>
      </c>
      <c r="BR67" s="103">
        <v>54.037690521663301</v>
      </c>
      <c r="BS67" s="103">
        <v>62.709169312913303</v>
      </c>
      <c r="BT67" s="103">
        <v>51.110898480829903</v>
      </c>
      <c r="BU67" s="103">
        <v>50.608371304996602</v>
      </c>
      <c r="BV67" s="103">
        <v>58.752265038329902</v>
      </c>
      <c r="BW67" s="103">
        <v>44.856097987079899</v>
      </c>
      <c r="BX67" s="103">
        <v>50.907114954163198</v>
      </c>
      <c r="BY67" s="103">
        <v>31.781070197079899</v>
      </c>
      <c r="BZ67" s="103">
        <v>45.930785068746601</v>
      </c>
      <c r="CA67" s="103">
        <v>51.958569996246602</v>
      </c>
      <c r="CB67" s="103">
        <v>39.526412246246601</v>
      </c>
      <c r="CC67" s="103">
        <v>21.0717205845799</v>
      </c>
      <c r="CD67" s="103">
        <v>25.120466562913201</v>
      </c>
      <c r="CE67" s="103">
        <v>52.476073910829903</v>
      </c>
      <c r="CF67" s="103">
        <v>47.166123173746598</v>
      </c>
      <c r="CG67" s="103">
        <v>32.7143520033299</v>
      </c>
      <c r="CH67" s="103">
        <v>47.400121103329901</v>
      </c>
      <c r="CI67" s="103">
        <v>43.143167315829899</v>
      </c>
      <c r="CJ67" s="103">
        <v>42.832155707913202</v>
      </c>
      <c r="CK67" s="103">
        <v>30.388610247496601</v>
      </c>
      <c r="CL67" s="103">
        <v>45.745611470413301</v>
      </c>
      <c r="CM67" s="103">
        <v>79.140875700829895</v>
      </c>
      <c r="CN67" s="103">
        <v>62.695299180829998</v>
      </c>
      <c r="CO67" s="103">
        <v>43.732178474163199</v>
      </c>
      <c r="CP67" s="103">
        <v>51.330787521246599</v>
      </c>
      <c r="CQ67" s="103">
        <v>48.881280634579902</v>
      </c>
      <c r="CR67" s="103">
        <v>52.821237201663301</v>
      </c>
      <c r="CS67" s="103">
        <v>46.3708165349965</v>
      </c>
      <c r="CT67" s="103">
        <v>61.788763763329897</v>
      </c>
      <c r="CU67" s="103">
        <v>29.7981268112466</v>
      </c>
      <c r="CV67" s="103">
        <v>43.129302279163198</v>
      </c>
      <c r="CW67" s="103">
        <v>72.289097945829894</v>
      </c>
      <c r="CX67" s="103">
        <v>44.0768363058299</v>
      </c>
      <c r="CY67" s="103">
        <v>69.149284206246506</v>
      </c>
      <c r="CZ67" s="103">
        <v>64.194386042079898</v>
      </c>
      <c r="DA67" s="103">
        <v>24.797581393329899</v>
      </c>
      <c r="DB67" s="103">
        <v>39.641109972079903</v>
      </c>
      <c r="DC67" s="103">
        <v>63.1356854849966</v>
      </c>
      <c r="DD67" s="103">
        <v>71.957002852496601</v>
      </c>
      <c r="DE67" s="103">
        <v>59.977178372913201</v>
      </c>
      <c r="DF67" s="103">
        <v>39.387465919579903</v>
      </c>
      <c r="DG67" s="103">
        <v>50.548723935829898</v>
      </c>
      <c r="DH67" s="103">
        <v>39.949444675413197</v>
      </c>
      <c r="DI67" s="103">
        <v>47.482969203746599</v>
      </c>
      <c r="DJ67" s="103">
        <v>31.548078612079902</v>
      </c>
      <c r="DK67" s="103">
        <v>67.932846182496604</v>
      </c>
    </row>
    <row r="68" spans="14:115" x14ac:dyDescent="0.25">
      <c r="N68" s="6" t="s">
        <v>40</v>
      </c>
      <c r="O68" s="6">
        <v>2032</v>
      </c>
      <c r="P68" s="103">
        <v>60.920305709763198</v>
      </c>
      <c r="Q68" s="103">
        <v>81.183597026013302</v>
      </c>
      <c r="R68" s="103">
        <v>15.7914621560132</v>
      </c>
      <c r="S68" s="103">
        <v>42.495239329346497</v>
      </c>
      <c r="T68" s="103">
        <v>53.670465380596497</v>
      </c>
      <c r="U68" s="103">
        <v>51.369158991846497</v>
      </c>
      <c r="V68" s="103">
        <v>48.021118036429897</v>
      </c>
      <c r="W68" s="103">
        <v>43.010006196013201</v>
      </c>
      <c r="X68" s="103">
        <v>27.075670305179798</v>
      </c>
      <c r="Y68" s="103">
        <v>28.280263594763198</v>
      </c>
      <c r="Z68" s="103">
        <v>26.571096181429901</v>
      </c>
      <c r="AA68" s="103">
        <v>61.420164824763198</v>
      </c>
      <c r="AB68" s="103">
        <v>60.4928253630965</v>
      </c>
      <c r="AC68" s="103">
        <v>55.471343689346497</v>
      </c>
      <c r="AD68" s="103">
        <v>60.533699287263197</v>
      </c>
      <c r="AE68" s="103">
        <v>27.683765065179902</v>
      </c>
      <c r="AF68" s="103">
        <v>39.448485652263201</v>
      </c>
      <c r="AG68" s="103">
        <v>48.0864903589299</v>
      </c>
      <c r="AH68" s="103">
        <v>49.501965108929802</v>
      </c>
      <c r="AI68" s="103">
        <v>64.827104326429904</v>
      </c>
      <c r="AJ68" s="103">
        <v>70.624476542263196</v>
      </c>
      <c r="AK68" s="103">
        <v>52.044774142679898</v>
      </c>
      <c r="AL68" s="103">
        <v>55.1909328076799</v>
      </c>
      <c r="AM68" s="103">
        <v>53.418530149346601</v>
      </c>
      <c r="AN68" s="103">
        <v>60.4615264551799</v>
      </c>
      <c r="AO68" s="103">
        <v>58.563017529346503</v>
      </c>
      <c r="AP68" s="103">
        <v>49.709726138513197</v>
      </c>
      <c r="AQ68" s="103">
        <v>67.177882623096593</v>
      </c>
      <c r="AR68" s="103">
        <v>32.006251505596502</v>
      </c>
      <c r="AS68" s="103">
        <v>57.476770869346602</v>
      </c>
      <c r="AT68" s="103">
        <v>43.758534791013197</v>
      </c>
      <c r="AU68" s="103">
        <v>72.657076383929905</v>
      </c>
      <c r="AV68" s="103">
        <v>42.372926122263202</v>
      </c>
      <c r="AW68" s="103">
        <v>55.962772318513203</v>
      </c>
      <c r="AX68" s="103">
        <v>48.750192101429903</v>
      </c>
      <c r="AY68" s="103">
        <v>43.193801662679903</v>
      </c>
      <c r="AZ68" s="103">
        <v>25.6109567693466</v>
      </c>
      <c r="BA68" s="103">
        <v>56.1935745014299</v>
      </c>
      <c r="BB68" s="103">
        <v>55.4360589151798</v>
      </c>
      <c r="BC68" s="103">
        <v>51.1898386635132</v>
      </c>
      <c r="BD68" s="103">
        <v>74.509476490179907</v>
      </c>
      <c r="BE68" s="103">
        <v>40.181056460596501</v>
      </c>
      <c r="BF68" s="103">
        <v>51.641037428929899</v>
      </c>
      <c r="BG68" s="103">
        <v>63.891639087263201</v>
      </c>
      <c r="BH68" s="103">
        <v>38.169746351846499</v>
      </c>
      <c r="BI68" s="103">
        <v>23.076625447679898</v>
      </c>
      <c r="BJ68" s="103">
        <v>44.1503124247632</v>
      </c>
      <c r="BK68" s="103">
        <v>29.2163443389299</v>
      </c>
      <c r="BL68" s="103">
        <v>53.604517211846598</v>
      </c>
      <c r="BM68" s="103">
        <v>37.571695027679802</v>
      </c>
      <c r="BN68" s="103">
        <v>39.467480670596601</v>
      </c>
      <c r="BO68" s="103">
        <v>38.656191723096597</v>
      </c>
      <c r="BP68" s="103">
        <v>36.130457492263197</v>
      </c>
      <c r="BQ68" s="103">
        <v>49.858511108513198</v>
      </c>
      <c r="BR68" s="103">
        <v>55.206936979346501</v>
      </c>
      <c r="BS68" s="103">
        <v>63.878415770596497</v>
      </c>
      <c r="BT68" s="103">
        <v>52.280144938513203</v>
      </c>
      <c r="BU68" s="103">
        <v>51.777617762679903</v>
      </c>
      <c r="BV68" s="103">
        <v>59.921511496013203</v>
      </c>
      <c r="BW68" s="103">
        <v>46.025344444763199</v>
      </c>
      <c r="BX68" s="103">
        <v>52.076361411846499</v>
      </c>
      <c r="BY68" s="103">
        <v>32.950316654763199</v>
      </c>
      <c r="BZ68" s="103">
        <v>47.100031526429902</v>
      </c>
      <c r="CA68" s="103">
        <v>53.127816453929903</v>
      </c>
      <c r="CB68" s="103">
        <v>40.695658703929801</v>
      </c>
      <c r="CC68" s="103">
        <v>22.2409670422632</v>
      </c>
      <c r="CD68" s="103">
        <v>26.289713020596501</v>
      </c>
      <c r="CE68" s="103">
        <v>53.645320368513197</v>
      </c>
      <c r="CF68" s="103">
        <v>48.335369631429899</v>
      </c>
      <c r="CG68" s="103">
        <v>33.8835984610132</v>
      </c>
      <c r="CH68" s="103">
        <v>48.569367561013202</v>
      </c>
      <c r="CI68" s="103">
        <v>44.3124137735132</v>
      </c>
      <c r="CJ68" s="103">
        <v>44.001402165596502</v>
      </c>
      <c r="CK68" s="103">
        <v>31.557856705179901</v>
      </c>
      <c r="CL68" s="103">
        <v>46.914857928096502</v>
      </c>
      <c r="CM68" s="103">
        <v>80.310122158513295</v>
      </c>
      <c r="CN68" s="103">
        <v>63.864545638513199</v>
      </c>
      <c r="CO68" s="103">
        <v>44.901424931846499</v>
      </c>
      <c r="CP68" s="103">
        <v>52.500033978929899</v>
      </c>
      <c r="CQ68" s="103">
        <v>50.050527092263202</v>
      </c>
      <c r="CR68" s="103">
        <v>53.990483659346602</v>
      </c>
      <c r="CS68" s="103">
        <v>47.5400629926799</v>
      </c>
      <c r="CT68" s="103">
        <v>62.958010221013197</v>
      </c>
      <c r="CU68" s="103">
        <v>30.967373268929901</v>
      </c>
      <c r="CV68" s="103">
        <v>44.298548736846499</v>
      </c>
      <c r="CW68" s="103">
        <v>73.458344403513294</v>
      </c>
      <c r="CX68" s="103">
        <v>45.246082763513201</v>
      </c>
      <c r="CY68" s="103">
        <v>70.318530663929906</v>
      </c>
      <c r="CZ68" s="103">
        <v>65.363632499763199</v>
      </c>
      <c r="DA68" s="103">
        <v>25.9668278510132</v>
      </c>
      <c r="DB68" s="103">
        <v>40.810356429763203</v>
      </c>
      <c r="DC68" s="103">
        <v>64.304931942679801</v>
      </c>
      <c r="DD68" s="103">
        <v>73.126249310179801</v>
      </c>
      <c r="DE68" s="103">
        <v>61.146424830596501</v>
      </c>
      <c r="DF68" s="103">
        <v>40.556712377263203</v>
      </c>
      <c r="DG68" s="103">
        <v>51.717970393513198</v>
      </c>
      <c r="DH68" s="103">
        <v>41.118691133096497</v>
      </c>
      <c r="DI68" s="103">
        <v>48.652215661429899</v>
      </c>
      <c r="DJ68" s="103">
        <v>32.717325069763199</v>
      </c>
      <c r="DK68" s="103">
        <v>69.102092640179805</v>
      </c>
    </row>
    <row r="69" spans="14:115" x14ac:dyDescent="0.25">
      <c r="N69" s="6" t="s">
        <v>40</v>
      </c>
      <c r="O69" s="6">
        <v>2033</v>
      </c>
      <c r="P69" s="103">
        <v>61.7918901586564</v>
      </c>
      <c r="Q69" s="103">
        <v>82.055181474906405</v>
      </c>
      <c r="R69" s="103">
        <v>16.663046604906398</v>
      </c>
      <c r="S69" s="103">
        <v>43.366823778239699</v>
      </c>
      <c r="T69" s="103">
        <v>54.542049829489798</v>
      </c>
      <c r="U69" s="103">
        <v>52.240743440739699</v>
      </c>
      <c r="V69" s="103">
        <v>48.892702485323099</v>
      </c>
      <c r="W69" s="103">
        <v>43.881590644906403</v>
      </c>
      <c r="X69" s="103">
        <v>27.9472547540731</v>
      </c>
      <c r="Y69" s="103">
        <v>29.1518480436564</v>
      </c>
      <c r="Z69" s="103">
        <v>27.4426806303231</v>
      </c>
      <c r="AA69" s="103">
        <v>62.2917492736564</v>
      </c>
      <c r="AB69" s="103">
        <v>61.364409811989802</v>
      </c>
      <c r="AC69" s="103">
        <v>56.342928138239799</v>
      </c>
      <c r="AD69" s="103">
        <v>61.405283736156399</v>
      </c>
      <c r="AE69" s="103">
        <v>28.5553495140731</v>
      </c>
      <c r="AF69" s="103">
        <v>40.320070101156404</v>
      </c>
      <c r="AG69" s="103">
        <v>48.958074807823103</v>
      </c>
      <c r="AH69" s="103">
        <v>50.373549557823097</v>
      </c>
      <c r="AI69" s="103">
        <v>65.698688775323006</v>
      </c>
      <c r="AJ69" s="103">
        <v>71.496060991156398</v>
      </c>
      <c r="AK69" s="103">
        <v>52.916358591573101</v>
      </c>
      <c r="AL69" s="103">
        <v>56.062517256573102</v>
      </c>
      <c r="AM69" s="103">
        <v>54.290114598239697</v>
      </c>
      <c r="AN69" s="103">
        <v>61.333110904073003</v>
      </c>
      <c r="AO69" s="103">
        <v>59.434601978239797</v>
      </c>
      <c r="AP69" s="103">
        <v>50.581310587406399</v>
      </c>
      <c r="AQ69" s="103">
        <v>68.049467071989696</v>
      </c>
      <c r="AR69" s="103">
        <v>32.877835954489697</v>
      </c>
      <c r="AS69" s="103">
        <v>58.348355318239697</v>
      </c>
      <c r="AT69" s="103">
        <v>44.630119239906399</v>
      </c>
      <c r="AU69" s="103">
        <v>73.528660832823107</v>
      </c>
      <c r="AV69" s="103">
        <v>43.244510571156297</v>
      </c>
      <c r="AW69" s="103">
        <v>56.834356767406398</v>
      </c>
      <c r="AX69" s="103">
        <v>49.621776550323098</v>
      </c>
      <c r="AY69" s="103">
        <v>44.065386111572998</v>
      </c>
      <c r="AZ69" s="103">
        <v>26.4825412182397</v>
      </c>
      <c r="BA69" s="103">
        <v>57.065158950323102</v>
      </c>
      <c r="BB69" s="103">
        <v>56.307643364073101</v>
      </c>
      <c r="BC69" s="103">
        <v>52.061423112406402</v>
      </c>
      <c r="BD69" s="103">
        <v>75.381060939073095</v>
      </c>
      <c r="BE69" s="103">
        <v>41.052640909489803</v>
      </c>
      <c r="BF69" s="103">
        <v>52.512621877823101</v>
      </c>
      <c r="BG69" s="103">
        <v>64.763223536156403</v>
      </c>
      <c r="BH69" s="103">
        <v>39.041330800739701</v>
      </c>
      <c r="BI69" s="103">
        <v>23.948209896573001</v>
      </c>
      <c r="BJ69" s="103">
        <v>45.021896873656402</v>
      </c>
      <c r="BK69" s="103">
        <v>30.087928787823099</v>
      </c>
      <c r="BL69" s="103">
        <v>54.476101660739701</v>
      </c>
      <c r="BM69" s="103">
        <v>38.443279476573103</v>
      </c>
      <c r="BN69" s="103">
        <v>40.339065119489703</v>
      </c>
      <c r="BO69" s="103">
        <v>39.5277761719897</v>
      </c>
      <c r="BP69" s="103">
        <v>37.002041941156399</v>
      </c>
      <c r="BQ69" s="103">
        <v>50.730095557406401</v>
      </c>
      <c r="BR69" s="103">
        <v>56.078521428239704</v>
      </c>
      <c r="BS69" s="103">
        <v>64.750000219489706</v>
      </c>
      <c r="BT69" s="103">
        <v>53.151729387406398</v>
      </c>
      <c r="BU69" s="103">
        <v>52.649202211573098</v>
      </c>
      <c r="BV69" s="103">
        <v>60.793095944906398</v>
      </c>
      <c r="BW69" s="103">
        <v>46.896928893656401</v>
      </c>
      <c r="BX69" s="103">
        <v>52.947945860739701</v>
      </c>
      <c r="BY69" s="103">
        <v>33.821901103656401</v>
      </c>
      <c r="BZ69" s="103">
        <v>47.971615975323097</v>
      </c>
      <c r="CA69" s="103">
        <v>53.999400902823098</v>
      </c>
      <c r="CB69" s="103">
        <v>41.567243152823103</v>
      </c>
      <c r="CC69" s="103">
        <v>23.112551491156399</v>
      </c>
      <c r="CD69" s="103">
        <v>27.1612974694897</v>
      </c>
      <c r="CE69" s="103">
        <v>54.516904817406399</v>
      </c>
      <c r="CF69" s="103">
        <v>49.206954080323001</v>
      </c>
      <c r="CG69" s="103">
        <v>34.755182909906402</v>
      </c>
      <c r="CH69" s="103">
        <v>49.440952009906297</v>
      </c>
      <c r="CI69" s="103">
        <v>45.183998222406302</v>
      </c>
      <c r="CJ69" s="103">
        <v>44.872986614489697</v>
      </c>
      <c r="CK69" s="103">
        <v>32.429441154073103</v>
      </c>
      <c r="CL69" s="103">
        <v>47.786442376989697</v>
      </c>
      <c r="CM69" s="103">
        <v>81.181706607406497</v>
      </c>
      <c r="CN69" s="103">
        <v>64.736130087406394</v>
      </c>
      <c r="CO69" s="103">
        <v>45.773009380739701</v>
      </c>
      <c r="CP69" s="103">
        <v>53.371618427823002</v>
      </c>
      <c r="CQ69" s="103">
        <v>50.922111541156397</v>
      </c>
      <c r="CR69" s="103">
        <v>54.862068108239697</v>
      </c>
      <c r="CS69" s="103">
        <v>48.411647441573002</v>
      </c>
      <c r="CT69" s="103">
        <v>63.829594669906399</v>
      </c>
      <c r="CU69" s="103">
        <v>31.838957717823099</v>
      </c>
      <c r="CV69" s="103">
        <v>45.170133185739701</v>
      </c>
      <c r="CW69" s="103">
        <v>74.329928852406397</v>
      </c>
      <c r="CX69" s="103">
        <v>46.117667212406403</v>
      </c>
      <c r="CY69" s="103">
        <v>71.190115112823094</v>
      </c>
      <c r="CZ69" s="103">
        <v>66.235216948656401</v>
      </c>
      <c r="DA69" s="103">
        <v>26.838412299906398</v>
      </c>
      <c r="DB69" s="103">
        <v>41.681940878656398</v>
      </c>
      <c r="DC69" s="103">
        <v>65.176516391573102</v>
      </c>
      <c r="DD69" s="103">
        <v>73.997833759073004</v>
      </c>
      <c r="DE69" s="103">
        <v>62.018009279489704</v>
      </c>
      <c r="DF69" s="103">
        <v>41.428296826156398</v>
      </c>
      <c r="DG69" s="103">
        <v>52.5895548424064</v>
      </c>
      <c r="DH69" s="103">
        <v>41.9902755819897</v>
      </c>
      <c r="DI69" s="103">
        <v>49.523800110323101</v>
      </c>
      <c r="DJ69" s="103">
        <v>33.588909518656401</v>
      </c>
      <c r="DK69" s="103">
        <v>69.973677089073107</v>
      </c>
    </row>
    <row r="70" spans="14:115" x14ac:dyDescent="0.25">
      <c r="N70" s="6" t="s">
        <v>40</v>
      </c>
      <c r="O70" s="6">
        <v>2034</v>
      </c>
      <c r="P70" s="103">
        <v>62.963037806897603</v>
      </c>
      <c r="Q70" s="103">
        <v>83.226329123147494</v>
      </c>
      <c r="R70" s="103">
        <v>17.834194253147501</v>
      </c>
      <c r="S70" s="103">
        <v>44.537971426480901</v>
      </c>
      <c r="T70" s="103">
        <v>55.713197477730802</v>
      </c>
      <c r="U70" s="103">
        <v>53.411891088980902</v>
      </c>
      <c r="V70" s="103">
        <v>50.063850133564202</v>
      </c>
      <c r="W70" s="103">
        <v>45.052738293147499</v>
      </c>
      <c r="X70" s="103">
        <v>29.118402402314199</v>
      </c>
      <c r="Y70" s="103">
        <v>30.3229956918975</v>
      </c>
      <c r="Z70" s="103">
        <v>28.613828278564199</v>
      </c>
      <c r="AA70" s="103">
        <v>63.462896921897503</v>
      </c>
      <c r="AB70" s="103">
        <v>62.535557460230798</v>
      </c>
      <c r="AC70" s="103">
        <v>57.514075786480802</v>
      </c>
      <c r="AD70" s="103">
        <v>62.576431384397502</v>
      </c>
      <c r="AE70" s="103">
        <v>29.7264971623142</v>
      </c>
      <c r="AF70" s="103">
        <v>41.491217749397499</v>
      </c>
      <c r="AG70" s="103">
        <v>50.129222456064099</v>
      </c>
      <c r="AH70" s="103">
        <v>51.5446972060642</v>
      </c>
      <c r="AI70" s="103">
        <v>66.869836423564195</v>
      </c>
      <c r="AJ70" s="103">
        <v>72.667208639397501</v>
      </c>
      <c r="AK70" s="103">
        <v>54.087506239814203</v>
      </c>
      <c r="AL70" s="103">
        <v>57.233664904814198</v>
      </c>
      <c r="AM70" s="103">
        <v>55.4612622464808</v>
      </c>
      <c r="AN70" s="103">
        <v>62.504258552314198</v>
      </c>
      <c r="AO70" s="103">
        <v>60.6057496264809</v>
      </c>
      <c r="AP70" s="103">
        <v>51.752458235647502</v>
      </c>
      <c r="AQ70" s="103">
        <v>69.220614720230799</v>
      </c>
      <c r="AR70" s="103">
        <v>34.0489836027308</v>
      </c>
      <c r="AS70" s="103">
        <v>59.5195029664809</v>
      </c>
      <c r="AT70" s="103">
        <v>45.801266888147502</v>
      </c>
      <c r="AU70" s="103">
        <v>74.699808481064196</v>
      </c>
      <c r="AV70" s="103">
        <v>44.4156582193975</v>
      </c>
      <c r="AW70" s="103">
        <v>58.005504415647501</v>
      </c>
      <c r="AX70" s="103">
        <v>50.792924198564201</v>
      </c>
      <c r="AY70" s="103">
        <v>45.236533759814201</v>
      </c>
      <c r="AZ70" s="103">
        <v>27.653688866480799</v>
      </c>
      <c r="BA70" s="103">
        <v>58.236306598564099</v>
      </c>
      <c r="BB70" s="103">
        <v>57.478791012314197</v>
      </c>
      <c r="BC70" s="103">
        <v>53.232570760647498</v>
      </c>
      <c r="BD70" s="103">
        <v>76.552208587314098</v>
      </c>
      <c r="BE70" s="103">
        <v>42.223788557730799</v>
      </c>
      <c r="BF70" s="103">
        <v>53.683769526064196</v>
      </c>
      <c r="BG70" s="103">
        <v>65.934371184397506</v>
      </c>
      <c r="BH70" s="103">
        <v>40.212478448980796</v>
      </c>
      <c r="BI70" s="103">
        <v>25.1193575448142</v>
      </c>
      <c r="BJ70" s="103">
        <v>46.193044521897498</v>
      </c>
      <c r="BK70" s="103">
        <v>31.259076436064198</v>
      </c>
      <c r="BL70" s="103">
        <v>55.647249308980797</v>
      </c>
      <c r="BM70" s="103">
        <v>39.614427124814199</v>
      </c>
      <c r="BN70" s="103">
        <v>41.510212767730799</v>
      </c>
      <c r="BO70" s="103">
        <v>40.698923820230803</v>
      </c>
      <c r="BP70" s="103">
        <v>38.173189589397602</v>
      </c>
      <c r="BQ70" s="103">
        <v>51.901243205647503</v>
      </c>
      <c r="BR70" s="103">
        <v>57.249669076480799</v>
      </c>
      <c r="BS70" s="103">
        <v>65.921147867730795</v>
      </c>
      <c r="BT70" s="103">
        <v>54.322877035647501</v>
      </c>
      <c r="BU70" s="103">
        <v>53.8203498598142</v>
      </c>
      <c r="BV70" s="103">
        <v>61.964243593147501</v>
      </c>
      <c r="BW70" s="103">
        <v>48.068076541897497</v>
      </c>
      <c r="BX70" s="103">
        <v>54.119093508980903</v>
      </c>
      <c r="BY70" s="103">
        <v>34.993048751897398</v>
      </c>
      <c r="BZ70" s="103">
        <v>49.1427636235641</v>
      </c>
      <c r="CA70" s="103">
        <v>55.170548551064201</v>
      </c>
      <c r="CB70" s="103">
        <v>42.738390801064199</v>
      </c>
      <c r="CC70" s="103">
        <v>24.283699139397498</v>
      </c>
      <c r="CD70" s="103">
        <v>28.332445117730799</v>
      </c>
      <c r="CE70" s="103">
        <v>55.688052465647502</v>
      </c>
      <c r="CF70" s="103">
        <v>50.378101728564097</v>
      </c>
      <c r="CG70" s="103">
        <v>35.926330558147498</v>
      </c>
      <c r="CH70" s="103">
        <v>50.6120996581475</v>
      </c>
      <c r="CI70" s="103">
        <v>46.355145870647497</v>
      </c>
      <c r="CJ70" s="103">
        <v>46.0441342627309</v>
      </c>
      <c r="CK70" s="103">
        <v>33.600588802314199</v>
      </c>
      <c r="CL70" s="103">
        <v>48.9575900252309</v>
      </c>
      <c r="CM70" s="103">
        <v>82.3528542556475</v>
      </c>
      <c r="CN70" s="103">
        <v>65.907277735647497</v>
      </c>
      <c r="CO70" s="103">
        <v>46.944157028980896</v>
      </c>
      <c r="CP70" s="103">
        <v>54.542766076064197</v>
      </c>
      <c r="CQ70" s="103">
        <v>52.0932591893975</v>
      </c>
      <c r="CR70" s="103">
        <v>56.0332157564808</v>
      </c>
      <c r="CS70" s="103">
        <v>49.582795089814198</v>
      </c>
      <c r="CT70" s="103">
        <v>65.000742318147502</v>
      </c>
      <c r="CU70" s="103">
        <v>33.010105366064202</v>
      </c>
      <c r="CV70" s="103">
        <v>46.341280833980903</v>
      </c>
      <c r="CW70" s="103">
        <v>75.5010765006475</v>
      </c>
      <c r="CX70" s="103">
        <v>47.288814860647499</v>
      </c>
      <c r="CY70" s="103">
        <v>72.361262761064197</v>
      </c>
      <c r="CZ70" s="103">
        <v>67.406364596897504</v>
      </c>
      <c r="DA70" s="103">
        <v>28.009559948147501</v>
      </c>
      <c r="DB70" s="103">
        <v>42.853088526897501</v>
      </c>
      <c r="DC70" s="103">
        <v>66.347664039814205</v>
      </c>
      <c r="DD70" s="103">
        <v>75.168981407314106</v>
      </c>
      <c r="DE70" s="103">
        <v>63.189156927730899</v>
      </c>
      <c r="DF70" s="103">
        <v>42.599444474397501</v>
      </c>
      <c r="DG70" s="103">
        <v>53.760702490647503</v>
      </c>
      <c r="DH70" s="103">
        <v>43.161423230230902</v>
      </c>
      <c r="DI70" s="103">
        <v>50.694947758564197</v>
      </c>
      <c r="DJ70" s="103">
        <v>34.760057166897496</v>
      </c>
      <c r="DK70" s="103">
        <v>71.144824737314195</v>
      </c>
    </row>
    <row r="71" spans="14:115" x14ac:dyDescent="0.25">
      <c r="N71" s="6" t="s">
        <v>41</v>
      </c>
      <c r="O71" s="6">
        <v>2020</v>
      </c>
      <c r="P71" s="103">
        <v>21.986587535078598</v>
      </c>
      <c r="Q71" s="103">
        <v>28.189738854661901</v>
      </c>
      <c r="R71" s="103">
        <v>26.529920763828599</v>
      </c>
      <c r="S71" s="103">
        <v>26.681162705495201</v>
      </c>
      <c r="T71" s="103">
        <v>14.7930029317452</v>
      </c>
      <c r="U71" s="103">
        <v>21.6375131538285</v>
      </c>
      <c r="V71" s="103">
        <v>31.0050589484119</v>
      </c>
      <c r="W71" s="103">
        <v>27.7211360317452</v>
      </c>
      <c r="X71" s="103">
        <v>23.835226320078601</v>
      </c>
      <c r="Y71" s="103">
        <v>27.706120183411901</v>
      </c>
      <c r="Z71" s="103">
        <v>27.483897605495201</v>
      </c>
      <c r="AA71" s="103">
        <v>35.9154069338285</v>
      </c>
      <c r="AB71" s="103">
        <v>37.356742238828502</v>
      </c>
      <c r="AC71" s="103">
        <v>27.981552897578499</v>
      </c>
      <c r="AD71" s="103">
        <v>32.356191292161903</v>
      </c>
      <c r="AE71" s="103">
        <v>26.159734103828502</v>
      </c>
      <c r="AF71" s="103">
        <v>24.251481745911899</v>
      </c>
      <c r="AG71" s="103">
        <v>35.295316308828603</v>
      </c>
      <c r="AH71" s="103">
        <v>23.485113115495199</v>
      </c>
      <c r="AI71" s="103">
        <v>31.3657180229952</v>
      </c>
      <c r="AJ71" s="103">
        <v>27.218452320495199</v>
      </c>
      <c r="AK71" s="103">
        <v>18.3998474079952</v>
      </c>
      <c r="AL71" s="103">
        <v>19.013535201328601</v>
      </c>
      <c r="AM71" s="103">
        <v>27.772294323411899</v>
      </c>
      <c r="AN71" s="103">
        <v>24.3606729750786</v>
      </c>
      <c r="AO71" s="103">
        <v>32.760293735078598</v>
      </c>
      <c r="AP71" s="103">
        <v>20.2940759167452</v>
      </c>
      <c r="AQ71" s="103">
        <v>35.296205907995201</v>
      </c>
      <c r="AR71" s="103">
        <v>29.261808902995199</v>
      </c>
      <c r="AS71" s="103">
        <v>27.119694628828601</v>
      </c>
      <c r="AT71" s="103">
        <v>19.916676809661901</v>
      </c>
      <c r="AU71" s="103">
        <v>28.425945206328599</v>
      </c>
      <c r="AV71" s="103">
        <v>34.574977764661902</v>
      </c>
      <c r="AW71" s="103">
        <v>36.087571580911899</v>
      </c>
      <c r="AX71" s="103">
        <v>19.923262413828599</v>
      </c>
      <c r="AY71" s="103">
        <v>22.410804226745199</v>
      </c>
      <c r="AZ71" s="103">
        <v>25.6084452150785</v>
      </c>
      <c r="BA71" s="103">
        <v>32.948920077578599</v>
      </c>
      <c r="BB71" s="103">
        <v>21.892559647578501</v>
      </c>
      <c r="BC71" s="103">
        <v>26.441746302161899</v>
      </c>
      <c r="BD71" s="103">
        <v>27.967530811328601</v>
      </c>
      <c r="BE71" s="103">
        <v>19.900077785495199</v>
      </c>
      <c r="BF71" s="103">
        <v>31.870370494245201</v>
      </c>
      <c r="BG71" s="103">
        <v>28.669228291328601</v>
      </c>
      <c r="BH71" s="103">
        <v>33.253073865495203</v>
      </c>
      <c r="BI71" s="103">
        <v>27.4244499471619</v>
      </c>
      <c r="BJ71" s="103">
        <v>31.628539590911899</v>
      </c>
      <c r="BK71" s="103">
        <v>24.128229504661899</v>
      </c>
      <c r="BL71" s="103">
        <v>30.3262833634119</v>
      </c>
      <c r="BM71" s="103">
        <v>27.542824535911901</v>
      </c>
      <c r="BN71" s="103">
        <v>21.724832506745201</v>
      </c>
      <c r="BO71" s="103">
        <v>24.702983882995198</v>
      </c>
      <c r="BP71" s="103">
        <v>30.2306888900786</v>
      </c>
      <c r="BQ71" s="103">
        <v>24.659519618411899</v>
      </c>
      <c r="BR71" s="103">
        <v>22.116776378411899</v>
      </c>
      <c r="BS71" s="103">
        <v>32.544349004661903</v>
      </c>
      <c r="BT71" s="103">
        <v>29.889622949661899</v>
      </c>
      <c r="BU71" s="103">
        <v>19.336165017995199</v>
      </c>
      <c r="BV71" s="103">
        <v>36.401501892578601</v>
      </c>
      <c r="BW71" s="103">
        <v>27.736913579661898</v>
      </c>
      <c r="BX71" s="103">
        <v>31.950737891328501</v>
      </c>
      <c r="BY71" s="103">
        <v>26.993586883828598</v>
      </c>
      <c r="BZ71" s="103">
        <v>26.584466467995199</v>
      </c>
      <c r="CA71" s="103">
        <v>24.878560252578499</v>
      </c>
      <c r="CB71" s="103">
        <v>32.634786167995202</v>
      </c>
      <c r="CC71" s="103">
        <v>36.279345954245201</v>
      </c>
      <c r="CD71" s="103">
        <v>27.4937080688285</v>
      </c>
      <c r="CE71" s="103">
        <v>34.740976912995201</v>
      </c>
      <c r="CF71" s="103">
        <v>29.186193929661901</v>
      </c>
      <c r="CG71" s="103">
        <v>29.084955484661901</v>
      </c>
      <c r="CH71" s="103">
        <v>41.888730400495199</v>
      </c>
      <c r="CI71" s="103">
        <v>30.480356921745202</v>
      </c>
      <c r="CJ71" s="103">
        <v>29.110349822578598</v>
      </c>
      <c r="CK71" s="103">
        <v>23.2542867142452</v>
      </c>
      <c r="CL71" s="103">
        <v>34.802530670078497</v>
      </c>
      <c r="CM71" s="103">
        <v>33.7240925679952</v>
      </c>
      <c r="CN71" s="103">
        <v>19.133600344245199</v>
      </c>
      <c r="CO71" s="103">
        <v>26.294175218411901</v>
      </c>
      <c r="CP71" s="103">
        <v>27.188178096328599</v>
      </c>
      <c r="CQ71" s="103">
        <v>23.7336817259119</v>
      </c>
      <c r="CR71" s="103">
        <v>27.321425995911898</v>
      </c>
      <c r="CS71" s="103">
        <v>28.6051855542452</v>
      </c>
      <c r="CT71" s="103">
        <v>29.705542257161898</v>
      </c>
      <c r="CU71" s="103">
        <v>22.816362620911899</v>
      </c>
      <c r="CV71" s="103">
        <v>27.923480346745201</v>
      </c>
      <c r="CW71" s="103">
        <v>28.220959691328598</v>
      </c>
      <c r="CX71" s="103">
        <v>31.426912780911898</v>
      </c>
      <c r="CY71" s="103">
        <v>27.957490844661901</v>
      </c>
      <c r="CZ71" s="103">
        <v>30.044064728828602</v>
      </c>
      <c r="DA71" s="103">
        <v>16.8082264267452</v>
      </c>
      <c r="DB71" s="103">
        <v>24.048984732161902</v>
      </c>
      <c r="DC71" s="103">
        <v>26.417089346328599</v>
      </c>
      <c r="DD71" s="103">
        <v>29.598465755495202</v>
      </c>
      <c r="DE71" s="103">
        <v>25.6194865134119</v>
      </c>
      <c r="DF71" s="103">
        <v>22.335828428411901</v>
      </c>
      <c r="DG71" s="103">
        <v>21.6709588484119</v>
      </c>
      <c r="DH71" s="103">
        <v>23.369247870911899</v>
      </c>
      <c r="DI71" s="103">
        <v>23.6530359129952</v>
      </c>
      <c r="DJ71" s="103">
        <v>22.038714075911901</v>
      </c>
      <c r="DK71" s="103">
        <v>30.202874355911899</v>
      </c>
    </row>
    <row r="72" spans="14:115" x14ac:dyDescent="0.25">
      <c r="N72" s="6" t="s">
        <v>41</v>
      </c>
      <c r="O72" s="6">
        <v>2021</v>
      </c>
      <c r="P72" s="103">
        <v>22.198136741345898</v>
      </c>
      <c r="Q72" s="103">
        <v>28.4012880609292</v>
      </c>
      <c r="R72" s="103">
        <v>26.741469970095899</v>
      </c>
      <c r="S72" s="103">
        <v>26.8927119117626</v>
      </c>
      <c r="T72" s="103">
        <v>15.004552138012601</v>
      </c>
      <c r="U72" s="103">
        <v>21.8490623600959</v>
      </c>
      <c r="V72" s="103">
        <v>31.2166081546792</v>
      </c>
      <c r="W72" s="103">
        <v>27.932685238012599</v>
      </c>
      <c r="X72" s="103">
        <v>24.0467755263459</v>
      </c>
      <c r="Y72" s="103">
        <v>27.917669389679201</v>
      </c>
      <c r="Z72" s="103">
        <v>27.695446811762601</v>
      </c>
      <c r="AA72" s="103">
        <v>36.126956140095899</v>
      </c>
      <c r="AB72" s="103">
        <v>37.568291445095902</v>
      </c>
      <c r="AC72" s="103">
        <v>28.193102103845899</v>
      </c>
      <c r="AD72" s="103">
        <v>32.567740498429202</v>
      </c>
      <c r="AE72" s="103">
        <v>26.371283310095901</v>
      </c>
      <c r="AF72" s="103">
        <v>24.463030952179199</v>
      </c>
      <c r="AG72" s="103">
        <v>35.506865515095903</v>
      </c>
      <c r="AH72" s="103">
        <v>23.696662321762599</v>
      </c>
      <c r="AI72" s="103">
        <v>31.577267229262599</v>
      </c>
      <c r="AJ72" s="103">
        <v>27.430001526762499</v>
      </c>
      <c r="AK72" s="103">
        <v>18.611396614262599</v>
      </c>
      <c r="AL72" s="103">
        <v>19.225084407595901</v>
      </c>
      <c r="AM72" s="103">
        <v>27.983843529679199</v>
      </c>
      <c r="AN72" s="103">
        <v>24.5722221813459</v>
      </c>
      <c r="AO72" s="103">
        <v>32.971842941345898</v>
      </c>
      <c r="AP72" s="103">
        <v>20.505625123012599</v>
      </c>
      <c r="AQ72" s="103">
        <v>35.507755114262501</v>
      </c>
      <c r="AR72" s="103">
        <v>29.473358109262598</v>
      </c>
      <c r="AS72" s="103">
        <v>27.331243835095901</v>
      </c>
      <c r="AT72" s="103">
        <v>20.128226015929201</v>
      </c>
      <c r="AU72" s="103">
        <v>28.637494412595899</v>
      </c>
      <c r="AV72" s="103">
        <v>34.786526970929202</v>
      </c>
      <c r="AW72" s="103">
        <v>36.299120787179199</v>
      </c>
      <c r="AX72" s="103">
        <v>20.134811620095899</v>
      </c>
      <c r="AY72" s="103">
        <v>22.622353433012499</v>
      </c>
      <c r="AZ72" s="103">
        <v>25.8199944213459</v>
      </c>
      <c r="BA72" s="103">
        <v>33.160469283845899</v>
      </c>
      <c r="BB72" s="103">
        <v>22.104108853845901</v>
      </c>
      <c r="BC72" s="103">
        <v>26.653295508429199</v>
      </c>
      <c r="BD72" s="103">
        <v>28.179080017595901</v>
      </c>
      <c r="BE72" s="103">
        <v>20.111626991762598</v>
      </c>
      <c r="BF72" s="103">
        <v>32.0819197005126</v>
      </c>
      <c r="BG72" s="103">
        <v>28.880777497595901</v>
      </c>
      <c r="BH72" s="103">
        <v>33.464623071762503</v>
      </c>
      <c r="BI72" s="103">
        <v>27.6359991534292</v>
      </c>
      <c r="BJ72" s="103">
        <v>31.840088797179199</v>
      </c>
      <c r="BK72" s="103">
        <v>24.339778710929199</v>
      </c>
      <c r="BL72" s="103">
        <v>30.5378325696792</v>
      </c>
      <c r="BM72" s="103">
        <v>27.754373742179201</v>
      </c>
      <c r="BN72" s="103">
        <v>21.936381713012501</v>
      </c>
      <c r="BO72" s="103">
        <v>24.914533089262601</v>
      </c>
      <c r="BP72" s="103">
        <v>30.4422380963459</v>
      </c>
      <c r="BQ72" s="103">
        <v>24.871068824679199</v>
      </c>
      <c r="BR72" s="103">
        <v>22.328325584679199</v>
      </c>
      <c r="BS72" s="103">
        <v>32.755898210929203</v>
      </c>
      <c r="BT72" s="103">
        <v>30.101172155929198</v>
      </c>
      <c r="BU72" s="103">
        <v>19.547714224262499</v>
      </c>
      <c r="BV72" s="103">
        <v>36.613051098845901</v>
      </c>
      <c r="BW72" s="103">
        <v>27.948462785929198</v>
      </c>
      <c r="BX72" s="103">
        <v>32.1622870975959</v>
      </c>
      <c r="BY72" s="103">
        <v>27.205136090095898</v>
      </c>
      <c r="BZ72" s="103">
        <v>26.796015674262499</v>
      </c>
      <c r="CA72" s="103">
        <v>25.090109458845902</v>
      </c>
      <c r="CB72" s="103">
        <v>32.846335374262502</v>
      </c>
      <c r="CC72" s="103">
        <v>36.490895160512501</v>
      </c>
      <c r="CD72" s="103">
        <v>27.705257275095899</v>
      </c>
      <c r="CE72" s="103">
        <v>34.9525261192626</v>
      </c>
      <c r="CF72" s="103">
        <v>29.397743135929201</v>
      </c>
      <c r="CG72" s="103">
        <v>29.296504690929201</v>
      </c>
      <c r="CH72" s="103">
        <v>42.100279606762498</v>
      </c>
      <c r="CI72" s="103">
        <v>30.691906128012601</v>
      </c>
      <c r="CJ72" s="103">
        <v>29.321899028845898</v>
      </c>
      <c r="CK72" s="103">
        <v>23.4658359205126</v>
      </c>
      <c r="CL72" s="103">
        <v>35.014079876345903</v>
      </c>
      <c r="CM72" s="103">
        <v>33.935641774262599</v>
      </c>
      <c r="CN72" s="103">
        <v>19.345149550512598</v>
      </c>
      <c r="CO72" s="103">
        <v>26.505724424679201</v>
      </c>
      <c r="CP72" s="103">
        <v>27.399727302595899</v>
      </c>
      <c r="CQ72" s="103">
        <v>23.9452309321793</v>
      </c>
      <c r="CR72" s="103">
        <v>27.532975202179198</v>
      </c>
      <c r="CS72" s="103">
        <v>28.816734760512599</v>
      </c>
      <c r="CT72" s="103">
        <v>29.917091463429198</v>
      </c>
      <c r="CU72" s="103">
        <v>23.027911827179199</v>
      </c>
      <c r="CV72" s="103">
        <v>28.1350295530126</v>
      </c>
      <c r="CW72" s="103">
        <v>28.432508897595898</v>
      </c>
      <c r="CX72" s="103">
        <v>31.638461987179301</v>
      </c>
      <c r="CY72" s="103">
        <v>28.169040050929201</v>
      </c>
      <c r="CZ72" s="103">
        <v>30.255613935095901</v>
      </c>
      <c r="DA72" s="103">
        <v>17.0197756330126</v>
      </c>
      <c r="DB72" s="103">
        <v>24.260533938429202</v>
      </c>
      <c r="DC72" s="103">
        <v>26.628638552595898</v>
      </c>
      <c r="DD72" s="103">
        <v>29.810014961762601</v>
      </c>
      <c r="DE72" s="103">
        <v>25.8310357196792</v>
      </c>
      <c r="DF72" s="103">
        <v>22.547377634679201</v>
      </c>
      <c r="DG72" s="103">
        <v>21.882508054679199</v>
      </c>
      <c r="DH72" s="103">
        <v>23.580797077179199</v>
      </c>
      <c r="DI72" s="103">
        <v>23.8645851192626</v>
      </c>
      <c r="DJ72" s="103">
        <v>22.250263282179201</v>
      </c>
      <c r="DK72" s="103">
        <v>30.414423562179199</v>
      </c>
    </row>
    <row r="73" spans="14:115" x14ac:dyDescent="0.25">
      <c r="N73" s="6" t="s">
        <v>41</v>
      </c>
      <c r="O73" s="6">
        <v>2022</v>
      </c>
      <c r="P73" s="103">
        <v>23.293734939593602</v>
      </c>
      <c r="Q73" s="103">
        <v>29.496886259177</v>
      </c>
      <c r="R73" s="103">
        <v>27.837068168343599</v>
      </c>
      <c r="S73" s="103">
        <v>27.9883101100102</v>
      </c>
      <c r="T73" s="103">
        <v>16.100150336260299</v>
      </c>
      <c r="U73" s="103">
        <v>22.9446605583436</v>
      </c>
      <c r="V73" s="103">
        <v>32.3122063529269</v>
      </c>
      <c r="W73" s="103">
        <v>29.028283436260299</v>
      </c>
      <c r="X73" s="103">
        <v>25.1423737245936</v>
      </c>
      <c r="Y73" s="103">
        <v>29.013267587926901</v>
      </c>
      <c r="Z73" s="103">
        <v>28.791045010010301</v>
      </c>
      <c r="AA73" s="103">
        <v>37.222554338343599</v>
      </c>
      <c r="AB73" s="103">
        <v>38.663889643343602</v>
      </c>
      <c r="AC73" s="103">
        <v>29.288700302093599</v>
      </c>
      <c r="AD73" s="103">
        <v>33.663338696677002</v>
      </c>
      <c r="AE73" s="103">
        <v>27.466881508343601</v>
      </c>
      <c r="AF73" s="103">
        <v>25.558629150426899</v>
      </c>
      <c r="AG73" s="103">
        <v>36.602463713343603</v>
      </c>
      <c r="AH73" s="103">
        <v>24.792260520010299</v>
      </c>
      <c r="AI73" s="103">
        <v>32.672865427510303</v>
      </c>
      <c r="AJ73" s="103">
        <v>28.525599725010299</v>
      </c>
      <c r="AK73" s="103">
        <v>19.706994812510299</v>
      </c>
      <c r="AL73" s="103">
        <v>20.320682605843601</v>
      </c>
      <c r="AM73" s="103">
        <v>29.079441727926898</v>
      </c>
      <c r="AN73" s="103">
        <v>25.6678203795936</v>
      </c>
      <c r="AO73" s="103">
        <v>34.067441139593598</v>
      </c>
      <c r="AP73" s="103">
        <v>21.6012233212602</v>
      </c>
      <c r="AQ73" s="103">
        <v>36.603353312510301</v>
      </c>
      <c r="AR73" s="103">
        <v>30.568956307510302</v>
      </c>
      <c r="AS73" s="103">
        <v>28.4268420333436</v>
      </c>
      <c r="AT73" s="103">
        <v>21.223824214177</v>
      </c>
      <c r="AU73" s="103">
        <v>29.733092610843599</v>
      </c>
      <c r="AV73" s="103">
        <v>35.882125169176902</v>
      </c>
      <c r="AW73" s="103">
        <v>37.394718985426898</v>
      </c>
      <c r="AX73" s="103">
        <v>21.230409818343599</v>
      </c>
      <c r="AY73" s="103">
        <v>23.717951631260298</v>
      </c>
      <c r="AZ73" s="103">
        <v>26.9155926195936</v>
      </c>
      <c r="BA73" s="103">
        <v>34.256067482093599</v>
      </c>
      <c r="BB73" s="103">
        <v>23.199707052093601</v>
      </c>
      <c r="BC73" s="103">
        <v>27.748893706676899</v>
      </c>
      <c r="BD73" s="103">
        <v>29.274678215843601</v>
      </c>
      <c r="BE73" s="103">
        <v>21.207225190010298</v>
      </c>
      <c r="BF73" s="103">
        <v>33.1775178987603</v>
      </c>
      <c r="BG73" s="103">
        <v>29.976375695843601</v>
      </c>
      <c r="BH73" s="103">
        <v>34.560221270010302</v>
      </c>
      <c r="BI73" s="103">
        <v>28.731597351676999</v>
      </c>
      <c r="BJ73" s="103">
        <v>32.935686995426998</v>
      </c>
      <c r="BK73" s="103">
        <v>25.435376909176899</v>
      </c>
      <c r="BL73" s="103">
        <v>31.633430767926999</v>
      </c>
      <c r="BM73" s="103">
        <v>28.849971940427</v>
      </c>
      <c r="BN73" s="103">
        <v>23.031979911260301</v>
      </c>
      <c r="BO73" s="103">
        <v>26.010131287510301</v>
      </c>
      <c r="BP73" s="103">
        <v>31.5378362945936</v>
      </c>
      <c r="BQ73" s="103">
        <v>25.966667022926899</v>
      </c>
      <c r="BR73" s="103">
        <v>23.423923782926899</v>
      </c>
      <c r="BS73" s="103">
        <v>33.851496409177003</v>
      </c>
      <c r="BT73" s="103">
        <v>31.196770354176898</v>
      </c>
      <c r="BU73" s="103">
        <v>20.643312422510299</v>
      </c>
      <c r="BV73" s="103">
        <v>37.708649297093601</v>
      </c>
      <c r="BW73" s="103">
        <v>29.044060984177001</v>
      </c>
      <c r="BX73" s="103">
        <v>33.2578852958436</v>
      </c>
      <c r="BY73" s="103">
        <v>28.300734288343602</v>
      </c>
      <c r="BZ73" s="103">
        <v>27.891613872510302</v>
      </c>
      <c r="CA73" s="103">
        <v>26.185707657093602</v>
      </c>
      <c r="CB73" s="103">
        <v>33.941933572510301</v>
      </c>
      <c r="CC73" s="103">
        <v>37.586493358760301</v>
      </c>
      <c r="CD73" s="103">
        <v>28.800855473343599</v>
      </c>
      <c r="CE73" s="103">
        <v>36.0481243175103</v>
      </c>
      <c r="CF73" s="103">
        <v>30.4933413341769</v>
      </c>
      <c r="CG73" s="103">
        <v>30.392102889176901</v>
      </c>
      <c r="CH73" s="103">
        <v>43.195877805010298</v>
      </c>
      <c r="CI73" s="103">
        <v>31.787504326260301</v>
      </c>
      <c r="CJ73" s="103">
        <v>30.417497227093602</v>
      </c>
      <c r="CK73" s="103">
        <v>24.5614341187603</v>
      </c>
      <c r="CL73" s="103">
        <v>36.109678074593603</v>
      </c>
      <c r="CM73" s="103">
        <v>35.0312399725102</v>
      </c>
      <c r="CN73" s="103">
        <v>20.440747748760302</v>
      </c>
      <c r="CO73" s="103">
        <v>27.601322622926901</v>
      </c>
      <c r="CP73" s="103">
        <v>28.495325500843599</v>
      </c>
      <c r="CQ73" s="103">
        <v>25.040829130426999</v>
      </c>
      <c r="CR73" s="103">
        <v>28.628573400427001</v>
      </c>
      <c r="CS73" s="103">
        <v>29.912332958760299</v>
      </c>
      <c r="CT73" s="103">
        <v>31.012689661676902</v>
      </c>
      <c r="CU73" s="103">
        <v>24.123510025426899</v>
      </c>
      <c r="CV73" s="103">
        <v>29.2306277512603</v>
      </c>
      <c r="CW73" s="103">
        <v>29.528107095843598</v>
      </c>
      <c r="CX73" s="103">
        <v>32.734060185426898</v>
      </c>
      <c r="CY73" s="103">
        <v>29.264638249177001</v>
      </c>
      <c r="CZ73" s="103">
        <v>31.351212133343601</v>
      </c>
      <c r="DA73" s="103">
        <v>18.1153738312603</v>
      </c>
      <c r="DB73" s="103">
        <v>25.356132136676901</v>
      </c>
      <c r="DC73" s="103">
        <v>27.724236750843598</v>
      </c>
      <c r="DD73" s="103">
        <v>30.905613160010301</v>
      </c>
      <c r="DE73" s="103">
        <v>26.9266339179269</v>
      </c>
      <c r="DF73" s="103">
        <v>23.642975832926901</v>
      </c>
      <c r="DG73" s="103">
        <v>22.978106252926999</v>
      </c>
      <c r="DH73" s="103">
        <v>24.676395275427002</v>
      </c>
      <c r="DI73" s="103">
        <v>24.9601833175103</v>
      </c>
      <c r="DJ73" s="103">
        <v>23.345861480426901</v>
      </c>
      <c r="DK73" s="103">
        <v>31.510021760427001</v>
      </c>
    </row>
    <row r="74" spans="14:115" x14ac:dyDescent="0.25">
      <c r="N74" s="6" t="s">
        <v>41</v>
      </c>
      <c r="O74" s="6">
        <v>2023</v>
      </c>
      <c r="P74" s="103">
        <v>24.526364975125599</v>
      </c>
      <c r="Q74" s="103">
        <v>30.729516294708901</v>
      </c>
      <c r="R74" s="103">
        <v>29.0696982038756</v>
      </c>
      <c r="S74" s="103">
        <v>29.220940145542201</v>
      </c>
      <c r="T74" s="103">
        <v>17.3327803717922</v>
      </c>
      <c r="U74" s="103">
        <v>24.1772905938756</v>
      </c>
      <c r="V74" s="103">
        <v>33.544836388458897</v>
      </c>
      <c r="W74" s="103">
        <v>30.2609134717922</v>
      </c>
      <c r="X74" s="103">
        <v>26.375003760125601</v>
      </c>
      <c r="Y74" s="103">
        <v>30.245897623458902</v>
      </c>
      <c r="Z74" s="103">
        <v>30.023675045542198</v>
      </c>
      <c r="AA74" s="103">
        <v>38.455184373875603</v>
      </c>
      <c r="AB74" s="103">
        <v>39.896519678875599</v>
      </c>
      <c r="AC74" s="103">
        <v>30.521330337625599</v>
      </c>
      <c r="AD74" s="103">
        <v>34.8959687322089</v>
      </c>
      <c r="AE74" s="103">
        <v>28.699511543875602</v>
      </c>
      <c r="AF74" s="103">
        <v>26.7912591859589</v>
      </c>
      <c r="AG74" s="103">
        <v>37.8350937488756</v>
      </c>
      <c r="AH74" s="103">
        <v>26.0248905555422</v>
      </c>
      <c r="AI74" s="103">
        <v>33.9054954630423</v>
      </c>
      <c r="AJ74" s="103">
        <v>29.7582297605422</v>
      </c>
      <c r="AK74" s="103">
        <v>20.9396248480422</v>
      </c>
      <c r="AL74" s="103">
        <v>21.553312641375602</v>
      </c>
      <c r="AM74" s="103">
        <v>30.312071763458899</v>
      </c>
      <c r="AN74" s="103">
        <v>26.900450415125601</v>
      </c>
      <c r="AO74" s="103">
        <v>35.300071175125602</v>
      </c>
      <c r="AP74" s="103">
        <v>22.833853356792201</v>
      </c>
      <c r="AQ74" s="103">
        <v>37.835983348042298</v>
      </c>
      <c r="AR74" s="103">
        <v>31.801586343042199</v>
      </c>
      <c r="AS74" s="103">
        <v>29.659472068875601</v>
      </c>
      <c r="AT74" s="103">
        <v>22.456454249708901</v>
      </c>
      <c r="AU74" s="103">
        <v>30.9657226463756</v>
      </c>
      <c r="AV74" s="103">
        <v>37.114755204708899</v>
      </c>
      <c r="AW74" s="103">
        <v>38.627349020958903</v>
      </c>
      <c r="AX74" s="103">
        <v>22.4630398538756</v>
      </c>
      <c r="AY74" s="103">
        <v>24.9505816667922</v>
      </c>
      <c r="AZ74" s="103">
        <v>28.148222655125601</v>
      </c>
      <c r="BA74" s="103">
        <v>35.488697517625603</v>
      </c>
      <c r="BB74" s="103">
        <v>24.432337087625601</v>
      </c>
      <c r="BC74" s="103">
        <v>28.9815237422089</v>
      </c>
      <c r="BD74" s="103">
        <v>30.507308251375601</v>
      </c>
      <c r="BE74" s="103">
        <v>22.4398552255422</v>
      </c>
      <c r="BF74" s="103">
        <v>34.410147934292297</v>
      </c>
      <c r="BG74" s="103">
        <v>31.209005731375601</v>
      </c>
      <c r="BH74" s="103">
        <v>35.7928513055422</v>
      </c>
      <c r="BI74" s="103">
        <v>29.964227387208901</v>
      </c>
      <c r="BJ74" s="103">
        <v>34.168317030958903</v>
      </c>
      <c r="BK74" s="103">
        <v>26.6680069447089</v>
      </c>
      <c r="BL74" s="103">
        <v>32.8660608034589</v>
      </c>
      <c r="BM74" s="103">
        <v>30.082601975958902</v>
      </c>
      <c r="BN74" s="103">
        <v>24.264609946792199</v>
      </c>
      <c r="BO74" s="103">
        <v>27.242761323042199</v>
      </c>
      <c r="BP74" s="103">
        <v>32.770466330125601</v>
      </c>
      <c r="BQ74" s="103">
        <v>27.1992970584589</v>
      </c>
      <c r="BR74" s="103">
        <v>24.656553818458899</v>
      </c>
      <c r="BS74" s="103">
        <v>35.0841264447089</v>
      </c>
      <c r="BT74" s="103">
        <v>32.429400389708903</v>
      </c>
      <c r="BU74" s="103">
        <v>21.8759424580422</v>
      </c>
      <c r="BV74" s="103">
        <v>38.941279332625498</v>
      </c>
      <c r="BW74" s="103">
        <v>30.276691019708899</v>
      </c>
      <c r="BX74" s="103">
        <v>34.490515331375498</v>
      </c>
      <c r="BY74" s="103">
        <v>29.533364323875599</v>
      </c>
      <c r="BZ74" s="103">
        <v>29.1242439080422</v>
      </c>
      <c r="CA74" s="103">
        <v>27.418337692625599</v>
      </c>
      <c r="CB74" s="103">
        <v>35.174563608042199</v>
      </c>
      <c r="CC74" s="103">
        <v>38.819123394292298</v>
      </c>
      <c r="CD74" s="103">
        <v>30.0334855088756</v>
      </c>
      <c r="CE74" s="103">
        <v>37.280754353042198</v>
      </c>
      <c r="CF74" s="103">
        <v>31.725971369708901</v>
      </c>
      <c r="CG74" s="103">
        <v>31.624732924708901</v>
      </c>
      <c r="CH74" s="103">
        <v>44.428507840542203</v>
      </c>
      <c r="CI74" s="103">
        <v>33.020134361792202</v>
      </c>
      <c r="CJ74" s="103">
        <v>31.650127262625599</v>
      </c>
      <c r="CK74" s="103">
        <v>25.794064154292201</v>
      </c>
      <c r="CL74" s="103">
        <v>37.3423081101256</v>
      </c>
      <c r="CM74" s="103">
        <v>36.263870008042304</v>
      </c>
      <c r="CN74" s="103">
        <v>21.6733777842922</v>
      </c>
      <c r="CO74" s="103">
        <v>28.833952658458902</v>
      </c>
      <c r="CP74" s="103">
        <v>29.7279555363756</v>
      </c>
      <c r="CQ74" s="103">
        <v>26.273459165958901</v>
      </c>
      <c r="CR74" s="103">
        <v>29.861203435958899</v>
      </c>
      <c r="CS74" s="103">
        <v>31.1449629942922</v>
      </c>
      <c r="CT74" s="103">
        <v>32.245319697208899</v>
      </c>
      <c r="CU74" s="103">
        <v>25.3561400609589</v>
      </c>
      <c r="CV74" s="103">
        <v>30.463257786792202</v>
      </c>
      <c r="CW74" s="103">
        <v>30.7607371313755</v>
      </c>
      <c r="CX74" s="103">
        <v>33.966690220958903</v>
      </c>
      <c r="CY74" s="103">
        <v>30.497268284708898</v>
      </c>
      <c r="CZ74" s="103">
        <v>32.583842168875599</v>
      </c>
      <c r="DA74" s="103">
        <v>19.348003866792201</v>
      </c>
      <c r="DB74" s="103">
        <v>26.588762172208899</v>
      </c>
      <c r="DC74" s="103">
        <v>28.956866786375599</v>
      </c>
      <c r="DD74" s="103">
        <v>32.138243195542202</v>
      </c>
      <c r="DE74" s="103">
        <v>28.1592639534589</v>
      </c>
      <c r="DF74" s="103">
        <v>24.875605868458901</v>
      </c>
      <c r="DG74" s="103">
        <v>24.2107362884589</v>
      </c>
      <c r="DH74" s="103">
        <v>25.909025310958899</v>
      </c>
      <c r="DI74" s="103">
        <v>26.192813353042201</v>
      </c>
      <c r="DJ74" s="103">
        <v>24.578491515958898</v>
      </c>
      <c r="DK74" s="103">
        <v>32.742651795958899</v>
      </c>
    </row>
    <row r="75" spans="14:115" x14ac:dyDescent="0.25">
      <c r="N75" s="6" t="s">
        <v>41</v>
      </c>
      <c r="O75" s="6">
        <v>2024</v>
      </c>
      <c r="P75" s="103">
        <v>25.893782252920101</v>
      </c>
      <c r="Q75" s="103">
        <v>32.096933572503403</v>
      </c>
      <c r="R75" s="103">
        <v>30.437115481670102</v>
      </c>
      <c r="S75" s="103">
        <v>30.588357423336699</v>
      </c>
      <c r="T75" s="103">
        <v>18.700197649586801</v>
      </c>
      <c r="U75" s="103">
        <v>25.544707871670099</v>
      </c>
      <c r="V75" s="103">
        <v>34.912253666253399</v>
      </c>
      <c r="W75" s="103">
        <v>31.628330749586699</v>
      </c>
      <c r="X75" s="103">
        <v>27.742421037920099</v>
      </c>
      <c r="Y75" s="103">
        <v>31.6133149012534</v>
      </c>
      <c r="Z75" s="103">
        <v>31.3910923233368</v>
      </c>
      <c r="AA75" s="103">
        <v>39.822601651670098</v>
      </c>
      <c r="AB75" s="103">
        <v>41.263936956670101</v>
      </c>
      <c r="AC75" s="103">
        <v>31.888747615420101</v>
      </c>
      <c r="AD75" s="103">
        <v>36.263386010003401</v>
      </c>
      <c r="AE75" s="103">
        <v>30.0669288216701</v>
      </c>
      <c r="AF75" s="103">
        <v>28.158676463753402</v>
      </c>
      <c r="AG75" s="103">
        <v>39.202511026670102</v>
      </c>
      <c r="AH75" s="103">
        <v>27.392307833336801</v>
      </c>
      <c r="AI75" s="103">
        <v>35.272912740836702</v>
      </c>
      <c r="AJ75" s="103">
        <v>31.125647038336702</v>
      </c>
      <c r="AK75" s="103">
        <v>22.307042125836698</v>
      </c>
      <c r="AL75" s="103">
        <v>22.9207299191701</v>
      </c>
      <c r="AM75" s="103">
        <v>31.679489041253401</v>
      </c>
      <c r="AN75" s="103">
        <v>28.267867692920099</v>
      </c>
      <c r="AO75" s="103">
        <v>36.667488452920097</v>
      </c>
      <c r="AP75" s="103">
        <v>24.201270634586798</v>
      </c>
      <c r="AQ75" s="103">
        <v>39.2034006258367</v>
      </c>
      <c r="AR75" s="103">
        <v>33.169003620836698</v>
      </c>
      <c r="AS75" s="103">
        <v>31.026889346670099</v>
      </c>
      <c r="AT75" s="103">
        <v>23.8238715275034</v>
      </c>
      <c r="AU75" s="103">
        <v>32.333139924170098</v>
      </c>
      <c r="AV75" s="103">
        <v>38.482172482503401</v>
      </c>
      <c r="AW75" s="103">
        <v>39.994766298753397</v>
      </c>
      <c r="AX75" s="103">
        <v>23.830457131670101</v>
      </c>
      <c r="AY75" s="103">
        <v>26.317998944586801</v>
      </c>
      <c r="AZ75" s="103">
        <v>29.515639932920099</v>
      </c>
      <c r="BA75" s="103">
        <v>36.856114795419998</v>
      </c>
      <c r="BB75" s="103">
        <v>25.7997543654201</v>
      </c>
      <c r="BC75" s="103">
        <v>30.348941020003402</v>
      </c>
      <c r="BD75" s="103">
        <v>31.874725529170099</v>
      </c>
      <c r="BE75" s="103">
        <v>23.807272503336701</v>
      </c>
      <c r="BF75" s="103">
        <v>35.777565212086699</v>
      </c>
      <c r="BG75" s="103">
        <v>32.576423009170099</v>
      </c>
      <c r="BH75" s="103">
        <v>37.160268583336801</v>
      </c>
      <c r="BI75" s="103">
        <v>31.331644665003399</v>
      </c>
      <c r="BJ75" s="103">
        <v>35.535734308753398</v>
      </c>
      <c r="BK75" s="103">
        <v>28.035424222503401</v>
      </c>
      <c r="BL75" s="103">
        <v>34.233478081253402</v>
      </c>
      <c r="BM75" s="103">
        <v>31.4500192537534</v>
      </c>
      <c r="BN75" s="103">
        <v>25.6320272245868</v>
      </c>
      <c r="BO75" s="103">
        <v>28.6101786008368</v>
      </c>
      <c r="BP75" s="103">
        <v>34.137883607920003</v>
      </c>
      <c r="BQ75" s="103">
        <v>28.566714336253401</v>
      </c>
      <c r="BR75" s="103">
        <v>26.023971096253401</v>
      </c>
      <c r="BS75" s="103">
        <v>36.451543722503402</v>
      </c>
      <c r="BT75" s="103">
        <v>33.796817667503397</v>
      </c>
      <c r="BU75" s="103">
        <v>23.243359735836702</v>
      </c>
      <c r="BV75" s="103">
        <v>40.3086966104201</v>
      </c>
      <c r="BW75" s="103">
        <v>31.644108297503401</v>
      </c>
      <c r="BX75" s="103">
        <v>35.857932609170099</v>
      </c>
      <c r="BY75" s="103">
        <v>30.900781601670101</v>
      </c>
      <c r="BZ75" s="103">
        <v>30.491661185836701</v>
      </c>
      <c r="CA75" s="103">
        <v>28.785754970420101</v>
      </c>
      <c r="CB75" s="103">
        <v>36.541980885836701</v>
      </c>
      <c r="CC75" s="103">
        <v>40.1865406720867</v>
      </c>
      <c r="CD75" s="103">
        <v>31.400902786670098</v>
      </c>
      <c r="CE75" s="103">
        <v>38.6481716308367</v>
      </c>
      <c r="CF75" s="103">
        <v>33.093388647503403</v>
      </c>
      <c r="CG75" s="103">
        <v>32.992150202503403</v>
      </c>
      <c r="CH75" s="103">
        <v>45.795925118336697</v>
      </c>
      <c r="CI75" s="103">
        <v>34.387551639586697</v>
      </c>
      <c r="CJ75" s="103">
        <v>33.017544540420097</v>
      </c>
      <c r="CK75" s="103">
        <v>27.161481432086799</v>
      </c>
      <c r="CL75" s="103">
        <v>38.709725387920102</v>
      </c>
      <c r="CM75" s="103">
        <v>37.631287285836699</v>
      </c>
      <c r="CN75" s="103">
        <v>23.040795062086801</v>
      </c>
      <c r="CO75" s="103">
        <v>30.2013699362534</v>
      </c>
      <c r="CP75" s="103">
        <v>31.095372814170101</v>
      </c>
      <c r="CQ75" s="103">
        <v>27.640876443753399</v>
      </c>
      <c r="CR75" s="103">
        <v>31.228620713753401</v>
      </c>
      <c r="CS75" s="103">
        <v>32.512380272086801</v>
      </c>
      <c r="CT75" s="103">
        <v>33.612736975003401</v>
      </c>
      <c r="CU75" s="103">
        <v>26.723557338753398</v>
      </c>
      <c r="CV75" s="103">
        <v>31.830675064586799</v>
      </c>
      <c r="CW75" s="103">
        <v>32.128154409170101</v>
      </c>
      <c r="CX75" s="103">
        <v>35.334107498753397</v>
      </c>
      <c r="CY75" s="103">
        <v>31.8646855625034</v>
      </c>
      <c r="CZ75" s="103">
        <v>33.9512594466701</v>
      </c>
      <c r="DA75" s="103">
        <v>20.715421144586699</v>
      </c>
      <c r="DB75" s="103">
        <v>27.9561794500034</v>
      </c>
      <c r="DC75" s="103">
        <v>30.324284064170101</v>
      </c>
      <c r="DD75" s="103">
        <v>33.505660473336803</v>
      </c>
      <c r="DE75" s="103">
        <v>29.526681231253399</v>
      </c>
      <c r="DF75" s="103">
        <v>26.2430231462534</v>
      </c>
      <c r="DG75" s="103">
        <v>25.578153566253398</v>
      </c>
      <c r="DH75" s="103">
        <v>27.276442588753401</v>
      </c>
      <c r="DI75" s="103">
        <v>27.560230630836699</v>
      </c>
      <c r="DJ75" s="103">
        <v>25.9459087937534</v>
      </c>
      <c r="DK75" s="103">
        <v>34.110069073753401</v>
      </c>
    </row>
    <row r="76" spans="14:115" x14ac:dyDescent="0.25">
      <c r="N76" s="6" t="s">
        <v>41</v>
      </c>
      <c r="O76" s="6">
        <v>2025</v>
      </c>
      <c r="P76" s="103">
        <v>26.925068134893799</v>
      </c>
      <c r="Q76" s="103">
        <v>33.128219454477197</v>
      </c>
      <c r="R76" s="103">
        <v>31.468401363643899</v>
      </c>
      <c r="S76" s="103">
        <v>31.6196433053105</v>
      </c>
      <c r="T76" s="103">
        <v>19.7314835315605</v>
      </c>
      <c r="U76" s="103">
        <v>26.5759937536439</v>
      </c>
      <c r="V76" s="103">
        <v>35.9435395482272</v>
      </c>
      <c r="W76" s="103">
        <v>32.659616631560503</v>
      </c>
      <c r="X76" s="103">
        <v>28.773706919893801</v>
      </c>
      <c r="Y76" s="103">
        <v>32.644600783227197</v>
      </c>
      <c r="Z76" s="103">
        <v>32.422378205310501</v>
      </c>
      <c r="AA76" s="103">
        <v>40.853887533643899</v>
      </c>
      <c r="AB76" s="103">
        <v>42.295222838643802</v>
      </c>
      <c r="AC76" s="103">
        <v>32.920033497393803</v>
      </c>
      <c r="AD76" s="103">
        <v>37.294671891977202</v>
      </c>
      <c r="AE76" s="103">
        <v>31.098214703643801</v>
      </c>
      <c r="AF76" s="103">
        <v>29.1899623457271</v>
      </c>
      <c r="AG76" s="103">
        <v>40.233796908643797</v>
      </c>
      <c r="AH76" s="103">
        <v>28.423593715310499</v>
      </c>
      <c r="AI76" s="103">
        <v>36.304198622810503</v>
      </c>
      <c r="AJ76" s="103">
        <v>32.156932920310503</v>
      </c>
      <c r="AK76" s="103">
        <v>23.3383280078105</v>
      </c>
      <c r="AL76" s="103">
        <v>23.952015801143801</v>
      </c>
      <c r="AM76" s="103">
        <v>32.710774923227198</v>
      </c>
      <c r="AN76" s="103">
        <v>29.299153574893801</v>
      </c>
      <c r="AO76" s="103">
        <v>37.698774334893798</v>
      </c>
      <c r="AP76" s="103">
        <v>25.2325565165605</v>
      </c>
      <c r="AQ76" s="103">
        <v>40.234686507810601</v>
      </c>
      <c r="AR76" s="103">
        <v>34.200289502810499</v>
      </c>
      <c r="AS76" s="103">
        <v>32.058175228643798</v>
      </c>
      <c r="AT76" s="103">
        <v>24.855157409477201</v>
      </c>
      <c r="AU76" s="103">
        <v>33.364425806143799</v>
      </c>
      <c r="AV76" s="103">
        <v>39.513458364477202</v>
      </c>
      <c r="AW76" s="103">
        <v>41.026052180727199</v>
      </c>
      <c r="AX76" s="103">
        <v>24.8617430136438</v>
      </c>
      <c r="AY76" s="103">
        <v>27.349284826560499</v>
      </c>
      <c r="AZ76" s="103">
        <v>30.5469258148938</v>
      </c>
      <c r="BA76" s="103">
        <v>37.887400677393899</v>
      </c>
      <c r="BB76" s="103">
        <v>26.831040247393801</v>
      </c>
      <c r="BC76" s="103">
        <v>31.380226901977199</v>
      </c>
      <c r="BD76" s="103">
        <v>32.906011411143801</v>
      </c>
      <c r="BE76" s="103">
        <v>24.838558385310499</v>
      </c>
      <c r="BF76" s="103">
        <v>36.8088510940605</v>
      </c>
      <c r="BG76" s="103">
        <v>33.607708891143801</v>
      </c>
      <c r="BH76" s="103">
        <v>38.191554465310602</v>
      </c>
      <c r="BI76" s="103">
        <v>32.362930546977204</v>
      </c>
      <c r="BJ76" s="103">
        <v>36.567020190727199</v>
      </c>
      <c r="BK76" s="103">
        <v>29.066710104477199</v>
      </c>
      <c r="BL76" s="103">
        <v>35.264763963227203</v>
      </c>
      <c r="BM76" s="103">
        <v>32.481305135727197</v>
      </c>
      <c r="BN76" s="103">
        <v>26.663313106560501</v>
      </c>
      <c r="BO76" s="103">
        <v>29.641464482810498</v>
      </c>
      <c r="BP76" s="103">
        <v>35.169169489893903</v>
      </c>
      <c r="BQ76" s="103">
        <v>29.598000218227099</v>
      </c>
      <c r="BR76" s="103">
        <v>27.055256978227199</v>
      </c>
      <c r="BS76" s="103">
        <v>37.482829604477203</v>
      </c>
      <c r="BT76" s="103">
        <v>34.828103549477099</v>
      </c>
      <c r="BU76" s="103">
        <v>24.274645617810499</v>
      </c>
      <c r="BV76" s="103">
        <v>41.339982492393801</v>
      </c>
      <c r="BW76" s="103">
        <v>32.675394179477202</v>
      </c>
      <c r="BX76" s="103">
        <v>36.889218491143801</v>
      </c>
      <c r="BY76" s="103">
        <v>31.932067483643799</v>
      </c>
      <c r="BZ76" s="103">
        <v>31.522947067810499</v>
      </c>
      <c r="CA76" s="103">
        <v>29.817040852393902</v>
      </c>
      <c r="CB76" s="103">
        <v>37.573266767810502</v>
      </c>
      <c r="CC76" s="103">
        <v>41.217826554060601</v>
      </c>
      <c r="CD76" s="103">
        <v>32.432188668643803</v>
      </c>
      <c r="CE76" s="103">
        <v>39.679457512810501</v>
      </c>
      <c r="CF76" s="103">
        <v>34.124674529477197</v>
      </c>
      <c r="CG76" s="103">
        <v>34.023436084477197</v>
      </c>
      <c r="CH76" s="103">
        <v>46.827211000310498</v>
      </c>
      <c r="CI76" s="103">
        <v>35.418837521560498</v>
      </c>
      <c r="CJ76" s="103">
        <v>34.048830422393799</v>
      </c>
      <c r="CK76" s="103">
        <v>28.1927673140605</v>
      </c>
      <c r="CL76" s="103">
        <v>39.741011269893903</v>
      </c>
      <c r="CM76" s="103">
        <v>38.662573167810599</v>
      </c>
      <c r="CN76" s="103">
        <v>24.072080944060499</v>
      </c>
      <c r="CO76" s="103">
        <v>31.232655818227201</v>
      </c>
      <c r="CP76" s="103">
        <v>32.126658696143799</v>
      </c>
      <c r="CQ76" s="103">
        <v>28.6721623257272</v>
      </c>
      <c r="CR76" s="103">
        <v>32.259906595727202</v>
      </c>
      <c r="CS76" s="103">
        <v>33.543666154060503</v>
      </c>
      <c r="CT76" s="103">
        <v>34.644022856977202</v>
      </c>
      <c r="CU76" s="103">
        <v>27.7548432207271</v>
      </c>
      <c r="CV76" s="103">
        <v>32.861960946560501</v>
      </c>
      <c r="CW76" s="103">
        <v>33.159440291143802</v>
      </c>
      <c r="CX76" s="103">
        <v>36.365393380727198</v>
      </c>
      <c r="CY76" s="103">
        <v>32.895971444477198</v>
      </c>
      <c r="CZ76" s="103">
        <v>34.982545328643802</v>
      </c>
      <c r="DA76" s="103">
        <v>21.7467070265605</v>
      </c>
      <c r="DB76" s="103">
        <v>28.987465331977099</v>
      </c>
      <c r="DC76" s="103">
        <v>31.355569946143799</v>
      </c>
      <c r="DD76" s="103">
        <v>34.536946355310498</v>
      </c>
      <c r="DE76" s="103">
        <v>30.5579671132272</v>
      </c>
      <c r="DF76" s="103">
        <v>27.274309028227201</v>
      </c>
      <c r="DG76" s="103">
        <v>26.609439448227199</v>
      </c>
      <c r="DH76" s="103">
        <v>28.307728470727099</v>
      </c>
      <c r="DI76" s="103">
        <v>28.5915165128105</v>
      </c>
      <c r="DJ76" s="103">
        <v>26.977194675727201</v>
      </c>
      <c r="DK76" s="103">
        <v>35.141354955727202</v>
      </c>
    </row>
    <row r="77" spans="14:115" x14ac:dyDescent="0.25">
      <c r="N77" s="6" t="s">
        <v>41</v>
      </c>
      <c r="O77" s="6">
        <v>2026</v>
      </c>
      <c r="P77" s="103">
        <v>27.922867204317399</v>
      </c>
      <c r="Q77" s="103">
        <v>34.126018523900697</v>
      </c>
      <c r="R77" s="103">
        <v>32.4662004330673</v>
      </c>
      <c r="S77" s="103">
        <v>32.617442374733997</v>
      </c>
      <c r="T77" s="103">
        <v>20.729282600984</v>
      </c>
      <c r="U77" s="103">
        <v>27.5737928230674</v>
      </c>
      <c r="V77" s="103">
        <v>36.9413386176507</v>
      </c>
      <c r="W77" s="103">
        <v>33.657415700983996</v>
      </c>
      <c r="X77" s="103">
        <v>29.771505989317301</v>
      </c>
      <c r="Y77" s="103">
        <v>33.642399852650698</v>
      </c>
      <c r="Z77" s="103">
        <v>33.420177274734002</v>
      </c>
      <c r="AA77" s="103">
        <v>41.8516866030673</v>
      </c>
      <c r="AB77" s="103">
        <v>43.293021908067303</v>
      </c>
      <c r="AC77" s="103">
        <v>33.917832566817303</v>
      </c>
      <c r="AD77" s="103">
        <v>38.292470961400703</v>
      </c>
      <c r="AE77" s="103">
        <v>32.096013773067298</v>
      </c>
      <c r="AF77" s="103">
        <v>30.1877614151507</v>
      </c>
      <c r="AG77" s="103">
        <v>41.231595978067404</v>
      </c>
      <c r="AH77" s="103">
        <v>29.421392784734</v>
      </c>
      <c r="AI77" s="103">
        <v>37.301997692234004</v>
      </c>
      <c r="AJ77" s="103">
        <v>33.154731989734003</v>
      </c>
      <c r="AK77" s="103">
        <v>24.336127077234</v>
      </c>
      <c r="AL77" s="103">
        <v>24.949814870567401</v>
      </c>
      <c r="AM77" s="103">
        <v>33.708573992650699</v>
      </c>
      <c r="AN77" s="103">
        <v>30.2969526443174</v>
      </c>
      <c r="AO77" s="103">
        <v>38.696573404317299</v>
      </c>
      <c r="AP77" s="103">
        <v>26.230355585984</v>
      </c>
      <c r="AQ77" s="103">
        <v>41.232485577234002</v>
      </c>
      <c r="AR77" s="103">
        <v>35.198088572233999</v>
      </c>
      <c r="AS77" s="103">
        <v>33.055974298067298</v>
      </c>
      <c r="AT77" s="103">
        <v>25.852956478900701</v>
      </c>
      <c r="AU77" s="103">
        <v>34.362224875567399</v>
      </c>
      <c r="AV77" s="103">
        <v>40.511257433900703</v>
      </c>
      <c r="AW77" s="103">
        <v>42.023851250150699</v>
      </c>
      <c r="AX77" s="103">
        <v>25.8595420830673</v>
      </c>
      <c r="AY77" s="103">
        <v>28.347083895983999</v>
      </c>
      <c r="AZ77" s="103">
        <v>31.5447248843174</v>
      </c>
      <c r="BA77" s="103">
        <v>38.885199746817399</v>
      </c>
      <c r="BB77" s="103">
        <v>27.828839316817401</v>
      </c>
      <c r="BC77" s="103">
        <v>32.378025971400703</v>
      </c>
      <c r="BD77" s="103">
        <v>33.903810480567401</v>
      </c>
      <c r="BE77" s="103">
        <v>25.836357454733999</v>
      </c>
      <c r="BF77" s="103">
        <v>37.806650163484001</v>
      </c>
      <c r="BG77" s="103">
        <v>34.605507960567401</v>
      </c>
      <c r="BH77" s="103">
        <v>39.189353534734003</v>
      </c>
      <c r="BI77" s="103">
        <v>33.360729616400697</v>
      </c>
      <c r="BJ77" s="103">
        <v>37.564819260150699</v>
      </c>
      <c r="BK77" s="103">
        <v>30.064509173900699</v>
      </c>
      <c r="BL77" s="103">
        <v>36.262563032650696</v>
      </c>
      <c r="BM77" s="103">
        <v>33.479104205150698</v>
      </c>
      <c r="BN77" s="103">
        <v>27.661112175984002</v>
      </c>
      <c r="BO77" s="103">
        <v>30.639263552233999</v>
      </c>
      <c r="BP77" s="103">
        <v>36.166968559317397</v>
      </c>
      <c r="BQ77" s="103">
        <v>30.595799287650699</v>
      </c>
      <c r="BR77" s="103">
        <v>28.053056047650699</v>
      </c>
      <c r="BS77" s="103">
        <v>38.480628673900704</v>
      </c>
      <c r="BT77" s="103">
        <v>35.825902618900699</v>
      </c>
      <c r="BU77" s="103">
        <v>25.272444687234</v>
      </c>
      <c r="BV77" s="103">
        <v>42.337781561817401</v>
      </c>
      <c r="BW77" s="103">
        <v>33.673193248900702</v>
      </c>
      <c r="BX77" s="103">
        <v>37.887017560567401</v>
      </c>
      <c r="BY77" s="103">
        <v>32.929866553067299</v>
      </c>
      <c r="BZ77" s="103">
        <v>32.520746137233999</v>
      </c>
      <c r="CA77" s="103">
        <v>30.814839921817399</v>
      </c>
      <c r="CB77" s="103">
        <v>38.571065837234002</v>
      </c>
      <c r="CC77" s="103">
        <v>42.215625623484001</v>
      </c>
      <c r="CD77" s="103">
        <v>33.429987738067403</v>
      </c>
      <c r="CE77" s="103">
        <v>40.677256582234001</v>
      </c>
      <c r="CF77" s="103">
        <v>35.122473598900697</v>
      </c>
      <c r="CG77" s="103">
        <v>35.021235153900697</v>
      </c>
      <c r="CH77" s="103">
        <v>47.825010069733999</v>
      </c>
      <c r="CI77" s="103">
        <v>36.416636590983998</v>
      </c>
      <c r="CJ77" s="103">
        <v>35.046629491817399</v>
      </c>
      <c r="CK77" s="103">
        <v>29.190566383484001</v>
      </c>
      <c r="CL77" s="103">
        <v>40.738810339317297</v>
      </c>
      <c r="CM77" s="103">
        <v>39.660372237234</v>
      </c>
      <c r="CN77" s="103">
        <v>25.069880013483999</v>
      </c>
      <c r="CO77" s="103">
        <v>32.230454887650701</v>
      </c>
      <c r="CP77" s="103">
        <v>33.1244577655673</v>
      </c>
      <c r="CQ77" s="103">
        <v>29.6699613951507</v>
      </c>
      <c r="CR77" s="103">
        <v>33.257705665150702</v>
      </c>
      <c r="CS77" s="103">
        <v>34.541465223484003</v>
      </c>
      <c r="CT77" s="103">
        <v>35.641821926400702</v>
      </c>
      <c r="CU77" s="103">
        <v>28.7526422901507</v>
      </c>
      <c r="CV77" s="103">
        <v>33.859760015984001</v>
      </c>
      <c r="CW77" s="103">
        <v>34.157239360567303</v>
      </c>
      <c r="CX77" s="103">
        <v>37.363192450150699</v>
      </c>
      <c r="CY77" s="103">
        <v>33.893770513900698</v>
      </c>
      <c r="CZ77" s="103">
        <v>35.980344398067302</v>
      </c>
      <c r="DA77" s="103">
        <v>22.744506095984001</v>
      </c>
      <c r="DB77" s="103">
        <v>29.985264401400698</v>
      </c>
      <c r="DC77" s="103">
        <v>32.353369015567303</v>
      </c>
      <c r="DD77" s="103">
        <v>35.534745424733998</v>
      </c>
      <c r="DE77" s="103">
        <v>31.5557661826507</v>
      </c>
      <c r="DF77" s="103">
        <v>28.272108097650701</v>
      </c>
      <c r="DG77" s="103">
        <v>27.6072385176507</v>
      </c>
      <c r="DH77" s="103">
        <v>29.305527540150699</v>
      </c>
      <c r="DI77" s="103">
        <v>29.589315582234001</v>
      </c>
      <c r="DJ77" s="103">
        <v>27.974993745150702</v>
      </c>
      <c r="DK77" s="103">
        <v>36.139154025150702</v>
      </c>
    </row>
    <row r="78" spans="14:115" x14ac:dyDescent="0.25">
      <c r="N78" s="6" t="s">
        <v>41</v>
      </c>
      <c r="O78" s="6">
        <v>2027</v>
      </c>
      <c r="P78" s="103">
        <v>29.2339390499342</v>
      </c>
      <c r="Q78" s="103">
        <v>35.437090369517499</v>
      </c>
      <c r="R78" s="103">
        <v>33.777272278684201</v>
      </c>
      <c r="S78" s="103">
        <v>33.928514220350898</v>
      </c>
      <c r="T78" s="103">
        <v>22.040354446600901</v>
      </c>
      <c r="U78" s="103">
        <v>28.884864668684202</v>
      </c>
      <c r="V78" s="103">
        <v>38.252410463267601</v>
      </c>
      <c r="W78" s="103">
        <v>34.968487546600898</v>
      </c>
      <c r="X78" s="103">
        <v>31.082577834934199</v>
      </c>
      <c r="Y78" s="103">
        <v>34.953471698267499</v>
      </c>
      <c r="Z78" s="103">
        <v>34.731249120350903</v>
      </c>
      <c r="AA78" s="103">
        <v>43.162758448684201</v>
      </c>
      <c r="AB78" s="103">
        <v>44.604093753684197</v>
      </c>
      <c r="AC78" s="103">
        <v>35.228904412434197</v>
      </c>
      <c r="AD78" s="103">
        <v>39.603542807017597</v>
      </c>
      <c r="AE78" s="103">
        <v>33.407085618684199</v>
      </c>
      <c r="AF78" s="103">
        <v>31.498833260767501</v>
      </c>
      <c r="AG78" s="103">
        <v>42.542667823684198</v>
      </c>
      <c r="AH78" s="103">
        <v>30.732464630350901</v>
      </c>
      <c r="AI78" s="103">
        <v>38.613069537850897</v>
      </c>
      <c r="AJ78" s="103">
        <v>34.465803835350897</v>
      </c>
      <c r="AK78" s="103">
        <v>25.647198922850901</v>
      </c>
      <c r="AL78" s="103">
        <v>26.260886716184199</v>
      </c>
      <c r="AM78" s="103">
        <v>35.0196458382675</v>
      </c>
      <c r="AN78" s="103">
        <v>31.608024489934198</v>
      </c>
      <c r="AO78" s="103">
        <v>40.0076452499342</v>
      </c>
      <c r="AP78" s="103">
        <v>27.541427431600901</v>
      </c>
      <c r="AQ78" s="103">
        <v>42.543557422850903</v>
      </c>
      <c r="AR78" s="103">
        <v>36.5091604178509</v>
      </c>
      <c r="AS78" s="103">
        <v>34.367046143684199</v>
      </c>
      <c r="AT78" s="103">
        <v>27.164028324517499</v>
      </c>
      <c r="AU78" s="103">
        <v>35.673296721184201</v>
      </c>
      <c r="AV78" s="103">
        <v>41.822329279517596</v>
      </c>
      <c r="AW78" s="103">
        <v>43.3349230957675</v>
      </c>
      <c r="AX78" s="103">
        <v>27.170613928684201</v>
      </c>
      <c r="AY78" s="103">
        <v>29.658155741600901</v>
      </c>
      <c r="AZ78" s="103">
        <v>32.855796729934198</v>
      </c>
      <c r="BA78" s="103">
        <v>40.196271592434201</v>
      </c>
      <c r="BB78" s="103">
        <v>29.139911162434199</v>
      </c>
      <c r="BC78" s="103">
        <v>33.689097817017498</v>
      </c>
      <c r="BD78" s="103">
        <v>35.214882326184203</v>
      </c>
      <c r="BE78" s="103">
        <v>27.1474293003509</v>
      </c>
      <c r="BF78" s="103">
        <v>39.117722009100902</v>
      </c>
      <c r="BG78" s="103">
        <v>35.916579806184203</v>
      </c>
      <c r="BH78" s="103">
        <v>40.500425380350798</v>
      </c>
      <c r="BI78" s="103">
        <v>34.671801462017498</v>
      </c>
      <c r="BJ78" s="103">
        <v>38.8758911057676</v>
      </c>
      <c r="BK78" s="103">
        <v>31.3755810195176</v>
      </c>
      <c r="BL78" s="103">
        <v>37.573634878267598</v>
      </c>
      <c r="BM78" s="103">
        <v>34.790176050767599</v>
      </c>
      <c r="BN78" s="103">
        <v>28.972184021600899</v>
      </c>
      <c r="BO78" s="103">
        <v>31.9503353978509</v>
      </c>
      <c r="BP78" s="103">
        <v>37.478040404934198</v>
      </c>
      <c r="BQ78" s="103">
        <v>31.906871133267501</v>
      </c>
      <c r="BR78" s="103">
        <v>29.364127893267501</v>
      </c>
      <c r="BS78" s="103">
        <v>39.791700519517498</v>
      </c>
      <c r="BT78" s="103">
        <v>37.1369744645175</v>
      </c>
      <c r="BU78" s="103">
        <v>26.583516532850901</v>
      </c>
      <c r="BV78" s="103">
        <v>43.648853407434203</v>
      </c>
      <c r="BW78" s="103">
        <v>34.984265094517497</v>
      </c>
      <c r="BX78" s="103">
        <v>39.198089406184202</v>
      </c>
      <c r="BY78" s="103">
        <v>34.2409383986842</v>
      </c>
      <c r="BZ78" s="103">
        <v>33.8318179828509</v>
      </c>
      <c r="CA78" s="103">
        <v>32.125911767434197</v>
      </c>
      <c r="CB78" s="103">
        <v>39.882137682850797</v>
      </c>
      <c r="CC78" s="103">
        <v>43.526697469100903</v>
      </c>
      <c r="CD78" s="103">
        <v>34.741059583684198</v>
      </c>
      <c r="CE78" s="103">
        <v>41.988328427850902</v>
      </c>
      <c r="CF78" s="103">
        <v>36.433545444517598</v>
      </c>
      <c r="CG78" s="103">
        <v>36.332306999517598</v>
      </c>
      <c r="CH78" s="103">
        <v>49.1360819153509</v>
      </c>
      <c r="CI78" s="103">
        <v>37.727708436600899</v>
      </c>
      <c r="CJ78" s="103">
        <v>36.3577013374342</v>
      </c>
      <c r="CK78" s="103">
        <v>30.501638229100902</v>
      </c>
      <c r="CL78" s="103">
        <v>42.049882184934198</v>
      </c>
      <c r="CM78" s="103">
        <v>40.971444082850901</v>
      </c>
      <c r="CN78" s="103">
        <v>26.3809518591009</v>
      </c>
      <c r="CO78" s="103">
        <v>33.541526733267503</v>
      </c>
      <c r="CP78" s="103">
        <v>34.435529611184201</v>
      </c>
      <c r="CQ78" s="103">
        <v>30.981033240767498</v>
      </c>
      <c r="CR78" s="103">
        <v>34.568777510767497</v>
      </c>
      <c r="CS78" s="103">
        <v>35.852537069100897</v>
      </c>
      <c r="CT78" s="103">
        <v>36.952893772017497</v>
      </c>
      <c r="CU78" s="103">
        <v>30.063714135767601</v>
      </c>
      <c r="CV78" s="103">
        <v>35.170831861600902</v>
      </c>
      <c r="CW78" s="103">
        <v>35.468311206184197</v>
      </c>
      <c r="CX78" s="103">
        <v>38.6742642957676</v>
      </c>
      <c r="CY78" s="103">
        <v>35.2048423595175</v>
      </c>
      <c r="CZ78" s="103">
        <v>37.291416243684203</v>
      </c>
      <c r="DA78" s="103">
        <v>24.055577941600902</v>
      </c>
      <c r="DB78" s="103">
        <v>31.2963362470175</v>
      </c>
      <c r="DC78" s="103">
        <v>33.664440861184197</v>
      </c>
      <c r="DD78" s="103">
        <v>36.8458172703508</v>
      </c>
      <c r="DE78" s="103">
        <v>32.866838028267502</v>
      </c>
      <c r="DF78" s="103">
        <v>29.583179943267499</v>
      </c>
      <c r="DG78" s="103">
        <v>28.918310363267501</v>
      </c>
      <c r="DH78" s="103">
        <v>30.6165993857676</v>
      </c>
      <c r="DI78" s="103">
        <v>30.900387427850902</v>
      </c>
      <c r="DJ78" s="103">
        <v>29.286065590767599</v>
      </c>
      <c r="DK78" s="103">
        <v>37.450225870767497</v>
      </c>
    </row>
    <row r="79" spans="14:115" x14ac:dyDescent="0.25">
      <c r="N79" s="6" t="s">
        <v>41</v>
      </c>
      <c r="O79" s="6">
        <v>2028</v>
      </c>
      <c r="P79" s="103">
        <v>58.139500448577003</v>
      </c>
      <c r="Q79" s="103">
        <v>78.472765981077004</v>
      </c>
      <c r="R79" s="103">
        <v>12.6832565223269</v>
      </c>
      <c r="S79" s="103">
        <v>39.598152928577001</v>
      </c>
      <c r="T79" s="103">
        <v>50.5407961606603</v>
      </c>
      <c r="U79" s="103">
        <v>48.463618490243597</v>
      </c>
      <c r="V79" s="103">
        <v>45.1579731731603</v>
      </c>
      <c r="W79" s="103">
        <v>40.084481603993602</v>
      </c>
      <c r="X79" s="103">
        <v>23.833115201493602</v>
      </c>
      <c r="Y79" s="103">
        <v>25.498799764826899</v>
      </c>
      <c r="Z79" s="103">
        <v>23.555012366077001</v>
      </c>
      <c r="AA79" s="103">
        <v>58.676983373576903</v>
      </c>
      <c r="AB79" s="103">
        <v>57.7180909806603</v>
      </c>
      <c r="AC79" s="103">
        <v>52.353230146910398</v>
      </c>
      <c r="AD79" s="103">
        <v>57.644931831910299</v>
      </c>
      <c r="AE79" s="103">
        <v>24.931843804826901</v>
      </c>
      <c r="AF79" s="103">
        <v>36.300865587327003</v>
      </c>
      <c r="AG79" s="103">
        <v>45.350123533576998</v>
      </c>
      <c r="AH79" s="103">
        <v>46.127430033576999</v>
      </c>
      <c r="AI79" s="103">
        <v>61.843170826076999</v>
      </c>
      <c r="AJ79" s="103">
        <v>67.663123177743699</v>
      </c>
      <c r="AK79" s="103">
        <v>49.133001618993603</v>
      </c>
      <c r="AL79" s="103">
        <v>52.390808681493603</v>
      </c>
      <c r="AM79" s="103">
        <v>50.327332152326903</v>
      </c>
      <c r="AN79" s="103">
        <v>57.611438788576997</v>
      </c>
      <c r="AO79" s="103">
        <v>55.5934482277436</v>
      </c>
      <c r="AP79" s="103">
        <v>46.740551657326897</v>
      </c>
      <c r="AQ79" s="103">
        <v>64.566515681910204</v>
      </c>
      <c r="AR79" s="103">
        <v>28.886453537743598</v>
      </c>
      <c r="AS79" s="103">
        <v>54.183324793576901</v>
      </c>
      <c r="AT79" s="103">
        <v>40.420450195243603</v>
      </c>
      <c r="AU79" s="103">
        <v>69.792324146910303</v>
      </c>
      <c r="AV79" s="103">
        <v>39.6888942064936</v>
      </c>
      <c r="AW79" s="103">
        <v>52.886983197743703</v>
      </c>
      <c r="AX79" s="103">
        <v>45.9761668402436</v>
      </c>
      <c r="AY79" s="103">
        <v>40.536093553576997</v>
      </c>
      <c r="AZ79" s="103">
        <v>22.7079978510769</v>
      </c>
      <c r="BA79" s="103">
        <v>53.1277010781603</v>
      </c>
      <c r="BB79" s="103">
        <v>52.778615333577001</v>
      </c>
      <c r="BC79" s="103">
        <v>48.095924439410297</v>
      </c>
      <c r="BD79" s="103">
        <v>71.437345956077095</v>
      </c>
      <c r="BE79" s="103">
        <v>37.293484952743597</v>
      </c>
      <c r="BF79" s="103">
        <v>48.482539666076903</v>
      </c>
      <c r="BG79" s="103">
        <v>61.014138872743601</v>
      </c>
      <c r="BH79" s="103">
        <v>35.278710131076998</v>
      </c>
      <c r="BI79" s="103">
        <v>20.111033393993601</v>
      </c>
      <c r="BJ79" s="103">
        <v>41.275038106076998</v>
      </c>
      <c r="BK79" s="103">
        <v>26.414756212743601</v>
      </c>
      <c r="BL79" s="103">
        <v>51.046445742326902</v>
      </c>
      <c r="BM79" s="103">
        <v>34.671951227743598</v>
      </c>
      <c r="BN79" s="103">
        <v>36.770120063160299</v>
      </c>
      <c r="BO79" s="103">
        <v>35.695400366493601</v>
      </c>
      <c r="BP79" s="103">
        <v>33.217925664410302</v>
      </c>
      <c r="BQ79" s="103">
        <v>46.635392511076901</v>
      </c>
      <c r="BR79" s="103">
        <v>52.261139403993603</v>
      </c>
      <c r="BS79" s="103">
        <v>60.925124629826897</v>
      </c>
      <c r="BT79" s="103">
        <v>49.467624501910301</v>
      </c>
      <c r="BU79" s="103">
        <v>48.811585359410302</v>
      </c>
      <c r="BV79" s="103">
        <v>57.142391313993699</v>
      </c>
      <c r="BW79" s="103">
        <v>43.029005711493603</v>
      </c>
      <c r="BX79" s="103">
        <v>48.983645334410298</v>
      </c>
      <c r="BY79" s="103">
        <v>29.9506750844103</v>
      </c>
      <c r="BZ79" s="103">
        <v>44.0819061844103</v>
      </c>
      <c r="CA79" s="103">
        <v>49.900003210243597</v>
      </c>
      <c r="CB79" s="103">
        <v>37.609734213576999</v>
      </c>
      <c r="CC79" s="103">
        <v>19.1398969944103</v>
      </c>
      <c r="CD79" s="103">
        <v>23.350037209410299</v>
      </c>
      <c r="CE79" s="103">
        <v>51.082852891493602</v>
      </c>
      <c r="CF79" s="103">
        <v>45.115010587743598</v>
      </c>
      <c r="CG79" s="103">
        <v>31.0334301189936</v>
      </c>
      <c r="CH79" s="103">
        <v>46.094578119410301</v>
      </c>
      <c r="CI79" s="103">
        <v>41.448175157327</v>
      </c>
      <c r="CJ79" s="103">
        <v>40.939523771493597</v>
      </c>
      <c r="CK79" s="103">
        <v>28.3281697631603</v>
      </c>
      <c r="CL79" s="103">
        <v>44.363195366077001</v>
      </c>
      <c r="CM79" s="103">
        <v>77.388371710243604</v>
      </c>
      <c r="CN79" s="103">
        <v>60.746590166493597</v>
      </c>
      <c r="CO79" s="103">
        <v>42.103077140243599</v>
      </c>
      <c r="CP79" s="103">
        <v>49.619231608993601</v>
      </c>
      <c r="CQ79" s="103">
        <v>47.475335320660299</v>
      </c>
      <c r="CR79" s="103">
        <v>50.7470390081603</v>
      </c>
      <c r="CS79" s="103">
        <v>44.626904876910302</v>
      </c>
      <c r="CT79" s="103">
        <v>60.196820096493603</v>
      </c>
      <c r="CU79" s="103">
        <v>28.483189445660301</v>
      </c>
      <c r="CV79" s="103">
        <v>41.350618599410303</v>
      </c>
      <c r="CW79" s="103">
        <v>70.610090185243706</v>
      </c>
      <c r="CX79" s="103">
        <v>42.5180530244103</v>
      </c>
      <c r="CY79" s="103">
        <v>67.892615536076903</v>
      </c>
      <c r="CZ79" s="103">
        <v>62.934962395243602</v>
      </c>
      <c r="DA79" s="103">
        <v>23.059991835243601</v>
      </c>
      <c r="DB79" s="103">
        <v>38.165393252327</v>
      </c>
      <c r="DC79" s="103">
        <v>61.104341749826901</v>
      </c>
      <c r="DD79" s="103">
        <v>70.0500457585769</v>
      </c>
      <c r="DE79" s="103">
        <v>58.263980088577</v>
      </c>
      <c r="DF79" s="103">
        <v>37.533171172326902</v>
      </c>
      <c r="DG79" s="103">
        <v>48.813000224410402</v>
      </c>
      <c r="DH79" s="103">
        <v>38.438903844827003</v>
      </c>
      <c r="DI79" s="103">
        <v>45.524419558576902</v>
      </c>
      <c r="DJ79" s="103">
        <v>29.825578190660298</v>
      </c>
      <c r="DK79" s="103">
        <v>65.876283302743602</v>
      </c>
    </row>
    <row r="80" spans="14:115" x14ac:dyDescent="0.25">
      <c r="N80" s="6" t="s">
        <v>41</v>
      </c>
      <c r="O80" s="6">
        <v>2029</v>
      </c>
      <c r="P80" s="103">
        <v>58.313423452340203</v>
      </c>
      <c r="Q80" s="103">
        <v>78.646688984840196</v>
      </c>
      <c r="R80" s="103">
        <v>12.857179526090199</v>
      </c>
      <c r="S80" s="103">
        <v>39.772075932340201</v>
      </c>
      <c r="T80" s="103">
        <v>50.714719164423499</v>
      </c>
      <c r="U80" s="103">
        <v>48.637541494006904</v>
      </c>
      <c r="V80" s="103">
        <v>45.3318961769235</v>
      </c>
      <c r="W80" s="103">
        <v>40.258404607756901</v>
      </c>
      <c r="X80" s="103">
        <v>24.007038205256801</v>
      </c>
      <c r="Y80" s="103">
        <v>25.672722768590202</v>
      </c>
      <c r="Z80" s="103">
        <v>23.728935369840201</v>
      </c>
      <c r="AA80" s="103">
        <v>58.850906377340202</v>
      </c>
      <c r="AB80" s="103">
        <v>57.8920139844235</v>
      </c>
      <c r="AC80" s="103">
        <v>52.527153150673499</v>
      </c>
      <c r="AD80" s="103">
        <v>57.818854835673498</v>
      </c>
      <c r="AE80" s="103">
        <v>25.1057668085902</v>
      </c>
      <c r="AF80" s="103">
        <v>36.474788591090203</v>
      </c>
      <c r="AG80" s="103">
        <v>45.524046537340197</v>
      </c>
      <c r="AH80" s="103">
        <v>46.301353037340199</v>
      </c>
      <c r="AI80" s="103">
        <v>62.0170938298401</v>
      </c>
      <c r="AJ80" s="103">
        <v>67.837046181506807</v>
      </c>
      <c r="AK80" s="103">
        <v>49.306924622756902</v>
      </c>
      <c r="AL80" s="103">
        <v>52.564731685256803</v>
      </c>
      <c r="AM80" s="103">
        <v>50.501255156090203</v>
      </c>
      <c r="AN80" s="103">
        <v>57.785361792340197</v>
      </c>
      <c r="AO80" s="103">
        <v>55.7673712315069</v>
      </c>
      <c r="AP80" s="103">
        <v>46.914474661090203</v>
      </c>
      <c r="AQ80" s="103">
        <v>64.740438685673496</v>
      </c>
      <c r="AR80" s="103">
        <v>29.060376541506901</v>
      </c>
      <c r="AS80" s="103">
        <v>54.3572477973402</v>
      </c>
      <c r="AT80" s="103">
        <v>40.594373199006803</v>
      </c>
      <c r="AU80" s="103">
        <v>69.966247150673496</v>
      </c>
      <c r="AV80" s="103">
        <v>39.8628172102568</v>
      </c>
      <c r="AW80" s="103">
        <v>53.060906201506803</v>
      </c>
      <c r="AX80" s="103">
        <v>46.1500898440068</v>
      </c>
      <c r="AY80" s="103">
        <v>40.710016557340197</v>
      </c>
      <c r="AZ80" s="103">
        <v>22.8819208548402</v>
      </c>
      <c r="BA80" s="103">
        <v>53.301624081923499</v>
      </c>
      <c r="BB80" s="103">
        <v>52.952538337340201</v>
      </c>
      <c r="BC80" s="103">
        <v>48.269847443173497</v>
      </c>
      <c r="BD80" s="103">
        <v>71.611268959840203</v>
      </c>
      <c r="BE80" s="103">
        <v>37.467407956506896</v>
      </c>
      <c r="BF80" s="103">
        <v>48.656462669840202</v>
      </c>
      <c r="BG80" s="103">
        <v>61.188061876506801</v>
      </c>
      <c r="BH80" s="103">
        <v>35.452633134840198</v>
      </c>
      <c r="BI80" s="103">
        <v>20.284956397756901</v>
      </c>
      <c r="BJ80" s="103">
        <v>41.448961109840198</v>
      </c>
      <c r="BK80" s="103">
        <v>26.5886792165069</v>
      </c>
      <c r="BL80" s="103">
        <v>51.220368746090202</v>
      </c>
      <c r="BM80" s="103">
        <v>34.845874231506897</v>
      </c>
      <c r="BN80" s="103">
        <v>36.944043066923598</v>
      </c>
      <c r="BO80" s="103">
        <v>35.869323370256801</v>
      </c>
      <c r="BP80" s="103">
        <v>33.391848668173502</v>
      </c>
      <c r="BQ80" s="103">
        <v>46.8093155148402</v>
      </c>
      <c r="BR80" s="103">
        <v>52.435062407756902</v>
      </c>
      <c r="BS80" s="103">
        <v>61.099047633590096</v>
      </c>
      <c r="BT80" s="103">
        <v>49.6415475056735</v>
      </c>
      <c r="BU80" s="103">
        <v>48.985508363173601</v>
      </c>
      <c r="BV80" s="103">
        <v>57.316314317756799</v>
      </c>
      <c r="BW80" s="103">
        <v>43.202928715256803</v>
      </c>
      <c r="BX80" s="103">
        <v>49.157568338173597</v>
      </c>
      <c r="BY80" s="103">
        <v>30.124598088173499</v>
      </c>
      <c r="BZ80" s="103">
        <v>44.2558291881735</v>
      </c>
      <c r="CA80" s="103">
        <v>50.073926214006804</v>
      </c>
      <c r="CB80" s="103">
        <v>37.7836572173401</v>
      </c>
      <c r="CC80" s="103">
        <v>19.3138199981735</v>
      </c>
      <c r="CD80" s="103">
        <v>23.523960213173499</v>
      </c>
      <c r="CE80" s="103">
        <v>51.256775895256901</v>
      </c>
      <c r="CF80" s="103">
        <v>45.288933591506897</v>
      </c>
      <c r="CG80" s="103">
        <v>31.2073531227568</v>
      </c>
      <c r="CH80" s="103">
        <v>46.2685011231735</v>
      </c>
      <c r="CI80" s="103">
        <v>41.6220981610902</v>
      </c>
      <c r="CJ80" s="103">
        <v>41.113446775256797</v>
      </c>
      <c r="CK80" s="103">
        <v>28.5020927669235</v>
      </c>
      <c r="CL80" s="103">
        <v>44.537118369840201</v>
      </c>
      <c r="CM80" s="103">
        <v>77.562294714006896</v>
      </c>
      <c r="CN80" s="103">
        <v>60.920513170256903</v>
      </c>
      <c r="CO80" s="103">
        <v>42.277000144006898</v>
      </c>
      <c r="CP80" s="103">
        <v>49.793154612756901</v>
      </c>
      <c r="CQ80" s="103">
        <v>47.649258324423499</v>
      </c>
      <c r="CR80" s="103">
        <v>50.9209620119235</v>
      </c>
      <c r="CS80" s="103">
        <v>44.800827880673502</v>
      </c>
      <c r="CT80" s="103">
        <v>60.370743100256902</v>
      </c>
      <c r="CU80" s="103">
        <v>28.657112449423501</v>
      </c>
      <c r="CV80" s="103">
        <v>41.524541603173503</v>
      </c>
      <c r="CW80" s="103">
        <v>70.784013189006799</v>
      </c>
      <c r="CX80" s="103">
        <v>42.691976028173499</v>
      </c>
      <c r="CY80" s="103">
        <v>68.066538539840195</v>
      </c>
      <c r="CZ80" s="103">
        <v>63.108885399006901</v>
      </c>
      <c r="DA80" s="103">
        <v>23.2339148390069</v>
      </c>
      <c r="DB80" s="103">
        <v>38.3393162560902</v>
      </c>
      <c r="DC80" s="103">
        <v>61.2782647535902</v>
      </c>
      <c r="DD80" s="103">
        <v>70.223968762340206</v>
      </c>
      <c r="DE80" s="103">
        <v>58.4379030923402</v>
      </c>
      <c r="DF80" s="103">
        <v>37.707094176090202</v>
      </c>
      <c r="DG80" s="103">
        <v>48.986923228173502</v>
      </c>
      <c r="DH80" s="103">
        <v>38.612826848590203</v>
      </c>
      <c r="DI80" s="103">
        <v>45.698342562340201</v>
      </c>
      <c r="DJ80" s="103">
        <v>29.999501194423502</v>
      </c>
      <c r="DK80" s="103">
        <v>66.050206306506894</v>
      </c>
    </row>
    <row r="81" spans="14:115" x14ac:dyDescent="0.25">
      <c r="N81" s="6" t="s">
        <v>41</v>
      </c>
      <c r="O81" s="6">
        <v>2030</v>
      </c>
      <c r="P81" s="103">
        <v>59.235195302196303</v>
      </c>
      <c r="Q81" s="103">
        <v>79.568460834696296</v>
      </c>
      <c r="R81" s="103">
        <v>13.778951375946299</v>
      </c>
      <c r="S81" s="103">
        <v>40.6938477821964</v>
      </c>
      <c r="T81" s="103">
        <v>51.636491014279699</v>
      </c>
      <c r="U81" s="103">
        <v>49.559313343863003</v>
      </c>
      <c r="V81" s="103">
        <v>46.2536680267797</v>
      </c>
      <c r="W81" s="103">
        <v>41.180176457613001</v>
      </c>
      <c r="X81" s="103">
        <v>24.928810055113001</v>
      </c>
      <c r="Y81" s="103">
        <v>26.594494618446301</v>
      </c>
      <c r="Z81" s="103">
        <v>24.650707219696301</v>
      </c>
      <c r="AA81" s="103">
        <v>59.772678227196302</v>
      </c>
      <c r="AB81" s="103">
        <v>58.813785834279699</v>
      </c>
      <c r="AC81" s="103">
        <v>53.448925000529698</v>
      </c>
      <c r="AD81" s="103">
        <v>58.740626685529598</v>
      </c>
      <c r="AE81" s="103">
        <v>26.0275386584463</v>
      </c>
      <c r="AF81" s="103">
        <v>37.396560440946303</v>
      </c>
      <c r="AG81" s="103">
        <v>46.445818387196297</v>
      </c>
      <c r="AH81" s="103">
        <v>47.223124887196299</v>
      </c>
      <c r="AI81" s="103">
        <v>62.938865679696399</v>
      </c>
      <c r="AJ81" s="103">
        <v>68.758818031363006</v>
      </c>
      <c r="AK81" s="103">
        <v>50.228696472613002</v>
      </c>
      <c r="AL81" s="103">
        <v>53.486503535113002</v>
      </c>
      <c r="AM81" s="103">
        <v>51.423027005946402</v>
      </c>
      <c r="AN81" s="103">
        <v>58.707133642196297</v>
      </c>
      <c r="AO81" s="103">
        <v>56.689143081363</v>
      </c>
      <c r="AP81" s="103">
        <v>47.836246510946303</v>
      </c>
      <c r="AQ81" s="103">
        <v>65.662210535529695</v>
      </c>
      <c r="AR81" s="103">
        <v>29.982148391363001</v>
      </c>
      <c r="AS81" s="103">
        <v>55.2790196471963</v>
      </c>
      <c r="AT81" s="103">
        <v>41.516145048863002</v>
      </c>
      <c r="AU81" s="103">
        <v>70.888019000529695</v>
      </c>
      <c r="AV81" s="103">
        <v>40.784589060112999</v>
      </c>
      <c r="AW81" s="103">
        <v>53.982678051363102</v>
      </c>
      <c r="AX81" s="103">
        <v>47.071861693862999</v>
      </c>
      <c r="AY81" s="103">
        <v>41.631788407196403</v>
      </c>
      <c r="AZ81" s="103">
        <v>23.803692704696299</v>
      </c>
      <c r="BA81" s="103">
        <v>54.223395931779699</v>
      </c>
      <c r="BB81" s="103">
        <v>53.8743101871964</v>
      </c>
      <c r="BC81" s="103">
        <v>49.191619293029703</v>
      </c>
      <c r="BD81" s="103">
        <v>72.533040809696402</v>
      </c>
      <c r="BE81" s="103">
        <v>38.389179806363003</v>
      </c>
      <c r="BF81" s="103">
        <v>49.578234519696302</v>
      </c>
      <c r="BG81" s="103">
        <v>62.109833726363</v>
      </c>
      <c r="BH81" s="103">
        <v>36.374404984696298</v>
      </c>
      <c r="BI81" s="103">
        <v>21.206728247613</v>
      </c>
      <c r="BJ81" s="103">
        <v>42.370732959696298</v>
      </c>
      <c r="BK81" s="103">
        <v>27.510451066363</v>
      </c>
      <c r="BL81" s="103">
        <v>52.142140595946302</v>
      </c>
      <c r="BM81" s="103">
        <v>35.767646081362997</v>
      </c>
      <c r="BN81" s="103">
        <v>37.865814916779698</v>
      </c>
      <c r="BO81" s="103">
        <v>36.791095220113</v>
      </c>
      <c r="BP81" s="103">
        <v>34.313620518029701</v>
      </c>
      <c r="BQ81" s="103">
        <v>47.7310873646963</v>
      </c>
      <c r="BR81" s="103">
        <v>53.356834257613002</v>
      </c>
      <c r="BS81" s="103">
        <v>62.020819483446402</v>
      </c>
      <c r="BT81" s="103">
        <v>50.5633193555297</v>
      </c>
      <c r="BU81" s="103">
        <v>49.907280213029701</v>
      </c>
      <c r="BV81" s="103">
        <v>58.238086167612998</v>
      </c>
      <c r="BW81" s="103">
        <v>44.124700565113002</v>
      </c>
      <c r="BX81" s="103">
        <v>50.079340188029697</v>
      </c>
      <c r="BY81" s="103">
        <v>31.046369938029699</v>
      </c>
      <c r="BZ81" s="103">
        <v>45.1776010380297</v>
      </c>
      <c r="CA81" s="103">
        <v>50.995698063863003</v>
      </c>
      <c r="CB81" s="103">
        <v>38.705429067196299</v>
      </c>
      <c r="CC81" s="103">
        <v>20.235591848029699</v>
      </c>
      <c r="CD81" s="103">
        <v>24.445732063029698</v>
      </c>
      <c r="CE81" s="103">
        <v>52.178547745113001</v>
      </c>
      <c r="CF81" s="103">
        <v>46.210705441362997</v>
      </c>
      <c r="CG81" s="103">
        <v>32.129124972612999</v>
      </c>
      <c r="CH81" s="103">
        <v>47.1902729730297</v>
      </c>
      <c r="CI81" s="103">
        <v>42.543870010946399</v>
      </c>
      <c r="CJ81" s="103">
        <v>42.035218625113004</v>
      </c>
      <c r="CK81" s="103">
        <v>29.423864616779699</v>
      </c>
      <c r="CL81" s="103">
        <v>45.4588902196964</v>
      </c>
      <c r="CM81" s="103">
        <v>78.484066563863095</v>
      </c>
      <c r="CN81" s="103">
        <v>61.842285020113003</v>
      </c>
      <c r="CO81" s="103">
        <v>43.198771993862998</v>
      </c>
      <c r="CP81" s="103">
        <v>50.714926462613001</v>
      </c>
      <c r="CQ81" s="103">
        <v>48.571030174279699</v>
      </c>
      <c r="CR81" s="103">
        <v>51.842733861779699</v>
      </c>
      <c r="CS81" s="103">
        <v>45.722599730529701</v>
      </c>
      <c r="CT81" s="103">
        <v>61.292514950113002</v>
      </c>
      <c r="CU81" s="103">
        <v>29.5788842992797</v>
      </c>
      <c r="CV81" s="103">
        <v>42.446313453029703</v>
      </c>
      <c r="CW81" s="103">
        <v>71.705785038863098</v>
      </c>
      <c r="CX81" s="103">
        <v>43.613747878029699</v>
      </c>
      <c r="CY81" s="103">
        <v>68.988310389696395</v>
      </c>
      <c r="CZ81" s="103">
        <v>64.030657248862994</v>
      </c>
      <c r="DA81" s="103">
        <v>24.155686688863</v>
      </c>
      <c r="DB81" s="103">
        <v>39.2610881059463</v>
      </c>
      <c r="DC81" s="103">
        <v>62.2000366034463</v>
      </c>
      <c r="DD81" s="103">
        <v>71.145740612196306</v>
      </c>
      <c r="DE81" s="103">
        <v>59.359674942196399</v>
      </c>
      <c r="DF81" s="103">
        <v>38.628866025946401</v>
      </c>
      <c r="DG81" s="103">
        <v>49.908695078029702</v>
      </c>
      <c r="DH81" s="103">
        <v>39.534598698446302</v>
      </c>
      <c r="DI81" s="103">
        <v>46.620114412196301</v>
      </c>
      <c r="DJ81" s="103">
        <v>30.921273044279701</v>
      </c>
      <c r="DK81" s="103">
        <v>66.971978156362994</v>
      </c>
    </row>
    <row r="82" spans="14:115" x14ac:dyDescent="0.25">
      <c r="N82" s="6" t="s">
        <v>41</v>
      </c>
      <c r="O82" s="6">
        <v>2031</v>
      </c>
      <c r="P82" s="103">
        <v>59.883496615829898</v>
      </c>
      <c r="Q82" s="103">
        <v>80.216762148329906</v>
      </c>
      <c r="R82" s="103">
        <v>14.4272526895799</v>
      </c>
      <c r="S82" s="103">
        <v>41.342149095829903</v>
      </c>
      <c r="T82" s="103">
        <v>52.284792327913202</v>
      </c>
      <c r="U82" s="103">
        <v>50.207614657496499</v>
      </c>
      <c r="V82" s="103">
        <v>46.901969340413302</v>
      </c>
      <c r="W82" s="103">
        <v>41.828477771246597</v>
      </c>
      <c r="X82" s="103">
        <v>25.5771113687466</v>
      </c>
      <c r="Y82" s="103">
        <v>27.2427959320799</v>
      </c>
      <c r="Z82" s="103">
        <v>25.2990085333299</v>
      </c>
      <c r="AA82" s="103">
        <v>60.420979540829798</v>
      </c>
      <c r="AB82" s="103">
        <v>59.462087147913202</v>
      </c>
      <c r="AC82" s="103">
        <v>54.097226314163301</v>
      </c>
      <c r="AD82" s="103">
        <v>59.3889279991633</v>
      </c>
      <c r="AE82" s="103">
        <v>26.675839972079899</v>
      </c>
      <c r="AF82" s="103">
        <v>38.044861754579898</v>
      </c>
      <c r="AG82" s="103">
        <v>47.0941197008299</v>
      </c>
      <c r="AH82" s="103">
        <v>47.871426200829902</v>
      </c>
      <c r="AI82" s="103">
        <v>63.587166993330001</v>
      </c>
      <c r="AJ82" s="103">
        <v>69.407119344996602</v>
      </c>
      <c r="AK82" s="103">
        <v>50.876997786246598</v>
      </c>
      <c r="AL82" s="103">
        <v>54.134804848746597</v>
      </c>
      <c r="AM82" s="103">
        <v>52.071328319579898</v>
      </c>
      <c r="AN82" s="103">
        <v>59.355434955829899</v>
      </c>
      <c r="AO82" s="103">
        <v>57.337444394996602</v>
      </c>
      <c r="AP82" s="103">
        <v>48.484547824579899</v>
      </c>
      <c r="AQ82" s="103">
        <v>66.310511849163206</v>
      </c>
      <c r="AR82" s="103">
        <v>30.6304497049966</v>
      </c>
      <c r="AS82" s="103">
        <v>55.927320960829803</v>
      </c>
      <c r="AT82" s="103">
        <v>42.164446362496598</v>
      </c>
      <c r="AU82" s="103">
        <v>71.536320314163206</v>
      </c>
      <c r="AV82" s="103">
        <v>41.432890373746602</v>
      </c>
      <c r="AW82" s="103">
        <v>54.630979364996598</v>
      </c>
      <c r="AX82" s="103">
        <v>47.720163007496602</v>
      </c>
      <c r="AY82" s="103">
        <v>42.280089720829899</v>
      </c>
      <c r="AZ82" s="103">
        <v>24.451994018329898</v>
      </c>
      <c r="BA82" s="103">
        <v>54.871697245413301</v>
      </c>
      <c r="BB82" s="103">
        <v>54.522611500829903</v>
      </c>
      <c r="BC82" s="103">
        <v>49.839920606663199</v>
      </c>
      <c r="BD82" s="103">
        <v>73.181342123329898</v>
      </c>
      <c r="BE82" s="103">
        <v>39.037481119996599</v>
      </c>
      <c r="BF82" s="103">
        <v>50.226535833329898</v>
      </c>
      <c r="BG82" s="103">
        <v>62.758135039996603</v>
      </c>
      <c r="BH82" s="103">
        <v>37.022706298329901</v>
      </c>
      <c r="BI82" s="103">
        <v>21.855029561246599</v>
      </c>
      <c r="BJ82" s="103">
        <v>43.0190342733299</v>
      </c>
      <c r="BK82" s="103">
        <v>28.158752379996599</v>
      </c>
      <c r="BL82" s="103">
        <v>52.790441909579897</v>
      </c>
      <c r="BM82" s="103">
        <v>36.4159473949966</v>
      </c>
      <c r="BN82" s="103">
        <v>38.514116230413201</v>
      </c>
      <c r="BO82" s="103">
        <v>37.439396533746603</v>
      </c>
      <c r="BP82" s="103">
        <v>34.961921831663197</v>
      </c>
      <c r="BQ82" s="103">
        <v>48.379388678329903</v>
      </c>
      <c r="BR82" s="103">
        <v>54.005135571246598</v>
      </c>
      <c r="BS82" s="103">
        <v>62.669120797079898</v>
      </c>
      <c r="BT82" s="103">
        <v>51.211620669163302</v>
      </c>
      <c r="BU82" s="103">
        <v>50.555581526663197</v>
      </c>
      <c r="BV82" s="103">
        <v>58.886387481246601</v>
      </c>
      <c r="BW82" s="103">
        <v>44.773001878746598</v>
      </c>
      <c r="BX82" s="103">
        <v>50.7276415016632</v>
      </c>
      <c r="BY82" s="103">
        <v>31.694671251663198</v>
      </c>
      <c r="BZ82" s="103">
        <v>45.825902351663203</v>
      </c>
      <c r="CA82" s="103">
        <v>51.643999377496499</v>
      </c>
      <c r="CB82" s="103">
        <v>39.353730380829901</v>
      </c>
      <c r="CC82" s="103">
        <v>20.883893161663199</v>
      </c>
      <c r="CD82" s="103">
        <v>25.094033376663202</v>
      </c>
      <c r="CE82" s="103">
        <v>52.826849058746497</v>
      </c>
      <c r="CF82" s="103">
        <v>46.8590067549965</v>
      </c>
      <c r="CG82" s="103">
        <v>32.777426286246602</v>
      </c>
      <c r="CH82" s="103">
        <v>47.838574286663302</v>
      </c>
      <c r="CI82" s="103">
        <v>43.192171324579903</v>
      </c>
      <c r="CJ82" s="103">
        <v>42.683519938746599</v>
      </c>
      <c r="CK82" s="103">
        <v>30.072165930413199</v>
      </c>
      <c r="CL82" s="103">
        <v>46.107191533329903</v>
      </c>
      <c r="CM82" s="103">
        <v>79.132367877496506</v>
      </c>
      <c r="CN82" s="103">
        <v>62.490586333746499</v>
      </c>
      <c r="CO82" s="103">
        <v>43.847073307496601</v>
      </c>
      <c r="CP82" s="103">
        <v>51.363227776246603</v>
      </c>
      <c r="CQ82" s="103">
        <v>49.219331487913202</v>
      </c>
      <c r="CR82" s="103">
        <v>52.491035175413202</v>
      </c>
      <c r="CS82" s="103">
        <v>46.370901044163197</v>
      </c>
      <c r="CT82" s="103">
        <v>61.940816263746498</v>
      </c>
      <c r="CU82" s="103">
        <v>30.2271856129132</v>
      </c>
      <c r="CV82" s="103">
        <v>43.094614766663298</v>
      </c>
      <c r="CW82" s="103">
        <v>72.354086352496694</v>
      </c>
      <c r="CX82" s="103">
        <v>44.262049191663202</v>
      </c>
      <c r="CY82" s="103">
        <v>69.636611703329905</v>
      </c>
      <c r="CZ82" s="103">
        <v>64.678958562496604</v>
      </c>
      <c r="DA82" s="103">
        <v>24.803988002496599</v>
      </c>
      <c r="DB82" s="103">
        <v>39.909389419579902</v>
      </c>
      <c r="DC82" s="103">
        <v>62.848337917079903</v>
      </c>
      <c r="DD82" s="103">
        <v>71.794041925829902</v>
      </c>
      <c r="DE82" s="103">
        <v>60.007976255830002</v>
      </c>
      <c r="DF82" s="103">
        <v>39.277167339579897</v>
      </c>
      <c r="DG82" s="103">
        <v>50.556996391663297</v>
      </c>
      <c r="DH82" s="103">
        <v>40.182900012079898</v>
      </c>
      <c r="DI82" s="103">
        <v>47.268415725829897</v>
      </c>
      <c r="DJ82" s="103">
        <v>31.569574357913201</v>
      </c>
      <c r="DK82" s="103">
        <v>67.620279469996504</v>
      </c>
    </row>
    <row r="83" spans="14:115" x14ac:dyDescent="0.25">
      <c r="N83" s="6" t="s">
        <v>41</v>
      </c>
      <c r="O83" s="6">
        <v>2032</v>
      </c>
      <c r="P83" s="103">
        <v>61.052743073513199</v>
      </c>
      <c r="Q83" s="103">
        <v>81.386008606013206</v>
      </c>
      <c r="R83" s="103">
        <v>15.5964991472632</v>
      </c>
      <c r="S83" s="103">
        <v>42.511395553513204</v>
      </c>
      <c r="T83" s="103">
        <v>53.454038785596502</v>
      </c>
      <c r="U83" s="103">
        <v>51.376861115179899</v>
      </c>
      <c r="V83" s="103">
        <v>48.071215798096503</v>
      </c>
      <c r="W83" s="103">
        <v>42.997724228929798</v>
      </c>
      <c r="X83" s="103">
        <v>26.7463578264299</v>
      </c>
      <c r="Y83" s="103">
        <v>28.412042389763201</v>
      </c>
      <c r="Z83" s="103">
        <v>26.4682549910132</v>
      </c>
      <c r="AA83" s="103">
        <v>61.590225998513198</v>
      </c>
      <c r="AB83" s="103">
        <v>60.631333605596602</v>
      </c>
      <c r="AC83" s="103">
        <v>55.266472771846502</v>
      </c>
      <c r="AD83" s="103">
        <v>60.558174456846501</v>
      </c>
      <c r="AE83" s="103">
        <v>27.845086429763199</v>
      </c>
      <c r="AF83" s="103">
        <v>39.214108212263199</v>
      </c>
      <c r="AG83" s="103">
        <v>48.2633661585132</v>
      </c>
      <c r="AH83" s="103">
        <v>49.040672658513202</v>
      </c>
      <c r="AI83" s="103">
        <v>64.756413451013202</v>
      </c>
      <c r="AJ83" s="103">
        <v>70.576365802679902</v>
      </c>
      <c r="AK83" s="103">
        <v>52.046244243929898</v>
      </c>
      <c r="AL83" s="103">
        <v>55.304051306429898</v>
      </c>
      <c r="AM83" s="103">
        <v>53.240574777263198</v>
      </c>
      <c r="AN83" s="103">
        <v>60.5246814135132</v>
      </c>
      <c r="AO83" s="103">
        <v>58.506690852679903</v>
      </c>
      <c r="AP83" s="103">
        <v>49.653794282263199</v>
      </c>
      <c r="AQ83" s="103">
        <v>67.479758306846506</v>
      </c>
      <c r="AR83" s="103">
        <v>31.799696162679901</v>
      </c>
      <c r="AS83" s="103">
        <v>57.096567418513203</v>
      </c>
      <c r="AT83" s="103">
        <v>43.333692820179898</v>
      </c>
      <c r="AU83" s="103">
        <v>72.705566771846605</v>
      </c>
      <c r="AV83" s="103">
        <v>42.602136831429902</v>
      </c>
      <c r="AW83" s="103">
        <v>55.800225822679799</v>
      </c>
      <c r="AX83" s="103">
        <v>48.889409465179902</v>
      </c>
      <c r="AY83" s="103">
        <v>43.4493361785132</v>
      </c>
      <c r="AZ83" s="103">
        <v>25.621240476013199</v>
      </c>
      <c r="BA83" s="103">
        <v>56.040943703096502</v>
      </c>
      <c r="BB83" s="103">
        <v>55.691857958513197</v>
      </c>
      <c r="BC83" s="103">
        <v>51.009167064346499</v>
      </c>
      <c r="BD83" s="103">
        <v>74.350588581013199</v>
      </c>
      <c r="BE83" s="103">
        <v>40.2067275776798</v>
      </c>
      <c r="BF83" s="103">
        <v>51.395782291013198</v>
      </c>
      <c r="BG83" s="103">
        <v>63.927381497679796</v>
      </c>
      <c r="BH83" s="103">
        <v>38.191952756013201</v>
      </c>
      <c r="BI83" s="103">
        <v>23.0242760189299</v>
      </c>
      <c r="BJ83" s="103">
        <v>44.188280731013201</v>
      </c>
      <c r="BK83" s="103">
        <v>29.3279988376799</v>
      </c>
      <c r="BL83" s="103">
        <v>53.959688367263198</v>
      </c>
      <c r="BM83" s="103">
        <v>37.5851938526799</v>
      </c>
      <c r="BN83" s="103">
        <v>39.683362688096501</v>
      </c>
      <c r="BO83" s="103">
        <v>38.608642991429903</v>
      </c>
      <c r="BP83" s="103">
        <v>36.131168289346498</v>
      </c>
      <c r="BQ83" s="103">
        <v>49.548635136013203</v>
      </c>
      <c r="BR83" s="103">
        <v>55.174382028929799</v>
      </c>
      <c r="BS83" s="103">
        <v>63.838367254763199</v>
      </c>
      <c r="BT83" s="103">
        <v>52.380867126846603</v>
      </c>
      <c r="BU83" s="103">
        <v>51.724827984346497</v>
      </c>
      <c r="BV83" s="103">
        <v>60.055633938929901</v>
      </c>
      <c r="BW83" s="103">
        <v>45.942248336429898</v>
      </c>
      <c r="BX83" s="103">
        <v>51.8968879593465</v>
      </c>
      <c r="BY83" s="103">
        <v>32.863917709346502</v>
      </c>
      <c r="BZ83" s="103">
        <v>46.995148809346503</v>
      </c>
      <c r="CA83" s="103">
        <v>52.813245835179899</v>
      </c>
      <c r="CB83" s="103">
        <v>40.522976838513202</v>
      </c>
      <c r="CC83" s="103">
        <v>22.053139619346499</v>
      </c>
      <c r="CD83" s="103">
        <v>26.263279834346498</v>
      </c>
      <c r="CE83" s="103">
        <v>53.996095516429897</v>
      </c>
      <c r="CF83" s="103">
        <v>48.0282532126799</v>
      </c>
      <c r="CG83" s="103">
        <v>33.946672743929902</v>
      </c>
      <c r="CH83" s="103">
        <v>49.007820744346603</v>
      </c>
      <c r="CI83" s="103">
        <v>44.361417782263203</v>
      </c>
      <c r="CJ83" s="103">
        <v>43.852766396429899</v>
      </c>
      <c r="CK83" s="103">
        <v>31.241412388096499</v>
      </c>
      <c r="CL83" s="103">
        <v>47.276437991013204</v>
      </c>
      <c r="CM83" s="103">
        <v>80.301614335179906</v>
      </c>
      <c r="CN83" s="103">
        <v>63.659832791429899</v>
      </c>
      <c r="CO83" s="103">
        <v>45.016319765179901</v>
      </c>
      <c r="CP83" s="103">
        <v>52.532474233929797</v>
      </c>
      <c r="CQ83" s="103">
        <v>50.388577945596502</v>
      </c>
      <c r="CR83" s="103">
        <v>53.660281633096503</v>
      </c>
      <c r="CS83" s="103">
        <v>47.540147501846597</v>
      </c>
      <c r="CT83" s="103">
        <v>63.110062721429898</v>
      </c>
      <c r="CU83" s="103">
        <v>31.3964320705965</v>
      </c>
      <c r="CV83" s="103">
        <v>44.263861224346599</v>
      </c>
      <c r="CW83" s="103">
        <v>73.523332810179895</v>
      </c>
      <c r="CX83" s="103">
        <v>45.431295649346602</v>
      </c>
      <c r="CY83" s="103">
        <v>70.805858161013205</v>
      </c>
      <c r="CZ83" s="103">
        <v>65.848205020179904</v>
      </c>
      <c r="DA83" s="103">
        <v>25.973234460179899</v>
      </c>
      <c r="DB83" s="103">
        <v>41.078635877263203</v>
      </c>
      <c r="DC83" s="103">
        <v>64.017584374763203</v>
      </c>
      <c r="DD83" s="103">
        <v>72.963288383513202</v>
      </c>
      <c r="DE83" s="103">
        <v>61.177222713513203</v>
      </c>
      <c r="DF83" s="103">
        <v>40.446413797263197</v>
      </c>
      <c r="DG83" s="103">
        <v>51.726242849346498</v>
      </c>
      <c r="DH83" s="103">
        <v>41.352146469763198</v>
      </c>
      <c r="DI83" s="103">
        <v>48.437662183513197</v>
      </c>
      <c r="DJ83" s="103">
        <v>32.738820815596597</v>
      </c>
      <c r="DK83" s="103">
        <v>68.789525927679904</v>
      </c>
    </row>
    <row r="84" spans="14:115" x14ac:dyDescent="0.25">
      <c r="N84" s="6" t="s">
        <v>41</v>
      </c>
      <c r="O84" s="6">
        <v>2033</v>
      </c>
      <c r="P84" s="103">
        <v>61.924327522406401</v>
      </c>
      <c r="Q84" s="103">
        <v>82.257593054906394</v>
      </c>
      <c r="R84" s="103">
        <v>16.468083596156401</v>
      </c>
      <c r="S84" s="103">
        <v>43.382980002406399</v>
      </c>
      <c r="T84" s="103">
        <v>54.325623234489797</v>
      </c>
      <c r="U84" s="103">
        <v>52.248445564073101</v>
      </c>
      <c r="V84" s="103">
        <v>48.942800246989798</v>
      </c>
      <c r="W84" s="103">
        <v>43.869308677823099</v>
      </c>
      <c r="X84" s="103">
        <v>27.617942275323099</v>
      </c>
      <c r="Y84" s="103">
        <v>29.283626838656399</v>
      </c>
      <c r="Z84" s="103">
        <v>27.339839439906399</v>
      </c>
      <c r="AA84" s="103">
        <v>62.4618104474064</v>
      </c>
      <c r="AB84" s="103">
        <v>61.502918054489697</v>
      </c>
      <c r="AC84" s="103">
        <v>56.138057220739697</v>
      </c>
      <c r="AD84" s="103">
        <v>61.429758905739803</v>
      </c>
      <c r="AE84" s="103">
        <v>28.716670878656402</v>
      </c>
      <c r="AF84" s="103">
        <v>40.085692661156401</v>
      </c>
      <c r="AG84" s="103">
        <v>49.134950607406402</v>
      </c>
      <c r="AH84" s="103">
        <v>49.912257107406397</v>
      </c>
      <c r="AI84" s="103">
        <v>65.627997899906404</v>
      </c>
      <c r="AJ84" s="103">
        <v>71.447950251573104</v>
      </c>
      <c r="AK84" s="103">
        <v>52.9178286928231</v>
      </c>
      <c r="AL84" s="103">
        <v>56.1756357553231</v>
      </c>
      <c r="AM84" s="103">
        <v>54.1121592261564</v>
      </c>
      <c r="AN84" s="103">
        <v>61.396265862406402</v>
      </c>
      <c r="AO84" s="103">
        <v>59.378275301573098</v>
      </c>
      <c r="AP84" s="103">
        <v>50.525378731156302</v>
      </c>
      <c r="AQ84" s="103">
        <v>68.351342755739793</v>
      </c>
      <c r="AR84" s="103">
        <v>32.671280611573103</v>
      </c>
      <c r="AS84" s="103">
        <v>57.968151867406398</v>
      </c>
      <c r="AT84" s="103">
        <v>44.2052772690731</v>
      </c>
      <c r="AU84" s="103">
        <v>73.577151220739793</v>
      </c>
      <c r="AV84" s="103">
        <v>43.473721280322998</v>
      </c>
      <c r="AW84" s="103">
        <v>56.671810271573101</v>
      </c>
      <c r="AX84" s="103">
        <v>49.760993914073097</v>
      </c>
      <c r="AY84" s="103">
        <v>44.320920627406402</v>
      </c>
      <c r="AZ84" s="103">
        <v>26.492824924906401</v>
      </c>
      <c r="BA84" s="103">
        <v>56.912528151989697</v>
      </c>
      <c r="BB84" s="103">
        <v>56.563442407406399</v>
      </c>
      <c r="BC84" s="103">
        <v>51.880751513239701</v>
      </c>
      <c r="BD84" s="103">
        <v>75.222173029906301</v>
      </c>
      <c r="BE84" s="103">
        <v>41.078312026573101</v>
      </c>
      <c r="BF84" s="103">
        <v>52.2673667399064</v>
      </c>
      <c r="BG84" s="103">
        <v>64.798965946573105</v>
      </c>
      <c r="BH84" s="103">
        <v>39.063537204906403</v>
      </c>
      <c r="BI84" s="103">
        <v>23.895860467823098</v>
      </c>
      <c r="BJ84" s="103">
        <v>45.059865179906403</v>
      </c>
      <c r="BK84" s="103">
        <v>30.199583286572999</v>
      </c>
      <c r="BL84" s="103">
        <v>54.8312728161563</v>
      </c>
      <c r="BM84" s="103">
        <v>38.456778301573003</v>
      </c>
      <c r="BN84" s="103">
        <v>40.554947136989703</v>
      </c>
      <c r="BO84" s="103">
        <v>39.480227440323098</v>
      </c>
      <c r="BP84" s="103">
        <v>37.0027527382397</v>
      </c>
      <c r="BQ84" s="103">
        <v>50.420219584906398</v>
      </c>
      <c r="BR84" s="103">
        <v>56.0459664778231</v>
      </c>
      <c r="BS84" s="103">
        <v>64.709951703656401</v>
      </c>
      <c r="BT84" s="103">
        <v>53.252451575739698</v>
      </c>
      <c r="BU84" s="103">
        <v>52.596412433239699</v>
      </c>
      <c r="BV84" s="103">
        <v>60.927218387822997</v>
      </c>
      <c r="BW84" s="103">
        <v>46.8138327853231</v>
      </c>
      <c r="BX84" s="103">
        <v>52.768472408239703</v>
      </c>
      <c r="BY84" s="103">
        <v>33.735502158239697</v>
      </c>
      <c r="BZ84" s="103">
        <v>47.866733258239698</v>
      </c>
      <c r="CA84" s="103">
        <v>53.684830284073001</v>
      </c>
      <c r="CB84" s="103">
        <v>41.394561287406397</v>
      </c>
      <c r="CC84" s="103">
        <v>22.924724068239701</v>
      </c>
      <c r="CD84" s="103">
        <v>27.1348642832397</v>
      </c>
      <c r="CE84" s="103">
        <v>54.867679965322999</v>
      </c>
      <c r="CF84" s="103">
        <v>48.899837661573002</v>
      </c>
      <c r="CG84" s="103">
        <v>34.818257192822998</v>
      </c>
      <c r="CH84" s="103">
        <v>49.879405193239698</v>
      </c>
      <c r="CI84" s="103">
        <v>45.233002231156398</v>
      </c>
      <c r="CJ84" s="103">
        <v>44.724350845323102</v>
      </c>
      <c r="CK84" s="103">
        <v>32.112996836989701</v>
      </c>
      <c r="CL84" s="103">
        <v>48.148022439906399</v>
      </c>
      <c r="CM84" s="103">
        <v>81.173198784073094</v>
      </c>
      <c r="CN84" s="103">
        <v>64.531417240322995</v>
      </c>
      <c r="CO84" s="103">
        <v>45.887904214072996</v>
      </c>
      <c r="CP84" s="103">
        <v>53.404058682823099</v>
      </c>
      <c r="CQ84" s="103">
        <v>51.260162394489697</v>
      </c>
      <c r="CR84" s="103">
        <v>54.531866081989698</v>
      </c>
      <c r="CS84" s="103">
        <v>48.4117319507397</v>
      </c>
      <c r="CT84" s="103">
        <v>63.981647170323001</v>
      </c>
      <c r="CU84" s="103">
        <v>32.268016519489699</v>
      </c>
      <c r="CV84" s="103">
        <v>45.135445673239701</v>
      </c>
      <c r="CW84" s="103">
        <v>74.394917259072997</v>
      </c>
      <c r="CX84" s="103">
        <v>46.302880098239697</v>
      </c>
      <c r="CY84" s="103">
        <v>71.677442609906507</v>
      </c>
      <c r="CZ84" s="103">
        <v>66.719789469073106</v>
      </c>
      <c r="DA84" s="103">
        <v>26.844818909073101</v>
      </c>
      <c r="DB84" s="103">
        <v>41.950220326156398</v>
      </c>
      <c r="DC84" s="103">
        <v>64.889168823656306</v>
      </c>
      <c r="DD84" s="103">
        <v>73.834872832406404</v>
      </c>
      <c r="DE84" s="103">
        <v>62.048807162406398</v>
      </c>
      <c r="DF84" s="103">
        <v>41.317998246156399</v>
      </c>
      <c r="DG84" s="103">
        <v>52.5978272982397</v>
      </c>
      <c r="DH84" s="103">
        <v>42.2237309186564</v>
      </c>
      <c r="DI84" s="103">
        <v>49.309246632406399</v>
      </c>
      <c r="DJ84" s="103">
        <v>33.6104052644897</v>
      </c>
      <c r="DK84" s="103">
        <v>69.661110376573006</v>
      </c>
    </row>
    <row r="85" spans="14:115" x14ac:dyDescent="0.25">
      <c r="N85" s="6" t="s">
        <v>41</v>
      </c>
      <c r="O85" s="6">
        <v>2034</v>
      </c>
      <c r="P85" s="103">
        <v>63.095475170647497</v>
      </c>
      <c r="Q85" s="103">
        <v>83.428740703147497</v>
      </c>
      <c r="R85" s="103">
        <v>17.6392312443975</v>
      </c>
      <c r="S85" s="103">
        <v>44.554127650647501</v>
      </c>
      <c r="T85" s="103">
        <v>55.4967708827308</v>
      </c>
      <c r="U85" s="103">
        <v>53.419593212314197</v>
      </c>
      <c r="V85" s="103">
        <v>50.113947895230801</v>
      </c>
      <c r="W85" s="103">
        <v>45.040456326064202</v>
      </c>
      <c r="X85" s="103">
        <v>28.789089923564202</v>
      </c>
      <c r="Y85" s="103">
        <v>30.454774486897499</v>
      </c>
      <c r="Z85" s="103">
        <v>28.510987088147498</v>
      </c>
      <c r="AA85" s="103">
        <v>63.632958095647503</v>
      </c>
      <c r="AB85" s="103">
        <v>62.6740657027308</v>
      </c>
      <c r="AC85" s="103">
        <v>57.3092048689808</v>
      </c>
      <c r="AD85" s="103">
        <v>62.600906553980899</v>
      </c>
      <c r="AE85" s="103">
        <v>29.887818526897501</v>
      </c>
      <c r="AF85" s="103">
        <v>41.256840309397496</v>
      </c>
      <c r="AG85" s="103">
        <v>50.306098255647498</v>
      </c>
      <c r="AH85" s="103">
        <v>51.0834047556475</v>
      </c>
      <c r="AI85" s="103">
        <v>66.799145548147493</v>
      </c>
      <c r="AJ85" s="103">
        <v>72.619097899814193</v>
      </c>
      <c r="AK85" s="103">
        <v>54.088976341064203</v>
      </c>
      <c r="AL85" s="103">
        <v>57.346783403564203</v>
      </c>
      <c r="AM85" s="103">
        <v>55.283306874397503</v>
      </c>
      <c r="AN85" s="103">
        <v>62.567413510647597</v>
      </c>
      <c r="AO85" s="103">
        <v>60.5494229498142</v>
      </c>
      <c r="AP85" s="103">
        <v>51.696526379397497</v>
      </c>
      <c r="AQ85" s="103">
        <v>69.522490403980797</v>
      </c>
      <c r="AR85" s="103">
        <v>33.842428259814199</v>
      </c>
      <c r="AS85" s="103">
        <v>59.139299515647501</v>
      </c>
      <c r="AT85" s="103">
        <v>45.376424917314203</v>
      </c>
      <c r="AU85" s="103">
        <v>74.748298868980797</v>
      </c>
      <c r="AV85" s="103">
        <v>44.644868928564101</v>
      </c>
      <c r="AW85" s="103">
        <v>57.842957919814097</v>
      </c>
      <c r="AX85" s="103">
        <v>50.9321415623142</v>
      </c>
      <c r="AY85" s="103">
        <v>45.492068275647497</v>
      </c>
      <c r="AZ85" s="103">
        <v>27.6639725731475</v>
      </c>
      <c r="BA85" s="103">
        <v>58.0836758002309</v>
      </c>
      <c r="BB85" s="103">
        <v>57.734590055647502</v>
      </c>
      <c r="BC85" s="103">
        <v>53.051899161480797</v>
      </c>
      <c r="BD85" s="103">
        <v>76.393320678147504</v>
      </c>
      <c r="BE85" s="103">
        <v>42.249459674814197</v>
      </c>
      <c r="BF85" s="103">
        <v>53.438514388147503</v>
      </c>
      <c r="BG85" s="103">
        <v>65.970113594814194</v>
      </c>
      <c r="BH85" s="103">
        <v>40.234684853147499</v>
      </c>
      <c r="BI85" s="103">
        <v>25.067008116064201</v>
      </c>
      <c r="BJ85" s="103">
        <v>46.231012828147499</v>
      </c>
      <c r="BK85" s="103">
        <v>31.370730934814201</v>
      </c>
      <c r="BL85" s="103">
        <v>56.002420464397503</v>
      </c>
      <c r="BM85" s="103">
        <v>39.627925949814198</v>
      </c>
      <c r="BN85" s="103">
        <v>41.726094785230799</v>
      </c>
      <c r="BO85" s="103">
        <v>40.651375088564201</v>
      </c>
      <c r="BP85" s="103">
        <v>38.173900386480803</v>
      </c>
      <c r="BQ85" s="103">
        <v>51.591367233147501</v>
      </c>
      <c r="BR85" s="103">
        <v>57.217114126064203</v>
      </c>
      <c r="BS85" s="103">
        <v>65.881099351897504</v>
      </c>
      <c r="BT85" s="103">
        <v>54.423599223980801</v>
      </c>
      <c r="BU85" s="103">
        <v>53.767560081480902</v>
      </c>
      <c r="BV85" s="103">
        <v>62.098366036064199</v>
      </c>
      <c r="BW85" s="103">
        <v>47.984980433564203</v>
      </c>
      <c r="BX85" s="103">
        <v>53.939620056480798</v>
      </c>
      <c r="BY85" s="103">
        <v>34.9066498064808</v>
      </c>
      <c r="BZ85" s="103">
        <v>49.0378809064809</v>
      </c>
      <c r="CA85" s="103">
        <v>54.855977932314197</v>
      </c>
      <c r="CB85" s="103">
        <v>42.5657089356475</v>
      </c>
      <c r="CC85" s="103">
        <v>24.0958717164809</v>
      </c>
      <c r="CD85" s="103">
        <v>28.3060119314808</v>
      </c>
      <c r="CE85" s="103">
        <v>56.038827613564202</v>
      </c>
      <c r="CF85" s="103">
        <v>50.070985309814198</v>
      </c>
      <c r="CG85" s="103">
        <v>35.9894048410642</v>
      </c>
      <c r="CH85" s="103">
        <v>51.050552841480801</v>
      </c>
      <c r="CI85" s="103">
        <v>46.404149879397501</v>
      </c>
      <c r="CJ85" s="103">
        <v>45.895498493564197</v>
      </c>
      <c r="CK85" s="103">
        <v>33.284144485230797</v>
      </c>
      <c r="CL85" s="103">
        <v>49.319170088147501</v>
      </c>
      <c r="CM85" s="103">
        <v>82.344346432314197</v>
      </c>
      <c r="CN85" s="103">
        <v>65.702564888564197</v>
      </c>
      <c r="CO85" s="103">
        <v>47.059051862314199</v>
      </c>
      <c r="CP85" s="103">
        <v>54.575206331064201</v>
      </c>
      <c r="CQ85" s="103">
        <v>52.4313100427308</v>
      </c>
      <c r="CR85" s="103">
        <v>55.7030137302309</v>
      </c>
      <c r="CS85" s="103">
        <v>49.582879598980803</v>
      </c>
      <c r="CT85" s="103">
        <v>65.152794818564203</v>
      </c>
      <c r="CU85" s="103">
        <v>33.439164167730802</v>
      </c>
      <c r="CV85" s="103">
        <v>46.306593321480797</v>
      </c>
      <c r="CW85" s="103">
        <v>75.5660649073142</v>
      </c>
      <c r="CX85" s="103">
        <v>47.4740277464809</v>
      </c>
      <c r="CY85" s="103">
        <v>72.848590258147496</v>
      </c>
      <c r="CZ85" s="103">
        <v>67.890937117314195</v>
      </c>
      <c r="DA85" s="103">
        <v>28.015966557314201</v>
      </c>
      <c r="DB85" s="103">
        <v>43.121367974397501</v>
      </c>
      <c r="DC85" s="103">
        <v>66.060316471897494</v>
      </c>
      <c r="DD85" s="103">
        <v>75.006020480647507</v>
      </c>
      <c r="DE85" s="103">
        <v>63.219954810647501</v>
      </c>
      <c r="DF85" s="103">
        <v>42.489145894397502</v>
      </c>
      <c r="DG85" s="103">
        <v>53.768974946480803</v>
      </c>
      <c r="DH85" s="103">
        <v>43.394878566897503</v>
      </c>
      <c r="DI85" s="103">
        <v>50.480394280647502</v>
      </c>
      <c r="DJ85" s="103">
        <v>34.781552912730902</v>
      </c>
      <c r="DK85" s="103">
        <v>70.832258024814195</v>
      </c>
    </row>
    <row r="86" spans="14:115" x14ac:dyDescent="0.25">
      <c r="N86" s="6" t="s">
        <v>42</v>
      </c>
      <c r="O86" s="6">
        <v>2020</v>
      </c>
      <c r="P86" s="103">
        <v>2.2415772860177601</v>
      </c>
      <c r="Q86" s="103">
        <v>2.2660510843510799</v>
      </c>
      <c r="R86" s="103">
        <v>2.26895043393443</v>
      </c>
      <c r="S86" s="103">
        <v>2.1706247393510898</v>
      </c>
      <c r="T86" s="103">
        <v>2.2166607793511099</v>
      </c>
      <c r="U86" s="103">
        <v>2.20713629018443</v>
      </c>
      <c r="V86" s="103">
        <v>2.2626299106010901</v>
      </c>
      <c r="W86" s="103">
        <v>2.2588541151844201</v>
      </c>
      <c r="X86" s="103">
        <v>2.2476856868510899</v>
      </c>
      <c r="Y86" s="103">
        <v>2.2930773972677598</v>
      </c>
      <c r="Z86" s="103">
        <v>2.2554067247677598</v>
      </c>
      <c r="AA86" s="103">
        <v>2.24375015143442</v>
      </c>
      <c r="AB86" s="103">
        <v>2.3325284531010801</v>
      </c>
      <c r="AC86" s="103">
        <v>2.2258511197677602</v>
      </c>
      <c r="AD86" s="103">
        <v>2.2511015976844302</v>
      </c>
      <c r="AE86" s="103">
        <v>2.2816604901844402</v>
      </c>
      <c r="AF86" s="103">
        <v>2.2845680401844399</v>
      </c>
      <c r="AG86" s="103">
        <v>2.2721613418510902</v>
      </c>
      <c r="AH86" s="103">
        <v>2.2471049793511</v>
      </c>
      <c r="AI86" s="103">
        <v>2.2474044143510898</v>
      </c>
      <c r="AJ86" s="103">
        <v>2.2496276576844201</v>
      </c>
      <c r="AK86" s="103">
        <v>2.21491543976776</v>
      </c>
      <c r="AL86" s="103">
        <v>2.2092353118510899</v>
      </c>
      <c r="AM86" s="103">
        <v>2.2351134972677502</v>
      </c>
      <c r="AN86" s="103">
        <v>2.2261164281011001</v>
      </c>
      <c r="AO86" s="103">
        <v>2.2850828564344301</v>
      </c>
      <c r="AP86" s="103">
        <v>2.2511456918510899</v>
      </c>
      <c r="AQ86" s="103">
        <v>2.2846657872677598</v>
      </c>
      <c r="AR86" s="103">
        <v>2.2674217181010898</v>
      </c>
      <c r="AS86" s="103">
        <v>2.2536452539344198</v>
      </c>
      <c r="AT86" s="103">
        <v>2.22664203768444</v>
      </c>
      <c r="AU86" s="103">
        <v>2.25533009893442</v>
      </c>
      <c r="AV86" s="103">
        <v>2.2693768260177598</v>
      </c>
      <c r="AW86" s="103">
        <v>2.3090042935177602</v>
      </c>
      <c r="AX86" s="103">
        <v>2.1992463868510899</v>
      </c>
      <c r="AY86" s="103">
        <v>2.2222862681011</v>
      </c>
      <c r="AZ86" s="103">
        <v>2.22468981643443</v>
      </c>
      <c r="BA86" s="103">
        <v>2.2564143818510898</v>
      </c>
      <c r="BB86" s="103">
        <v>2.2220129272677598</v>
      </c>
      <c r="BC86" s="103">
        <v>2.2537352576844198</v>
      </c>
      <c r="BD86" s="103">
        <v>2.26473330226775</v>
      </c>
      <c r="BE86" s="103">
        <v>2.2520883106010898</v>
      </c>
      <c r="BF86" s="103">
        <v>2.2742439743511</v>
      </c>
      <c r="BG86" s="103">
        <v>2.2343490947677598</v>
      </c>
      <c r="BH86" s="103">
        <v>2.2588667147677599</v>
      </c>
      <c r="BI86" s="103">
        <v>2.25095282768442</v>
      </c>
      <c r="BJ86" s="103">
        <v>2.2512300901844302</v>
      </c>
      <c r="BK86" s="103">
        <v>2.23323006935109</v>
      </c>
      <c r="BL86" s="103">
        <v>2.2688150181010802</v>
      </c>
      <c r="BM86" s="103">
        <v>2.23265084435109</v>
      </c>
      <c r="BN86" s="103">
        <v>2.2380559551844201</v>
      </c>
      <c r="BO86" s="103">
        <v>2.2789437010177598</v>
      </c>
      <c r="BP86" s="103">
        <v>2.2740932681010899</v>
      </c>
      <c r="BQ86" s="103">
        <v>2.2622574414344201</v>
      </c>
      <c r="BR86" s="103">
        <v>2.2350736676844201</v>
      </c>
      <c r="BS86" s="103">
        <v>2.2888259285177601</v>
      </c>
      <c r="BT86" s="103">
        <v>2.2668514143511</v>
      </c>
      <c r="BU86" s="103">
        <v>2.21062736060109</v>
      </c>
      <c r="BV86" s="103">
        <v>2.27810870226776</v>
      </c>
      <c r="BW86" s="103">
        <v>2.2480186685177501</v>
      </c>
      <c r="BX86" s="103">
        <v>2.2783666976844201</v>
      </c>
      <c r="BY86" s="103">
        <v>2.2745426601844301</v>
      </c>
      <c r="BZ86" s="103">
        <v>2.2526368406011001</v>
      </c>
      <c r="CA86" s="103">
        <v>2.2200511697677601</v>
      </c>
      <c r="CB86" s="103">
        <v>2.2587130314344299</v>
      </c>
      <c r="CC86" s="103">
        <v>2.2673748310177602</v>
      </c>
      <c r="CD86" s="103">
        <v>2.2521262522677601</v>
      </c>
      <c r="CE86" s="103">
        <v>2.2731702860177601</v>
      </c>
      <c r="CF86" s="103">
        <v>2.2081491531010999</v>
      </c>
      <c r="CG86" s="103">
        <v>2.27279445101775</v>
      </c>
      <c r="CH86" s="103">
        <v>2.2910322531011</v>
      </c>
      <c r="CI86" s="103">
        <v>2.2925352964344299</v>
      </c>
      <c r="CJ86" s="103">
        <v>2.25886921935109</v>
      </c>
      <c r="CK86" s="103">
        <v>2.2463196931010998</v>
      </c>
      <c r="CL86" s="103">
        <v>2.2868778001844299</v>
      </c>
      <c r="CM86" s="103">
        <v>2.3094151564344201</v>
      </c>
      <c r="CN86" s="103">
        <v>2.2299664289344201</v>
      </c>
      <c r="CO86" s="103">
        <v>2.2442045806010902</v>
      </c>
      <c r="CP86" s="103">
        <v>2.27717720893442</v>
      </c>
      <c r="CQ86" s="103">
        <v>2.27766037476776</v>
      </c>
      <c r="CR86" s="103">
        <v>2.2266937622677498</v>
      </c>
      <c r="CS86" s="103">
        <v>2.2653944981010898</v>
      </c>
      <c r="CT86" s="103">
        <v>2.24760873393442</v>
      </c>
      <c r="CU86" s="103">
        <v>2.2259717910177601</v>
      </c>
      <c r="CV86" s="103">
        <v>2.2323582147677601</v>
      </c>
      <c r="CW86" s="103">
        <v>2.2410120439344201</v>
      </c>
      <c r="CX86" s="103">
        <v>2.2707902218510898</v>
      </c>
      <c r="CY86" s="103">
        <v>2.2553281864344199</v>
      </c>
      <c r="CZ86" s="103">
        <v>2.2750786689344298</v>
      </c>
      <c r="DA86" s="103">
        <v>2.2167006693511002</v>
      </c>
      <c r="DB86" s="103">
        <v>2.2337814164344199</v>
      </c>
      <c r="DC86" s="103">
        <v>2.24543054643443</v>
      </c>
      <c r="DD86" s="103">
        <v>2.27334472393443</v>
      </c>
      <c r="DE86" s="103">
        <v>2.2769017493510999</v>
      </c>
      <c r="DF86" s="103">
        <v>2.2449923947677601</v>
      </c>
      <c r="DG86" s="103">
        <v>2.2021194639344301</v>
      </c>
      <c r="DH86" s="103">
        <v>2.2816804706010898</v>
      </c>
      <c r="DI86" s="103">
        <v>2.2283143176844198</v>
      </c>
      <c r="DJ86" s="103">
        <v>2.22990804768442</v>
      </c>
      <c r="DK86" s="103">
        <v>2.2578399656010899</v>
      </c>
    </row>
    <row r="87" spans="14:115" x14ac:dyDescent="0.25">
      <c r="N87" s="6" t="s">
        <v>42</v>
      </c>
      <c r="O87" s="6">
        <v>2021</v>
      </c>
      <c r="P87" s="103">
        <v>2.30828757870432</v>
      </c>
      <c r="Q87" s="103">
        <v>2.3327613770376798</v>
      </c>
      <c r="R87" s="103">
        <v>2.3356607266210099</v>
      </c>
      <c r="S87" s="103">
        <v>2.2373350320376799</v>
      </c>
      <c r="T87" s="103">
        <v>2.2833710720376601</v>
      </c>
      <c r="U87" s="103">
        <v>2.2738465828710099</v>
      </c>
      <c r="V87" s="103">
        <v>2.32934020328767</v>
      </c>
      <c r="W87" s="103">
        <v>2.32556440787102</v>
      </c>
      <c r="X87" s="103">
        <v>2.3143959795376801</v>
      </c>
      <c r="Y87" s="103">
        <v>2.3597876899543402</v>
      </c>
      <c r="Z87" s="103">
        <v>2.3221170174543402</v>
      </c>
      <c r="AA87" s="103">
        <v>2.3104604441210199</v>
      </c>
      <c r="AB87" s="103">
        <v>2.3992387457876698</v>
      </c>
      <c r="AC87" s="103">
        <v>2.2925614124543299</v>
      </c>
      <c r="AD87" s="103">
        <v>2.3178118903710101</v>
      </c>
      <c r="AE87" s="103">
        <v>2.3483707828710001</v>
      </c>
      <c r="AF87" s="103">
        <v>2.3512783328709999</v>
      </c>
      <c r="AG87" s="103">
        <v>2.3388716345376701</v>
      </c>
      <c r="AH87" s="103">
        <v>2.3138152720376599</v>
      </c>
      <c r="AI87" s="103">
        <v>2.3141147070376902</v>
      </c>
      <c r="AJ87" s="103">
        <v>2.316337950371</v>
      </c>
      <c r="AK87" s="103">
        <v>2.2816257324543301</v>
      </c>
      <c r="AL87" s="103">
        <v>2.27594560453768</v>
      </c>
      <c r="AM87" s="103">
        <v>2.3018237899543501</v>
      </c>
      <c r="AN87" s="103">
        <v>2.2928267207876698</v>
      </c>
      <c r="AO87" s="103">
        <v>2.3517931491209998</v>
      </c>
      <c r="AP87" s="103">
        <v>2.31785598453768</v>
      </c>
      <c r="AQ87" s="103">
        <v>2.35137607995433</v>
      </c>
      <c r="AR87" s="103">
        <v>2.33413201078768</v>
      </c>
      <c r="AS87" s="103">
        <v>2.32035554662099</v>
      </c>
      <c r="AT87" s="103">
        <v>2.2933523303709999</v>
      </c>
      <c r="AU87" s="103">
        <v>2.3220403916209902</v>
      </c>
      <c r="AV87" s="103">
        <v>2.3360871187043299</v>
      </c>
      <c r="AW87" s="103">
        <v>2.3757145862043498</v>
      </c>
      <c r="AX87" s="103">
        <v>2.2659566795376702</v>
      </c>
      <c r="AY87" s="103">
        <v>2.2889965607876599</v>
      </c>
      <c r="AZ87" s="103">
        <v>2.2914001091210099</v>
      </c>
      <c r="BA87" s="103">
        <v>2.3231246745376799</v>
      </c>
      <c r="BB87" s="103">
        <v>2.2887232199543401</v>
      </c>
      <c r="BC87" s="103">
        <v>2.32044555037099</v>
      </c>
      <c r="BD87" s="103">
        <v>2.3314435949543499</v>
      </c>
      <c r="BE87" s="103">
        <v>2.3187986032876902</v>
      </c>
      <c r="BF87" s="103">
        <v>2.3409542670376702</v>
      </c>
      <c r="BG87" s="103">
        <v>2.3010593874543201</v>
      </c>
      <c r="BH87" s="103">
        <v>2.3255770074543398</v>
      </c>
      <c r="BI87" s="103">
        <v>2.3176631203710101</v>
      </c>
      <c r="BJ87" s="103">
        <v>2.3179403828710101</v>
      </c>
      <c r="BK87" s="103">
        <v>2.2999403620376699</v>
      </c>
      <c r="BL87" s="103">
        <v>2.3355253107876801</v>
      </c>
      <c r="BM87" s="103">
        <v>2.2993611370376601</v>
      </c>
      <c r="BN87" s="103">
        <v>2.3047662478709898</v>
      </c>
      <c r="BO87" s="103">
        <v>2.3456539937043299</v>
      </c>
      <c r="BP87" s="103">
        <v>2.3408035607876898</v>
      </c>
      <c r="BQ87" s="103">
        <v>2.3289677341209898</v>
      </c>
      <c r="BR87" s="103">
        <v>2.30178396037102</v>
      </c>
      <c r="BS87" s="103">
        <v>2.3555362212043498</v>
      </c>
      <c r="BT87" s="103">
        <v>2.33356170703768</v>
      </c>
      <c r="BU87" s="103">
        <v>2.2773376532876801</v>
      </c>
      <c r="BV87" s="103">
        <v>2.3448189949543199</v>
      </c>
      <c r="BW87" s="103">
        <v>2.3147289612043398</v>
      </c>
      <c r="BX87" s="103">
        <v>2.3450769903710098</v>
      </c>
      <c r="BY87" s="103">
        <v>2.34125295287101</v>
      </c>
      <c r="BZ87" s="103">
        <v>2.3193471332876698</v>
      </c>
      <c r="CA87" s="103">
        <v>2.28676146245434</v>
      </c>
      <c r="CB87" s="103">
        <v>2.3254233241210098</v>
      </c>
      <c r="CC87" s="103">
        <v>2.3340851237043401</v>
      </c>
      <c r="CD87" s="103">
        <v>2.3188365449543502</v>
      </c>
      <c r="CE87" s="103">
        <v>2.3398805787043302</v>
      </c>
      <c r="CF87" s="103">
        <v>2.2748594457876599</v>
      </c>
      <c r="CG87" s="103">
        <v>2.3395047437043401</v>
      </c>
      <c r="CH87" s="103">
        <v>2.3577425457876799</v>
      </c>
      <c r="CI87" s="103">
        <v>2.359245589121</v>
      </c>
      <c r="CJ87" s="103">
        <v>2.3255795120376801</v>
      </c>
      <c r="CK87" s="103">
        <v>2.3130299857876699</v>
      </c>
      <c r="CL87" s="103">
        <v>2.3535880928709898</v>
      </c>
      <c r="CM87" s="103">
        <v>2.37612544912102</v>
      </c>
      <c r="CN87" s="103">
        <v>2.2966767216210102</v>
      </c>
      <c r="CO87" s="103">
        <v>2.3109148732876701</v>
      </c>
      <c r="CP87" s="103">
        <v>2.3438875016209999</v>
      </c>
      <c r="CQ87" s="103">
        <v>2.3443706674543399</v>
      </c>
      <c r="CR87" s="103">
        <v>2.29340405495434</v>
      </c>
      <c r="CS87" s="103">
        <v>2.33210479078766</v>
      </c>
      <c r="CT87" s="103">
        <v>2.3143190266210101</v>
      </c>
      <c r="CU87" s="103">
        <v>2.29268208370434</v>
      </c>
      <c r="CV87" s="103">
        <v>2.2990685074543298</v>
      </c>
      <c r="CW87" s="103">
        <v>2.3077223366210098</v>
      </c>
      <c r="CX87" s="103">
        <v>2.3375005145376799</v>
      </c>
      <c r="CY87" s="103">
        <v>2.3220384791210198</v>
      </c>
      <c r="CZ87" s="103">
        <v>2.3417889616209902</v>
      </c>
      <c r="DA87" s="103">
        <v>2.2834109620376699</v>
      </c>
      <c r="DB87" s="103">
        <v>2.30049170912099</v>
      </c>
      <c r="DC87" s="103">
        <v>2.3121408391210001</v>
      </c>
      <c r="DD87" s="103">
        <v>2.3400550166210099</v>
      </c>
      <c r="DE87" s="103">
        <v>2.3436120420376598</v>
      </c>
      <c r="DF87" s="103">
        <v>2.31170268745434</v>
      </c>
      <c r="DG87" s="103">
        <v>2.2688297566209998</v>
      </c>
      <c r="DH87" s="103">
        <v>2.3483907632876799</v>
      </c>
      <c r="DI87" s="103">
        <v>2.2950246103710201</v>
      </c>
      <c r="DJ87" s="103">
        <v>2.2966183403710199</v>
      </c>
      <c r="DK87" s="103">
        <v>2.32455025828766</v>
      </c>
    </row>
    <row r="88" spans="14:115" x14ac:dyDescent="0.25">
      <c r="N88" s="6" t="s">
        <v>42</v>
      </c>
      <c r="O88" s="6">
        <v>2022</v>
      </c>
      <c r="P88" s="103">
        <v>2.1336820992522698</v>
      </c>
      <c r="Q88" s="103">
        <v>2.1581558975856199</v>
      </c>
      <c r="R88" s="103">
        <v>2.1610552471689499</v>
      </c>
      <c r="S88" s="103">
        <v>2.06272955258562</v>
      </c>
      <c r="T88" s="103">
        <v>2.1087655925856201</v>
      </c>
      <c r="U88" s="103">
        <v>2.0992411034189402</v>
      </c>
      <c r="V88" s="103">
        <v>2.15473472383561</v>
      </c>
      <c r="W88" s="103">
        <v>2.1509589284189499</v>
      </c>
      <c r="X88" s="103">
        <v>2.1397905000856099</v>
      </c>
      <c r="Y88" s="103">
        <v>2.18518221050229</v>
      </c>
      <c r="Z88" s="103">
        <v>2.14751153800227</v>
      </c>
      <c r="AA88" s="103">
        <v>2.1358549646689502</v>
      </c>
      <c r="AB88" s="103">
        <v>2.2246332663356201</v>
      </c>
      <c r="AC88" s="103">
        <v>2.1179559330022801</v>
      </c>
      <c r="AD88" s="103">
        <v>2.1432064109189399</v>
      </c>
      <c r="AE88" s="103">
        <v>2.1737653034189601</v>
      </c>
      <c r="AF88" s="103">
        <v>2.1766728534189599</v>
      </c>
      <c r="AG88" s="103">
        <v>2.1642661550856199</v>
      </c>
      <c r="AH88" s="103">
        <v>2.1392097925856199</v>
      </c>
      <c r="AI88" s="103">
        <v>2.1395092275856098</v>
      </c>
      <c r="AJ88" s="103">
        <v>2.1417324709189498</v>
      </c>
      <c r="AK88" s="103">
        <v>2.1070202530022799</v>
      </c>
      <c r="AL88" s="103">
        <v>2.1013401250856201</v>
      </c>
      <c r="AM88" s="103">
        <v>2.1272183105022799</v>
      </c>
      <c r="AN88" s="103">
        <v>2.1182212413356099</v>
      </c>
      <c r="AO88" s="103">
        <v>2.1771876696689501</v>
      </c>
      <c r="AP88" s="103">
        <v>2.1432505050856099</v>
      </c>
      <c r="AQ88" s="103">
        <v>2.17677060050229</v>
      </c>
      <c r="AR88" s="103">
        <v>2.1595265313356098</v>
      </c>
      <c r="AS88" s="103">
        <v>2.1457500671689398</v>
      </c>
      <c r="AT88" s="103">
        <v>2.11874685091896</v>
      </c>
      <c r="AU88" s="103">
        <v>2.14743491216894</v>
      </c>
      <c r="AV88" s="103">
        <v>2.1614816392522802</v>
      </c>
      <c r="AW88" s="103">
        <v>2.2011091067522801</v>
      </c>
      <c r="AX88" s="103">
        <v>2.0913512000856098</v>
      </c>
      <c r="AY88" s="103">
        <v>2.1143910813356102</v>
      </c>
      <c r="AZ88" s="103">
        <v>2.1167946296689499</v>
      </c>
      <c r="BA88" s="103">
        <v>2.1485191950856199</v>
      </c>
      <c r="BB88" s="103">
        <v>2.1141177405022802</v>
      </c>
      <c r="BC88" s="103">
        <v>2.1458400709189398</v>
      </c>
      <c r="BD88" s="103">
        <v>2.15683811550229</v>
      </c>
      <c r="BE88" s="103">
        <v>2.14419312383562</v>
      </c>
      <c r="BF88" s="103">
        <v>2.16634878758562</v>
      </c>
      <c r="BG88" s="103">
        <v>2.12645390800227</v>
      </c>
      <c r="BH88" s="103">
        <v>2.1509715280022799</v>
      </c>
      <c r="BI88" s="103">
        <v>2.1430576409189399</v>
      </c>
      <c r="BJ88" s="103">
        <v>2.1433349034189502</v>
      </c>
      <c r="BK88" s="103">
        <v>2.1253348825856202</v>
      </c>
      <c r="BL88" s="103">
        <v>2.1609198313356099</v>
      </c>
      <c r="BM88" s="103">
        <v>2.1247556575856099</v>
      </c>
      <c r="BN88" s="103">
        <v>2.1301607684189401</v>
      </c>
      <c r="BO88" s="103">
        <v>2.17104851425229</v>
      </c>
      <c r="BP88" s="103">
        <v>2.1661980813356201</v>
      </c>
      <c r="BQ88" s="103">
        <v>2.15436225466894</v>
      </c>
      <c r="BR88" s="103">
        <v>2.1271784809189498</v>
      </c>
      <c r="BS88" s="103">
        <v>2.1809307417522801</v>
      </c>
      <c r="BT88" s="103">
        <v>2.1589562275856098</v>
      </c>
      <c r="BU88" s="103">
        <v>2.1027321738356002</v>
      </c>
      <c r="BV88" s="103">
        <v>2.1702135155022702</v>
      </c>
      <c r="BW88" s="103">
        <v>2.1401234817522798</v>
      </c>
      <c r="BX88" s="103">
        <v>2.1704715109189401</v>
      </c>
      <c r="BY88" s="103">
        <v>2.1666474734189398</v>
      </c>
      <c r="BZ88" s="103">
        <v>2.1447416538356099</v>
      </c>
      <c r="CA88" s="103">
        <v>2.1121559830022898</v>
      </c>
      <c r="CB88" s="103">
        <v>2.1508178446689401</v>
      </c>
      <c r="CC88" s="103">
        <v>2.1594796442522699</v>
      </c>
      <c r="CD88" s="103">
        <v>2.14423106550228</v>
      </c>
      <c r="CE88" s="103">
        <v>2.16527509925228</v>
      </c>
      <c r="CF88" s="103">
        <v>2.1002539663356199</v>
      </c>
      <c r="CG88" s="103">
        <v>2.1648992642522802</v>
      </c>
      <c r="CH88" s="103">
        <v>2.1831370663356</v>
      </c>
      <c r="CI88" s="103">
        <v>2.1846401096689498</v>
      </c>
      <c r="CJ88" s="103">
        <v>2.1509740325856099</v>
      </c>
      <c r="CK88" s="103">
        <v>2.13842450633563</v>
      </c>
      <c r="CL88" s="103">
        <v>2.1789826134189498</v>
      </c>
      <c r="CM88" s="103">
        <v>2.2015199696689498</v>
      </c>
      <c r="CN88" s="103">
        <v>2.12207124216896</v>
      </c>
      <c r="CO88" s="103">
        <v>2.1363093938356199</v>
      </c>
      <c r="CP88" s="103">
        <v>2.1692820221689599</v>
      </c>
      <c r="CQ88" s="103">
        <v>2.1697651880022799</v>
      </c>
      <c r="CR88" s="103">
        <v>2.1187985755022898</v>
      </c>
      <c r="CS88" s="103">
        <v>2.1574993113356098</v>
      </c>
      <c r="CT88" s="103">
        <v>2.1397135471689399</v>
      </c>
      <c r="CU88" s="103">
        <v>2.1180766042522898</v>
      </c>
      <c r="CV88" s="103">
        <v>2.12446302800228</v>
      </c>
      <c r="CW88" s="103">
        <v>2.1331168571689401</v>
      </c>
      <c r="CX88" s="103">
        <v>2.16289503508562</v>
      </c>
      <c r="CY88" s="103">
        <v>2.1474329996689501</v>
      </c>
      <c r="CZ88" s="103">
        <v>2.1671834821689502</v>
      </c>
      <c r="DA88" s="103">
        <v>2.1088054825856202</v>
      </c>
      <c r="DB88" s="103">
        <v>2.1258862296689398</v>
      </c>
      <c r="DC88" s="103">
        <v>2.1375353596689601</v>
      </c>
      <c r="DD88" s="103">
        <v>2.1654495371689499</v>
      </c>
      <c r="DE88" s="103">
        <v>2.1690065625856199</v>
      </c>
      <c r="DF88" s="103">
        <v>2.1370972080022801</v>
      </c>
      <c r="DG88" s="103">
        <v>2.0942242771689501</v>
      </c>
      <c r="DH88" s="103">
        <v>2.1737852838356102</v>
      </c>
      <c r="DI88" s="103">
        <v>2.12041913091895</v>
      </c>
      <c r="DJ88" s="103">
        <v>2.1220128609189501</v>
      </c>
      <c r="DK88" s="103">
        <v>2.1499447788356099</v>
      </c>
    </row>
    <row r="89" spans="14:115" x14ac:dyDescent="0.25">
      <c r="N89" s="6" t="s">
        <v>42</v>
      </c>
      <c r="O89" s="6">
        <v>2023</v>
      </c>
      <c r="P89" s="103">
        <v>2.1405204554166599</v>
      </c>
      <c r="Q89" s="103">
        <v>2.16499425374999</v>
      </c>
      <c r="R89" s="103">
        <v>2.16789360333334</v>
      </c>
      <c r="S89" s="103">
        <v>2.0695679087499901</v>
      </c>
      <c r="T89" s="103">
        <v>2.11560394875</v>
      </c>
      <c r="U89" s="103">
        <v>2.1060794595833299</v>
      </c>
      <c r="V89" s="103">
        <v>2.1615730800000099</v>
      </c>
      <c r="W89" s="103">
        <v>2.1577972845833302</v>
      </c>
      <c r="X89" s="103">
        <v>2.1466288562500102</v>
      </c>
      <c r="Y89" s="103">
        <v>2.1920205666666699</v>
      </c>
      <c r="Z89" s="103">
        <v>2.1543498941666801</v>
      </c>
      <c r="AA89" s="103">
        <v>2.1426933208333399</v>
      </c>
      <c r="AB89" s="103">
        <v>2.2314716225</v>
      </c>
      <c r="AC89" s="103">
        <v>2.1247942891666698</v>
      </c>
      <c r="AD89" s="103">
        <v>2.15004476708333</v>
      </c>
      <c r="AE89" s="103">
        <v>2.18060365958334</v>
      </c>
      <c r="AF89" s="103">
        <v>2.1835112095833402</v>
      </c>
      <c r="AG89" s="103">
        <v>2.1711045112499998</v>
      </c>
      <c r="AH89" s="103">
        <v>2.1460481487499998</v>
      </c>
      <c r="AI89" s="103">
        <v>2.1463475837500101</v>
      </c>
      <c r="AJ89" s="103">
        <v>2.1485708270833399</v>
      </c>
      <c r="AK89" s="103">
        <v>2.11385860916665</v>
      </c>
      <c r="AL89" s="103">
        <v>2.10817848125</v>
      </c>
      <c r="AM89" s="103">
        <v>2.13405666666667</v>
      </c>
      <c r="AN89" s="103">
        <v>2.1250595975</v>
      </c>
      <c r="AO89" s="103">
        <v>2.1840260258333202</v>
      </c>
      <c r="AP89" s="103">
        <v>2.1500888612499902</v>
      </c>
      <c r="AQ89" s="103">
        <v>2.1836089566666499</v>
      </c>
      <c r="AR89" s="103">
        <v>2.1663648874999999</v>
      </c>
      <c r="AS89" s="103">
        <v>2.1525884233333299</v>
      </c>
      <c r="AT89" s="103">
        <v>2.1255852070833399</v>
      </c>
      <c r="AU89" s="103">
        <v>2.1542732683333301</v>
      </c>
      <c r="AV89" s="103">
        <v>2.1683199954166699</v>
      </c>
      <c r="AW89" s="103">
        <v>2.2079474629166702</v>
      </c>
      <c r="AX89" s="103">
        <v>2.0981895562500101</v>
      </c>
      <c r="AY89" s="103">
        <v>2.1212294374999998</v>
      </c>
      <c r="AZ89" s="103">
        <v>2.12363298583334</v>
      </c>
      <c r="BA89" s="103">
        <v>2.1553575512499901</v>
      </c>
      <c r="BB89" s="103">
        <v>2.1209560966666698</v>
      </c>
      <c r="BC89" s="103">
        <v>2.1526784270833299</v>
      </c>
      <c r="BD89" s="103">
        <v>2.1636764716666601</v>
      </c>
      <c r="BE89" s="103">
        <v>2.1510314800000101</v>
      </c>
      <c r="BF89" s="103">
        <v>2.1731871437500101</v>
      </c>
      <c r="BG89" s="103">
        <v>2.1332922641666601</v>
      </c>
      <c r="BH89" s="103">
        <v>2.15780988416667</v>
      </c>
      <c r="BI89" s="103">
        <v>2.14989599708335</v>
      </c>
      <c r="BJ89" s="103">
        <v>2.1501732595833301</v>
      </c>
      <c r="BK89" s="103">
        <v>2.1321732387500099</v>
      </c>
      <c r="BL89" s="103">
        <v>2.1677581875000098</v>
      </c>
      <c r="BM89" s="103">
        <v>2.1315940137499898</v>
      </c>
      <c r="BN89" s="103">
        <v>2.1369991245833302</v>
      </c>
      <c r="BO89" s="103">
        <v>2.1778868704166601</v>
      </c>
      <c r="BP89" s="103">
        <v>2.1730364374999902</v>
      </c>
      <c r="BQ89" s="103">
        <v>2.1612006108333301</v>
      </c>
      <c r="BR89" s="103">
        <v>2.1340168370833399</v>
      </c>
      <c r="BS89" s="103">
        <v>2.18776909791668</v>
      </c>
      <c r="BT89" s="103">
        <v>2.1657945837499999</v>
      </c>
      <c r="BU89" s="103">
        <v>2.1095705300000098</v>
      </c>
      <c r="BV89" s="103">
        <v>2.1770518716666598</v>
      </c>
      <c r="BW89" s="103">
        <v>2.1469618379166802</v>
      </c>
      <c r="BX89" s="103">
        <v>2.17730986708334</v>
      </c>
      <c r="BY89" s="103">
        <v>2.1734858295833299</v>
      </c>
      <c r="BZ89" s="103">
        <v>2.15158001</v>
      </c>
      <c r="CA89" s="103">
        <v>2.1189943391666799</v>
      </c>
      <c r="CB89" s="103">
        <v>2.1576562008333302</v>
      </c>
      <c r="CC89" s="103">
        <v>2.16631800041668</v>
      </c>
      <c r="CD89" s="103">
        <v>2.1510694216666701</v>
      </c>
      <c r="CE89" s="103">
        <v>2.1721134554166701</v>
      </c>
      <c r="CF89" s="103">
        <v>2.1070923224999998</v>
      </c>
      <c r="CG89" s="103">
        <v>2.1717376204166801</v>
      </c>
      <c r="CH89" s="103">
        <v>2.1899754224999999</v>
      </c>
      <c r="CI89" s="103">
        <v>2.1914784658333302</v>
      </c>
      <c r="CJ89" s="103">
        <v>2.15781238875</v>
      </c>
      <c r="CK89" s="103">
        <v>2.1452628625000099</v>
      </c>
      <c r="CL89" s="103">
        <v>2.18582096958332</v>
      </c>
      <c r="CM89" s="103">
        <v>2.2083583258333301</v>
      </c>
      <c r="CN89" s="103">
        <v>2.1289095983333302</v>
      </c>
      <c r="CO89" s="103">
        <v>2.1431477499999998</v>
      </c>
      <c r="CP89" s="103">
        <v>2.1761203783333301</v>
      </c>
      <c r="CQ89" s="103">
        <v>2.1766035441666798</v>
      </c>
      <c r="CR89" s="103">
        <v>2.1256369316666701</v>
      </c>
      <c r="CS89" s="103">
        <v>2.1643376674999999</v>
      </c>
      <c r="CT89" s="103">
        <v>2.1465519033333398</v>
      </c>
      <c r="CU89" s="103">
        <v>2.1249149604166599</v>
      </c>
      <c r="CV89" s="103">
        <v>2.1313013841666701</v>
      </c>
      <c r="CW89" s="103">
        <v>2.1399552133333399</v>
      </c>
      <c r="CX89" s="103">
        <v>2.1697333912499999</v>
      </c>
      <c r="CY89" s="103">
        <v>2.15427135583333</v>
      </c>
      <c r="CZ89" s="103">
        <v>2.1740218383333301</v>
      </c>
      <c r="DA89" s="103">
        <v>2.1156438387500001</v>
      </c>
      <c r="DB89" s="103">
        <v>2.1327245858333299</v>
      </c>
      <c r="DC89" s="103">
        <v>2.1443737158333298</v>
      </c>
      <c r="DD89" s="103">
        <v>2.1722878933333298</v>
      </c>
      <c r="DE89" s="103">
        <v>2.1758449187500002</v>
      </c>
      <c r="DF89" s="103">
        <v>2.14393556416668</v>
      </c>
      <c r="DG89" s="103">
        <v>2.10106263333333</v>
      </c>
      <c r="DH89" s="103">
        <v>2.1806236399999999</v>
      </c>
      <c r="DI89" s="103">
        <v>2.1272574870833298</v>
      </c>
      <c r="DJ89" s="103">
        <v>2.1288512170833398</v>
      </c>
      <c r="DK89" s="103">
        <v>2.1567831349999902</v>
      </c>
    </row>
    <row r="90" spans="14:115" x14ac:dyDescent="0.25">
      <c r="N90" s="6" t="s">
        <v>42</v>
      </c>
      <c r="O90" s="6">
        <v>2024</v>
      </c>
      <c r="P90" s="103">
        <v>2.2611920401161298</v>
      </c>
      <c r="Q90" s="103">
        <v>2.2856658384494599</v>
      </c>
      <c r="R90" s="103">
        <v>2.2885651880327802</v>
      </c>
      <c r="S90" s="103">
        <v>2.19023949344946</v>
      </c>
      <c r="T90" s="103">
        <v>2.2362755334494602</v>
      </c>
      <c r="U90" s="103">
        <v>2.2267510442827798</v>
      </c>
      <c r="V90" s="103">
        <v>2.2822446646994501</v>
      </c>
      <c r="W90" s="103">
        <v>2.2784688692827899</v>
      </c>
      <c r="X90" s="103">
        <v>2.2673004409494499</v>
      </c>
      <c r="Y90" s="103">
        <v>2.3126921513661101</v>
      </c>
      <c r="Z90" s="103">
        <v>2.2750214788661198</v>
      </c>
      <c r="AA90" s="103">
        <v>2.26336490553278</v>
      </c>
      <c r="AB90" s="103">
        <v>2.3521432071994499</v>
      </c>
      <c r="AC90" s="103">
        <v>2.2454658738661202</v>
      </c>
      <c r="AD90" s="103">
        <v>2.27071635178278</v>
      </c>
      <c r="AE90" s="103">
        <v>2.30127524428279</v>
      </c>
      <c r="AF90" s="103">
        <v>2.3041827942827902</v>
      </c>
      <c r="AG90" s="103">
        <v>2.2917760959494502</v>
      </c>
      <c r="AH90" s="103">
        <v>2.26671973344946</v>
      </c>
      <c r="AI90" s="103">
        <v>2.2670191684494498</v>
      </c>
      <c r="AJ90" s="103">
        <v>2.2692424117827801</v>
      </c>
      <c r="AK90" s="103">
        <v>2.2345301938661102</v>
      </c>
      <c r="AL90" s="103">
        <v>2.2288500659494499</v>
      </c>
      <c r="AM90" s="103">
        <v>2.25472825136612</v>
      </c>
      <c r="AN90" s="103">
        <v>2.2457311821994499</v>
      </c>
      <c r="AO90" s="103">
        <v>2.3046976105327901</v>
      </c>
      <c r="AP90" s="103">
        <v>2.2707604459494499</v>
      </c>
      <c r="AQ90" s="103">
        <v>2.30428054136611</v>
      </c>
      <c r="AR90" s="103">
        <v>2.2870364721994498</v>
      </c>
      <c r="AS90" s="103">
        <v>2.27326000803279</v>
      </c>
      <c r="AT90" s="103">
        <v>2.2462567917827898</v>
      </c>
      <c r="AU90" s="103">
        <v>2.2749448530327898</v>
      </c>
      <c r="AV90" s="103">
        <v>2.28899158011613</v>
      </c>
      <c r="AW90" s="103">
        <v>2.3286190476161202</v>
      </c>
      <c r="AX90" s="103">
        <v>2.2188611409494499</v>
      </c>
      <c r="AY90" s="103">
        <v>2.2419010221994702</v>
      </c>
      <c r="AZ90" s="103">
        <v>2.24430457053279</v>
      </c>
      <c r="BA90" s="103">
        <v>2.27602913594946</v>
      </c>
      <c r="BB90" s="103">
        <v>2.2416276813661198</v>
      </c>
      <c r="BC90" s="103">
        <v>2.2733500117827998</v>
      </c>
      <c r="BD90" s="103">
        <v>2.28434805636613</v>
      </c>
      <c r="BE90" s="103">
        <v>2.2717030646994498</v>
      </c>
      <c r="BF90" s="103">
        <v>2.29385872844946</v>
      </c>
      <c r="BG90" s="103">
        <v>2.25396384886613</v>
      </c>
      <c r="BH90" s="103">
        <v>2.2784814688661199</v>
      </c>
      <c r="BI90" s="103">
        <v>2.2705675817827902</v>
      </c>
      <c r="BJ90" s="103">
        <v>2.27084484428278</v>
      </c>
      <c r="BK90" s="103">
        <v>2.25284482344945</v>
      </c>
      <c r="BL90" s="103">
        <v>2.28842977219945</v>
      </c>
      <c r="BM90" s="103">
        <v>2.2522655984494602</v>
      </c>
      <c r="BN90" s="103">
        <v>2.2576707092827899</v>
      </c>
      <c r="BO90" s="103">
        <v>2.2985584551161198</v>
      </c>
      <c r="BP90" s="103">
        <v>2.2937080221994601</v>
      </c>
      <c r="BQ90" s="103">
        <v>2.2818721955327899</v>
      </c>
      <c r="BR90" s="103">
        <v>2.2546884217827801</v>
      </c>
      <c r="BS90" s="103">
        <v>2.3084406826161099</v>
      </c>
      <c r="BT90" s="103">
        <v>2.2864661684494401</v>
      </c>
      <c r="BU90" s="103">
        <v>2.23024211469945</v>
      </c>
      <c r="BV90" s="103">
        <v>2.2977234563661302</v>
      </c>
      <c r="BW90" s="103">
        <v>2.2676334226161199</v>
      </c>
      <c r="BX90" s="103">
        <v>2.2979814517827801</v>
      </c>
      <c r="BY90" s="103">
        <v>2.2941574142827799</v>
      </c>
      <c r="BZ90" s="103">
        <v>2.2722515946994499</v>
      </c>
      <c r="CA90" s="103">
        <v>2.2396659238661201</v>
      </c>
      <c r="CB90" s="103">
        <v>2.2783277855327801</v>
      </c>
      <c r="CC90" s="103">
        <v>2.2869895851161202</v>
      </c>
      <c r="CD90" s="103">
        <v>2.2717410063661201</v>
      </c>
      <c r="CE90" s="103">
        <v>2.2927850401161298</v>
      </c>
      <c r="CF90" s="103">
        <v>2.2277639071994502</v>
      </c>
      <c r="CG90" s="103">
        <v>2.2924092051161198</v>
      </c>
      <c r="CH90" s="103">
        <v>2.3106470071994401</v>
      </c>
      <c r="CI90" s="103">
        <v>2.3121500505327899</v>
      </c>
      <c r="CJ90" s="103">
        <v>2.27848397344945</v>
      </c>
      <c r="CK90" s="103">
        <v>2.2659344471994598</v>
      </c>
      <c r="CL90" s="103">
        <v>2.3064925542827801</v>
      </c>
      <c r="CM90" s="103">
        <v>2.3290299105327898</v>
      </c>
      <c r="CN90" s="103">
        <v>2.2495811830327899</v>
      </c>
      <c r="CO90" s="103">
        <v>2.2638193346994502</v>
      </c>
      <c r="CP90" s="103">
        <v>2.2967919630327902</v>
      </c>
      <c r="CQ90" s="103">
        <v>2.29727512886612</v>
      </c>
      <c r="CR90" s="103">
        <v>2.2463085163661298</v>
      </c>
      <c r="CS90" s="103">
        <v>2.2850092521994601</v>
      </c>
      <c r="CT90" s="103">
        <v>2.2672234880327902</v>
      </c>
      <c r="CU90" s="103">
        <v>2.2455865451161099</v>
      </c>
      <c r="CV90" s="103">
        <v>2.2519729688661299</v>
      </c>
      <c r="CW90" s="103">
        <v>2.2606267980327899</v>
      </c>
      <c r="CX90" s="103">
        <v>2.2904049759494498</v>
      </c>
      <c r="CY90" s="103">
        <v>2.2749429405327901</v>
      </c>
      <c r="CZ90" s="103">
        <v>2.2946934230327898</v>
      </c>
      <c r="DA90" s="103">
        <v>2.2363154234494602</v>
      </c>
      <c r="DB90" s="103">
        <v>2.2533961705327998</v>
      </c>
      <c r="DC90" s="103">
        <v>2.26504530053279</v>
      </c>
      <c r="DD90" s="103">
        <v>2.29295947803279</v>
      </c>
      <c r="DE90" s="103">
        <v>2.2965165034494599</v>
      </c>
      <c r="DF90" s="103">
        <v>2.2646071488661201</v>
      </c>
      <c r="DG90" s="103">
        <v>2.2217342180327999</v>
      </c>
      <c r="DH90" s="103">
        <v>2.3012952246994498</v>
      </c>
      <c r="DI90" s="103">
        <v>2.24792907178279</v>
      </c>
      <c r="DJ90" s="103">
        <v>2.24952280178278</v>
      </c>
      <c r="DK90" s="103">
        <v>2.2774547196994601</v>
      </c>
    </row>
    <row r="91" spans="14:115" x14ac:dyDescent="0.25">
      <c r="N91" s="6" t="s">
        <v>42</v>
      </c>
      <c r="O91" s="6">
        <v>2025</v>
      </c>
      <c r="P91" s="103">
        <v>2.3318629211700999</v>
      </c>
      <c r="Q91" s="103">
        <v>2.3563367195034299</v>
      </c>
      <c r="R91" s="103">
        <v>2.3592360690867502</v>
      </c>
      <c r="S91" s="103">
        <v>2.26091037450343</v>
      </c>
      <c r="T91" s="103">
        <v>2.3069464145034302</v>
      </c>
      <c r="U91" s="103">
        <v>2.2974219253367498</v>
      </c>
      <c r="V91" s="103">
        <v>2.3529155457534099</v>
      </c>
      <c r="W91" s="103">
        <v>2.3491397503367599</v>
      </c>
      <c r="X91" s="103">
        <v>2.3379713220034199</v>
      </c>
      <c r="Y91" s="103">
        <v>2.3833630324200898</v>
      </c>
      <c r="Z91" s="103">
        <v>2.3456923599200801</v>
      </c>
      <c r="AA91" s="103">
        <v>2.3340357865867398</v>
      </c>
      <c r="AB91" s="103">
        <v>2.4228140882534199</v>
      </c>
      <c r="AC91" s="103">
        <v>2.3161367549201</v>
      </c>
      <c r="AD91" s="103">
        <v>2.34138723283675</v>
      </c>
      <c r="AE91" s="103">
        <v>2.3719461253367702</v>
      </c>
      <c r="AF91" s="103">
        <v>2.3748536753367699</v>
      </c>
      <c r="AG91" s="103">
        <v>2.36244697700343</v>
      </c>
      <c r="AH91" s="103">
        <v>2.33739061450343</v>
      </c>
      <c r="AI91" s="103">
        <v>2.3376900495034101</v>
      </c>
      <c r="AJ91" s="103">
        <v>2.3399132928367599</v>
      </c>
      <c r="AK91" s="103">
        <v>2.3052010749201002</v>
      </c>
      <c r="AL91" s="103">
        <v>2.2995209470034199</v>
      </c>
      <c r="AM91" s="103">
        <v>2.32539913242007</v>
      </c>
      <c r="AN91" s="103">
        <v>2.3164020632534199</v>
      </c>
      <c r="AO91" s="103">
        <v>2.3753684915867601</v>
      </c>
      <c r="AP91" s="103">
        <v>2.3414313270034199</v>
      </c>
      <c r="AQ91" s="103">
        <v>2.3749514224201</v>
      </c>
      <c r="AR91" s="103">
        <v>2.3577073532534198</v>
      </c>
      <c r="AS91" s="103">
        <v>2.3439308890867698</v>
      </c>
      <c r="AT91" s="103">
        <v>2.31692767283677</v>
      </c>
      <c r="AU91" s="103">
        <v>2.34561573408677</v>
      </c>
      <c r="AV91" s="103">
        <v>2.3596624611700898</v>
      </c>
      <c r="AW91" s="103">
        <v>2.3992899286700902</v>
      </c>
      <c r="AX91" s="103">
        <v>2.2895320220034199</v>
      </c>
      <c r="AY91" s="103">
        <v>2.31257190325343</v>
      </c>
      <c r="AZ91" s="103">
        <v>2.31497545158674</v>
      </c>
      <c r="BA91" s="103">
        <v>2.34670001700343</v>
      </c>
      <c r="BB91" s="103">
        <v>2.3122985624200898</v>
      </c>
      <c r="BC91" s="103">
        <v>2.3440208928367698</v>
      </c>
      <c r="BD91" s="103">
        <v>2.3550189374201</v>
      </c>
      <c r="BE91" s="103">
        <v>2.3423739457534101</v>
      </c>
      <c r="BF91" s="103">
        <v>2.3645296095034398</v>
      </c>
      <c r="BG91" s="103">
        <v>2.3246347299201</v>
      </c>
      <c r="BH91" s="103">
        <v>2.3491523499200802</v>
      </c>
      <c r="BI91" s="103">
        <v>2.34123846283675</v>
      </c>
      <c r="BJ91" s="103">
        <v>2.34151572533675</v>
      </c>
      <c r="BK91" s="103">
        <v>2.32351570450344</v>
      </c>
      <c r="BL91" s="103">
        <v>2.35910065325342</v>
      </c>
      <c r="BM91" s="103">
        <v>2.32293647950344</v>
      </c>
      <c r="BN91" s="103">
        <v>2.3283415903367701</v>
      </c>
      <c r="BO91" s="103">
        <v>2.3692293361700898</v>
      </c>
      <c r="BP91" s="103">
        <v>2.3643789032534301</v>
      </c>
      <c r="BQ91" s="103">
        <v>2.3525430765867701</v>
      </c>
      <c r="BR91" s="103">
        <v>2.3253593028367399</v>
      </c>
      <c r="BS91" s="103">
        <v>2.3791115636700799</v>
      </c>
      <c r="BT91" s="103">
        <v>2.3571370495034101</v>
      </c>
      <c r="BU91" s="103">
        <v>2.3009129957534098</v>
      </c>
      <c r="BV91" s="103">
        <v>2.3683943374201002</v>
      </c>
      <c r="BW91" s="103">
        <v>2.3383043036700801</v>
      </c>
      <c r="BX91" s="103">
        <v>2.3686523328367501</v>
      </c>
      <c r="BY91" s="103">
        <v>2.3648282953367499</v>
      </c>
      <c r="BZ91" s="103">
        <v>2.3429224757534199</v>
      </c>
      <c r="CA91" s="103">
        <v>2.3103368049201101</v>
      </c>
      <c r="CB91" s="103">
        <v>2.3489986665867502</v>
      </c>
      <c r="CC91" s="103">
        <v>2.35766046617008</v>
      </c>
      <c r="CD91" s="103">
        <v>2.3424118874200901</v>
      </c>
      <c r="CE91" s="103">
        <v>2.3634559211700901</v>
      </c>
      <c r="CF91" s="103">
        <v>2.29843478825343</v>
      </c>
      <c r="CG91" s="103">
        <v>2.36308008617008</v>
      </c>
      <c r="CH91" s="103">
        <v>2.3813178882534101</v>
      </c>
      <c r="CI91" s="103">
        <v>2.3828209315867701</v>
      </c>
      <c r="CJ91" s="103">
        <v>2.34915485450342</v>
      </c>
      <c r="CK91" s="103">
        <v>2.33660532825344</v>
      </c>
      <c r="CL91" s="103">
        <v>2.3771634353367701</v>
      </c>
      <c r="CM91" s="103">
        <v>2.3997007915867599</v>
      </c>
      <c r="CN91" s="103">
        <v>2.3202520640867799</v>
      </c>
      <c r="CO91" s="103">
        <v>2.3344902157534202</v>
      </c>
      <c r="CP91" s="103">
        <v>2.36746284408677</v>
      </c>
      <c r="CQ91" s="103">
        <v>2.3679460099200802</v>
      </c>
      <c r="CR91" s="103">
        <v>2.3169793974200799</v>
      </c>
      <c r="CS91" s="103">
        <v>2.3556801332534398</v>
      </c>
      <c r="CT91" s="103">
        <v>2.33789436908675</v>
      </c>
      <c r="CU91" s="103">
        <v>2.3162574261700901</v>
      </c>
      <c r="CV91" s="103">
        <v>2.3226438499200901</v>
      </c>
      <c r="CW91" s="103">
        <v>2.3312976790867501</v>
      </c>
      <c r="CX91" s="103">
        <v>2.3610758570034198</v>
      </c>
      <c r="CY91" s="103">
        <v>2.3456138215867601</v>
      </c>
      <c r="CZ91" s="103">
        <v>2.36536430408677</v>
      </c>
      <c r="DA91" s="103">
        <v>2.30698630450344</v>
      </c>
      <c r="DB91" s="103">
        <v>2.3240670515867698</v>
      </c>
      <c r="DC91" s="103">
        <v>2.3357161815867702</v>
      </c>
      <c r="DD91" s="103">
        <v>2.3636303590867498</v>
      </c>
      <c r="DE91" s="103">
        <v>2.3671873845034299</v>
      </c>
      <c r="DF91" s="103">
        <v>2.3352780299200799</v>
      </c>
      <c r="DG91" s="103">
        <v>2.2924050990867602</v>
      </c>
      <c r="DH91" s="103">
        <v>2.3719661057534198</v>
      </c>
      <c r="DI91" s="103">
        <v>2.3185999528367698</v>
      </c>
      <c r="DJ91" s="103">
        <v>2.32019368283675</v>
      </c>
      <c r="DK91" s="103">
        <v>2.3481256007534399</v>
      </c>
    </row>
    <row r="92" spans="14:115" x14ac:dyDescent="0.25">
      <c r="N92" s="6" t="s">
        <v>42</v>
      </c>
      <c r="O92" s="6">
        <v>2026</v>
      </c>
      <c r="P92" s="103">
        <v>2.43806840062215</v>
      </c>
      <c r="Q92" s="103">
        <v>2.4625421989554899</v>
      </c>
      <c r="R92" s="103">
        <v>2.4654415485388101</v>
      </c>
      <c r="S92" s="103">
        <v>2.36711585395549</v>
      </c>
      <c r="T92" s="103">
        <v>2.4131518939554701</v>
      </c>
      <c r="U92" s="103">
        <v>2.4036274047888</v>
      </c>
      <c r="V92" s="103">
        <v>2.4591210252054601</v>
      </c>
      <c r="W92" s="103">
        <v>2.4553452297888199</v>
      </c>
      <c r="X92" s="103">
        <v>2.4441768014554901</v>
      </c>
      <c r="Y92" s="103">
        <v>2.4895685118721702</v>
      </c>
      <c r="Z92" s="103">
        <v>2.4518978393721298</v>
      </c>
      <c r="AA92" s="103">
        <v>2.44024126603881</v>
      </c>
      <c r="AB92" s="103">
        <v>2.5290195677054701</v>
      </c>
      <c r="AC92" s="103">
        <v>2.4223422343721301</v>
      </c>
      <c r="AD92" s="103">
        <v>2.4475927122888002</v>
      </c>
      <c r="AE92" s="103">
        <v>2.4781516047887999</v>
      </c>
      <c r="AF92" s="103">
        <v>2.4810591547888001</v>
      </c>
      <c r="AG92" s="103">
        <v>2.4686524564555001</v>
      </c>
      <c r="AH92" s="103">
        <v>2.44359609395547</v>
      </c>
      <c r="AI92" s="103">
        <v>2.4438955289554798</v>
      </c>
      <c r="AJ92" s="103">
        <v>2.44611877228881</v>
      </c>
      <c r="AK92" s="103">
        <v>2.4114065543721499</v>
      </c>
      <c r="AL92" s="103">
        <v>2.4057264264554901</v>
      </c>
      <c r="AM92" s="103">
        <v>2.4316046118721402</v>
      </c>
      <c r="AN92" s="103">
        <v>2.4226075427054701</v>
      </c>
      <c r="AO92" s="103">
        <v>2.48157397103882</v>
      </c>
      <c r="AP92" s="103">
        <v>2.4476368064554901</v>
      </c>
      <c r="AQ92" s="103">
        <v>2.48115690187216</v>
      </c>
      <c r="AR92" s="103">
        <v>2.46391283270547</v>
      </c>
      <c r="AS92" s="103">
        <v>2.4501363685388302</v>
      </c>
      <c r="AT92" s="103">
        <v>2.42313315228881</v>
      </c>
      <c r="AU92" s="103">
        <v>2.45182121353883</v>
      </c>
      <c r="AV92" s="103">
        <v>2.4658679406221502</v>
      </c>
      <c r="AW92" s="103">
        <v>2.5054954081221399</v>
      </c>
      <c r="AX92" s="103">
        <v>2.3957375014554798</v>
      </c>
      <c r="AY92" s="103">
        <v>2.4187773827054802</v>
      </c>
      <c r="AZ92" s="103">
        <v>2.4211809310387999</v>
      </c>
      <c r="BA92" s="103">
        <v>2.4529054964554899</v>
      </c>
      <c r="BB92" s="103">
        <v>2.41850404187214</v>
      </c>
      <c r="BC92" s="103">
        <v>2.4502263722888298</v>
      </c>
      <c r="BD92" s="103">
        <v>2.46122441687216</v>
      </c>
      <c r="BE92" s="103">
        <v>2.4485794252054802</v>
      </c>
      <c r="BF92" s="103">
        <v>2.47073508895547</v>
      </c>
      <c r="BG92" s="103">
        <v>2.4308402093721599</v>
      </c>
      <c r="BH92" s="103">
        <v>2.4553578293721401</v>
      </c>
      <c r="BI92" s="103">
        <v>2.4474439422888201</v>
      </c>
      <c r="BJ92" s="103">
        <v>2.4477212047888099</v>
      </c>
      <c r="BK92" s="103">
        <v>2.4297211839554702</v>
      </c>
      <c r="BL92" s="103">
        <v>2.4653061327054799</v>
      </c>
      <c r="BM92" s="103">
        <v>2.4291419589554999</v>
      </c>
      <c r="BN92" s="103">
        <v>2.4345470697888301</v>
      </c>
      <c r="BO92" s="103">
        <v>2.4754348156221599</v>
      </c>
      <c r="BP92" s="103">
        <v>2.4705843827054901</v>
      </c>
      <c r="BQ92" s="103">
        <v>2.45874855603883</v>
      </c>
      <c r="BR92" s="103">
        <v>2.43156478228881</v>
      </c>
      <c r="BS92" s="103">
        <v>2.4853170431221399</v>
      </c>
      <c r="BT92" s="103">
        <v>2.46334252895547</v>
      </c>
      <c r="BU92" s="103">
        <v>2.40711847520546</v>
      </c>
      <c r="BV92" s="103">
        <v>2.4745998168721499</v>
      </c>
      <c r="BW92" s="103">
        <v>2.4445097831221498</v>
      </c>
      <c r="BX92" s="103">
        <v>2.4748578122888101</v>
      </c>
      <c r="BY92" s="103">
        <v>2.4710337747888</v>
      </c>
      <c r="BZ92" s="103">
        <v>2.4491279552054701</v>
      </c>
      <c r="CA92" s="103">
        <v>2.4165422843721398</v>
      </c>
      <c r="CB92" s="103">
        <v>2.4552041460387999</v>
      </c>
      <c r="CC92" s="103">
        <v>2.4638659456221301</v>
      </c>
      <c r="CD92" s="103">
        <v>2.4486173668721398</v>
      </c>
      <c r="CE92" s="103">
        <v>2.46966140062215</v>
      </c>
      <c r="CF92" s="103">
        <v>2.4046402677054699</v>
      </c>
      <c r="CG92" s="103">
        <v>2.4692855656221502</v>
      </c>
      <c r="CH92" s="103">
        <v>2.48752336770547</v>
      </c>
      <c r="CI92" s="103">
        <v>2.4890264110387998</v>
      </c>
      <c r="CJ92" s="103">
        <v>2.4553603339554702</v>
      </c>
      <c r="CK92" s="103">
        <v>2.4428108077054702</v>
      </c>
      <c r="CL92" s="103">
        <v>2.4833689147888198</v>
      </c>
      <c r="CM92" s="103">
        <v>2.5059062710388198</v>
      </c>
      <c r="CN92" s="103">
        <v>2.42645754353881</v>
      </c>
      <c r="CO92" s="103">
        <v>2.4406956952055001</v>
      </c>
      <c r="CP92" s="103">
        <v>2.4736683235388299</v>
      </c>
      <c r="CQ92" s="103">
        <v>2.4741514893721499</v>
      </c>
      <c r="CR92" s="103">
        <v>2.4231848768721398</v>
      </c>
      <c r="CS92" s="103">
        <v>2.4618856127054798</v>
      </c>
      <c r="CT92" s="103">
        <v>2.4440998485388201</v>
      </c>
      <c r="CU92" s="103">
        <v>2.4224629056221598</v>
      </c>
      <c r="CV92" s="103">
        <v>2.42884932937215</v>
      </c>
      <c r="CW92" s="103">
        <v>2.4375031585388198</v>
      </c>
      <c r="CX92" s="103">
        <v>2.46728133645547</v>
      </c>
      <c r="CY92" s="103">
        <v>2.4518193010388201</v>
      </c>
      <c r="CZ92" s="103">
        <v>2.4715697835388002</v>
      </c>
      <c r="DA92" s="103">
        <v>2.4131917839554702</v>
      </c>
      <c r="DB92" s="103">
        <v>2.43027253103882</v>
      </c>
      <c r="DC92" s="103">
        <v>2.4419216610388301</v>
      </c>
      <c r="DD92" s="103">
        <v>2.4698358385388199</v>
      </c>
      <c r="DE92" s="103">
        <v>2.4733928639554699</v>
      </c>
      <c r="DF92" s="103">
        <v>2.4414835093721301</v>
      </c>
      <c r="DG92" s="103">
        <v>2.3986105785388099</v>
      </c>
      <c r="DH92" s="103">
        <v>2.4781715852054802</v>
      </c>
      <c r="DI92" s="103">
        <v>2.4248054322888302</v>
      </c>
      <c r="DJ92" s="103">
        <v>2.4263991622888099</v>
      </c>
      <c r="DK92" s="103">
        <v>2.4543310802054901</v>
      </c>
    </row>
    <row r="93" spans="14:115" x14ac:dyDescent="0.25">
      <c r="N93" s="6" t="s">
        <v>42</v>
      </c>
      <c r="O93" s="6">
        <v>2027</v>
      </c>
      <c r="P93" s="103">
        <v>2.5800905385191499</v>
      </c>
      <c r="Q93" s="103">
        <v>2.6045643368524898</v>
      </c>
      <c r="R93" s="103">
        <v>2.6074636864358198</v>
      </c>
      <c r="S93" s="103">
        <v>2.5091379918524899</v>
      </c>
      <c r="T93" s="103">
        <v>2.55517403185251</v>
      </c>
      <c r="U93" s="103">
        <v>2.5456495426858301</v>
      </c>
      <c r="V93" s="103">
        <v>2.6011431631024902</v>
      </c>
      <c r="W93" s="103">
        <v>2.5973673676858202</v>
      </c>
      <c r="X93" s="103">
        <v>2.58619893935249</v>
      </c>
      <c r="Y93" s="103">
        <v>2.6315906497691701</v>
      </c>
      <c r="Z93" s="103">
        <v>2.5939199772691599</v>
      </c>
      <c r="AA93" s="103">
        <v>2.5822634039358401</v>
      </c>
      <c r="AB93" s="103">
        <v>2.67104170560249</v>
      </c>
      <c r="AC93" s="103">
        <v>2.5643643722691798</v>
      </c>
      <c r="AD93" s="103">
        <v>2.5896148501858298</v>
      </c>
      <c r="AE93" s="103">
        <v>2.6201737426858198</v>
      </c>
      <c r="AF93" s="103">
        <v>2.62308129268584</v>
      </c>
      <c r="AG93" s="103">
        <v>2.6106745943525098</v>
      </c>
      <c r="AH93" s="103">
        <v>2.5856182318525001</v>
      </c>
      <c r="AI93" s="103">
        <v>2.5859176668524899</v>
      </c>
      <c r="AJ93" s="103">
        <v>2.5881409101858202</v>
      </c>
      <c r="AK93" s="103">
        <v>2.5534286922691698</v>
      </c>
      <c r="AL93" s="103">
        <v>2.54774856435249</v>
      </c>
      <c r="AM93" s="103">
        <v>2.5736267497691698</v>
      </c>
      <c r="AN93" s="103">
        <v>2.56462968060249</v>
      </c>
      <c r="AO93" s="103">
        <v>2.6235961089358302</v>
      </c>
      <c r="AP93" s="103">
        <v>2.5896589443524798</v>
      </c>
      <c r="AQ93" s="103">
        <v>2.6231790397691701</v>
      </c>
      <c r="AR93" s="103">
        <v>2.6059349706025001</v>
      </c>
      <c r="AS93" s="103">
        <v>2.5921585064358199</v>
      </c>
      <c r="AT93" s="103">
        <v>2.5651552901858401</v>
      </c>
      <c r="AU93" s="103">
        <v>2.5938433514358201</v>
      </c>
      <c r="AV93" s="103">
        <v>2.6078900785191599</v>
      </c>
      <c r="AW93" s="103">
        <v>2.64751754601917</v>
      </c>
      <c r="AX93" s="103">
        <v>2.5377596393524899</v>
      </c>
      <c r="AY93" s="103">
        <v>2.5607995206024898</v>
      </c>
      <c r="AZ93" s="103">
        <v>2.5632030689358198</v>
      </c>
      <c r="BA93" s="103">
        <v>2.5949276343524899</v>
      </c>
      <c r="BB93" s="103">
        <v>2.5605261797691599</v>
      </c>
      <c r="BC93" s="103">
        <v>2.5922485101858199</v>
      </c>
      <c r="BD93" s="103">
        <v>2.6032465547691599</v>
      </c>
      <c r="BE93" s="103">
        <v>2.5906015631024801</v>
      </c>
      <c r="BF93" s="103">
        <v>2.6127572268524899</v>
      </c>
      <c r="BG93" s="103">
        <v>2.5728623472691599</v>
      </c>
      <c r="BH93" s="103">
        <v>2.59737996726916</v>
      </c>
      <c r="BI93" s="103">
        <v>2.5894660801858098</v>
      </c>
      <c r="BJ93" s="103">
        <v>2.5897433426858298</v>
      </c>
      <c r="BK93" s="103">
        <v>2.5717433218524799</v>
      </c>
      <c r="BL93" s="103">
        <v>2.6073282706024901</v>
      </c>
      <c r="BM93" s="103">
        <v>2.57116409685249</v>
      </c>
      <c r="BN93" s="103">
        <v>2.5765692076858202</v>
      </c>
      <c r="BO93" s="103">
        <v>2.6174569535191701</v>
      </c>
      <c r="BP93" s="103">
        <v>2.61260652060249</v>
      </c>
      <c r="BQ93" s="103">
        <v>2.6007706939358202</v>
      </c>
      <c r="BR93" s="103">
        <v>2.5735869201858201</v>
      </c>
      <c r="BS93" s="103">
        <v>2.62733918101915</v>
      </c>
      <c r="BT93" s="103">
        <v>2.6053646668524899</v>
      </c>
      <c r="BU93" s="103">
        <v>2.5491406131024901</v>
      </c>
      <c r="BV93" s="103">
        <v>2.6166219547691498</v>
      </c>
      <c r="BW93" s="103">
        <v>2.58653192101916</v>
      </c>
      <c r="BX93" s="103">
        <v>2.6168799501858202</v>
      </c>
      <c r="BY93" s="103">
        <v>2.6130559126858302</v>
      </c>
      <c r="BZ93" s="103">
        <v>2.5911500931025002</v>
      </c>
      <c r="CA93" s="103">
        <v>2.5585644222691499</v>
      </c>
      <c r="CB93" s="103">
        <v>2.59722628393583</v>
      </c>
      <c r="CC93" s="103">
        <v>2.6058880835191598</v>
      </c>
      <c r="CD93" s="103">
        <v>2.5906395047691602</v>
      </c>
      <c r="CE93" s="103">
        <v>2.6116835385191601</v>
      </c>
      <c r="CF93" s="103">
        <v>2.5466624056025</v>
      </c>
      <c r="CG93" s="103">
        <v>2.6113077035191599</v>
      </c>
      <c r="CH93" s="103">
        <v>2.6295455056024899</v>
      </c>
      <c r="CI93" s="103">
        <v>2.6310485489358402</v>
      </c>
      <c r="CJ93" s="103">
        <v>2.5973824718524998</v>
      </c>
      <c r="CK93" s="103">
        <v>2.5848329456024799</v>
      </c>
      <c r="CL93" s="103">
        <v>2.62539105268583</v>
      </c>
      <c r="CM93" s="103">
        <v>2.6479284089358202</v>
      </c>
      <c r="CN93" s="103">
        <v>2.5684796814358202</v>
      </c>
      <c r="CO93" s="103">
        <v>2.5827178331025098</v>
      </c>
      <c r="CP93" s="103">
        <v>2.6156904614358401</v>
      </c>
      <c r="CQ93" s="103">
        <v>2.6161736272691498</v>
      </c>
      <c r="CR93" s="103">
        <v>2.5652070147691499</v>
      </c>
      <c r="CS93" s="103">
        <v>2.6039077506024899</v>
      </c>
      <c r="CT93" s="103">
        <v>2.5861219864358298</v>
      </c>
      <c r="CU93" s="103">
        <v>2.5644850435191699</v>
      </c>
      <c r="CV93" s="103">
        <v>2.5708714672691602</v>
      </c>
      <c r="CW93" s="103">
        <v>2.57952529643583</v>
      </c>
      <c r="CX93" s="103">
        <v>2.6093034743525001</v>
      </c>
      <c r="CY93" s="103">
        <v>2.59384143893582</v>
      </c>
      <c r="CZ93" s="103">
        <v>2.6135919214358401</v>
      </c>
      <c r="DA93" s="103">
        <v>2.5552139218525101</v>
      </c>
      <c r="DB93" s="103">
        <v>2.5722946689358199</v>
      </c>
      <c r="DC93" s="103">
        <v>2.58394379893583</v>
      </c>
      <c r="DD93" s="103">
        <v>2.6118579764358199</v>
      </c>
      <c r="DE93" s="103">
        <v>2.6154150018525</v>
      </c>
      <c r="DF93" s="103">
        <v>2.58350564726915</v>
      </c>
      <c r="DG93" s="103">
        <v>2.5406327164358302</v>
      </c>
      <c r="DH93" s="103">
        <v>2.6201937231025001</v>
      </c>
      <c r="DI93" s="103">
        <v>2.5668275701858301</v>
      </c>
      <c r="DJ93" s="103">
        <v>2.56842130018582</v>
      </c>
      <c r="DK93" s="103">
        <v>2.59635321810249</v>
      </c>
    </row>
    <row r="94" spans="14:115" x14ac:dyDescent="0.25">
      <c r="N94" s="6" t="s">
        <v>42</v>
      </c>
      <c r="O94" s="6">
        <v>2028</v>
      </c>
      <c r="P94" s="103">
        <v>2.6161692202049198</v>
      </c>
      <c r="Q94" s="103">
        <v>2.6469110393715698</v>
      </c>
      <c r="R94" s="103">
        <v>2.53499480478823</v>
      </c>
      <c r="S94" s="103">
        <v>2.58354474437159</v>
      </c>
      <c r="T94" s="103">
        <v>2.5261033222882499</v>
      </c>
      <c r="U94" s="103">
        <v>2.63951598020491</v>
      </c>
      <c r="V94" s="103">
        <v>2.5473391881216001</v>
      </c>
      <c r="W94" s="103">
        <v>2.6722135389549</v>
      </c>
      <c r="X94" s="103">
        <v>2.2921115668715899</v>
      </c>
      <c r="Y94" s="103">
        <v>2.3000645960382502</v>
      </c>
      <c r="Z94" s="103">
        <v>2.3387018610382402</v>
      </c>
      <c r="AA94" s="103">
        <v>2.54965448395494</v>
      </c>
      <c r="AB94" s="103">
        <v>2.7076622610382501</v>
      </c>
      <c r="AC94" s="103">
        <v>2.4225294731215801</v>
      </c>
      <c r="AD94" s="103">
        <v>2.4346818489549</v>
      </c>
      <c r="AE94" s="103">
        <v>2.51703003062158</v>
      </c>
      <c r="AF94" s="103">
        <v>2.37784106270492</v>
      </c>
      <c r="AG94" s="103">
        <v>2.4584438068715802</v>
      </c>
      <c r="AH94" s="103">
        <v>2.6161149014549099</v>
      </c>
      <c r="AI94" s="103">
        <v>2.47466393562159</v>
      </c>
      <c r="AJ94" s="103">
        <v>2.58477328895491</v>
      </c>
      <c r="AK94" s="103">
        <v>2.5447699397882499</v>
      </c>
      <c r="AL94" s="103">
        <v>2.36456384520491</v>
      </c>
      <c r="AM94" s="103">
        <v>2.72940248603827</v>
      </c>
      <c r="AN94" s="103">
        <v>2.3978587385382402</v>
      </c>
      <c r="AO94" s="103">
        <v>2.4743134993715898</v>
      </c>
      <c r="AP94" s="103">
        <v>2.6231071364548999</v>
      </c>
      <c r="AQ94" s="103">
        <v>2.5803697364549198</v>
      </c>
      <c r="AR94" s="103">
        <v>2.68886918978825</v>
      </c>
      <c r="AS94" s="103">
        <v>2.4355758439549402</v>
      </c>
      <c r="AT94" s="103">
        <v>2.5604217689549</v>
      </c>
      <c r="AU94" s="103">
        <v>2.5732015731215898</v>
      </c>
      <c r="AV94" s="103">
        <v>2.51740371520492</v>
      </c>
      <c r="AW94" s="103">
        <v>2.5868922902048999</v>
      </c>
      <c r="AX94" s="103">
        <v>2.45846009228825</v>
      </c>
      <c r="AY94" s="103">
        <v>2.7673123760382698</v>
      </c>
      <c r="AZ94" s="103">
        <v>2.5532487947882498</v>
      </c>
      <c r="BA94" s="103">
        <v>2.45927286187157</v>
      </c>
      <c r="BB94" s="103">
        <v>2.56809093562158</v>
      </c>
      <c r="BC94" s="103">
        <v>2.6044888327049298</v>
      </c>
      <c r="BD94" s="103">
        <v>2.5344672647882698</v>
      </c>
      <c r="BE94" s="103">
        <v>2.5225211939549301</v>
      </c>
      <c r="BF94" s="103">
        <v>2.59512041978827</v>
      </c>
      <c r="BG94" s="103">
        <v>2.6734298118715798</v>
      </c>
      <c r="BH94" s="103">
        <v>2.5375252660382701</v>
      </c>
      <c r="BI94" s="103">
        <v>2.6148984756216</v>
      </c>
      <c r="BJ94" s="103">
        <v>2.4653788639549301</v>
      </c>
      <c r="BK94" s="103">
        <v>2.6535936193715699</v>
      </c>
      <c r="BL94" s="103">
        <v>2.37748311728823</v>
      </c>
      <c r="BM94" s="103">
        <v>2.7923412156215601</v>
      </c>
      <c r="BN94" s="103">
        <v>2.5738716331216098</v>
      </c>
      <c r="BO94" s="103">
        <v>2.5882636414549101</v>
      </c>
      <c r="BP94" s="103">
        <v>2.68200933103827</v>
      </c>
      <c r="BQ94" s="103">
        <v>2.4828721943715699</v>
      </c>
      <c r="BR94" s="103">
        <v>2.6206961389549002</v>
      </c>
      <c r="BS94" s="103">
        <v>2.5592541727049198</v>
      </c>
      <c r="BT94" s="103">
        <v>2.4647074293715998</v>
      </c>
      <c r="BU94" s="103">
        <v>2.4487997847882399</v>
      </c>
      <c r="BV94" s="103">
        <v>2.4624240952048999</v>
      </c>
      <c r="BW94" s="103">
        <v>2.5048463435382602</v>
      </c>
      <c r="BX94" s="103">
        <v>2.6002198327049402</v>
      </c>
      <c r="BY94" s="103">
        <v>2.4357773343716</v>
      </c>
      <c r="BZ94" s="103">
        <v>2.21576962895492</v>
      </c>
      <c r="CA94" s="103">
        <v>2.8155579956216101</v>
      </c>
      <c r="CB94" s="103">
        <v>2.71874854187159</v>
      </c>
      <c r="CC94" s="103">
        <v>2.5080027127049198</v>
      </c>
      <c r="CD94" s="103">
        <v>2.4971565589549098</v>
      </c>
      <c r="CE94" s="103">
        <v>2.6866377385382698</v>
      </c>
      <c r="CF94" s="103">
        <v>2.4654214043715599</v>
      </c>
      <c r="CG94" s="103">
        <v>2.3909604568715799</v>
      </c>
      <c r="CH94" s="103">
        <v>2.6895557847882299</v>
      </c>
      <c r="CI94" s="103">
        <v>2.4563079802049299</v>
      </c>
      <c r="CJ94" s="103">
        <v>2.4545910410382499</v>
      </c>
      <c r="CK94" s="103">
        <v>2.4345511777049098</v>
      </c>
      <c r="CL94" s="103">
        <v>2.54467081728825</v>
      </c>
      <c r="CM94" s="103">
        <v>2.4258539639548999</v>
      </c>
      <c r="CN94" s="103">
        <v>2.6167008252049202</v>
      </c>
      <c r="CO94" s="103">
        <v>2.6223817497882398</v>
      </c>
      <c r="CP94" s="103">
        <v>2.4267064560382501</v>
      </c>
      <c r="CQ94" s="103">
        <v>2.5781006622882301</v>
      </c>
      <c r="CR94" s="103">
        <v>2.5806117831215598</v>
      </c>
      <c r="CS94" s="103">
        <v>2.4728296097882501</v>
      </c>
      <c r="CT94" s="103">
        <v>2.44136973353825</v>
      </c>
      <c r="CU94" s="103">
        <v>2.5414296318715999</v>
      </c>
      <c r="CV94" s="103">
        <v>2.5314603643716</v>
      </c>
      <c r="CW94" s="103">
        <v>2.5678004639549101</v>
      </c>
      <c r="CX94" s="103">
        <v>2.7601161631215998</v>
      </c>
      <c r="CY94" s="103">
        <v>2.79129963562159</v>
      </c>
      <c r="CZ94" s="103">
        <v>2.7490149872882301</v>
      </c>
      <c r="DA94" s="103">
        <v>2.47958668770492</v>
      </c>
      <c r="DB94" s="103">
        <v>2.7212233902049299</v>
      </c>
      <c r="DC94" s="103">
        <v>2.6807853922882501</v>
      </c>
      <c r="DD94" s="103">
        <v>2.3733537547882602</v>
      </c>
      <c r="DE94" s="103">
        <v>2.5111485547882499</v>
      </c>
      <c r="DF94" s="103">
        <v>2.4013713610382599</v>
      </c>
      <c r="DG94" s="103">
        <v>2.6664758222882599</v>
      </c>
      <c r="DH94" s="103">
        <v>2.5137607631215801</v>
      </c>
      <c r="DI94" s="103">
        <v>2.6867530052049098</v>
      </c>
      <c r="DJ94" s="103">
        <v>2.7529206602049001</v>
      </c>
      <c r="DK94" s="103">
        <v>2.2562050672882301</v>
      </c>
    </row>
    <row r="95" spans="14:115" x14ac:dyDescent="0.25">
      <c r="N95" s="6" t="s">
        <v>42</v>
      </c>
      <c r="O95" s="6">
        <v>2029</v>
      </c>
      <c r="P95" s="103">
        <v>2.6151601491666701</v>
      </c>
      <c r="Q95" s="103">
        <v>2.64590196833332</v>
      </c>
      <c r="R95" s="103">
        <v>2.5339857337499998</v>
      </c>
      <c r="S95" s="103">
        <v>2.5825356733333402</v>
      </c>
      <c r="T95" s="103">
        <v>2.5250942512499801</v>
      </c>
      <c r="U95" s="103">
        <v>2.6385069091666602</v>
      </c>
      <c r="V95" s="103">
        <v>2.5463301170833201</v>
      </c>
      <c r="W95" s="103">
        <v>2.6712044679166498</v>
      </c>
      <c r="X95" s="103">
        <v>2.2911024958333202</v>
      </c>
      <c r="Y95" s="103">
        <v>2.2990555250000102</v>
      </c>
      <c r="Z95" s="103">
        <v>2.3376927900000002</v>
      </c>
      <c r="AA95" s="103">
        <v>2.54864541291666</v>
      </c>
      <c r="AB95" s="103">
        <v>2.7066531899999999</v>
      </c>
      <c r="AC95" s="103">
        <v>2.4215204020833401</v>
      </c>
      <c r="AD95" s="103">
        <v>2.4336727779166898</v>
      </c>
      <c r="AE95" s="103">
        <v>2.5160209595833298</v>
      </c>
      <c r="AF95" s="103">
        <v>2.3768319916666698</v>
      </c>
      <c r="AG95" s="103">
        <v>2.4574347358333299</v>
      </c>
      <c r="AH95" s="103">
        <v>2.6151058304166699</v>
      </c>
      <c r="AI95" s="103">
        <v>2.4736548645833101</v>
      </c>
      <c r="AJ95" s="103">
        <v>2.5837642179166802</v>
      </c>
      <c r="AK95" s="103">
        <v>2.5437608687499802</v>
      </c>
      <c r="AL95" s="103">
        <v>2.3635547741666598</v>
      </c>
      <c r="AM95" s="103">
        <v>2.7283934150000202</v>
      </c>
      <c r="AN95" s="103">
        <v>2.3968496675000002</v>
      </c>
      <c r="AO95" s="103">
        <v>2.4733044283333099</v>
      </c>
      <c r="AP95" s="103">
        <v>2.6220980654166501</v>
      </c>
      <c r="AQ95" s="103">
        <v>2.5793606654166701</v>
      </c>
      <c r="AR95" s="103">
        <v>2.6878601187500002</v>
      </c>
      <c r="AS95" s="103">
        <v>2.4345667729166802</v>
      </c>
      <c r="AT95" s="103">
        <v>2.5594126979166898</v>
      </c>
      <c r="AU95" s="103">
        <v>2.5721925020833201</v>
      </c>
      <c r="AV95" s="103">
        <v>2.5163946441666698</v>
      </c>
      <c r="AW95" s="103">
        <v>2.5858832191666901</v>
      </c>
      <c r="AX95" s="103">
        <v>2.4574510212499998</v>
      </c>
      <c r="AY95" s="103">
        <v>2.7663033049999899</v>
      </c>
      <c r="AZ95" s="103">
        <v>2.5522397237500098</v>
      </c>
      <c r="BA95" s="103">
        <v>2.4582637908333602</v>
      </c>
      <c r="BB95" s="103">
        <v>2.56708186458334</v>
      </c>
      <c r="BC95" s="103">
        <v>2.6034797616666698</v>
      </c>
      <c r="BD95" s="103">
        <v>2.5334581937499898</v>
      </c>
      <c r="BE95" s="103">
        <v>2.5215121229166599</v>
      </c>
      <c r="BF95" s="103">
        <v>2.59411134875001</v>
      </c>
      <c r="BG95" s="103">
        <v>2.67242074083333</v>
      </c>
      <c r="BH95" s="103">
        <v>2.5365161950000199</v>
      </c>
      <c r="BI95" s="103">
        <v>2.6138894045833201</v>
      </c>
      <c r="BJ95" s="103">
        <v>2.4643697929166799</v>
      </c>
      <c r="BK95" s="103">
        <v>2.6525845483333401</v>
      </c>
      <c r="BL95" s="103">
        <v>2.37647404625001</v>
      </c>
      <c r="BM95" s="103">
        <v>2.7913321445833601</v>
      </c>
      <c r="BN95" s="103">
        <v>2.5728625620833299</v>
      </c>
      <c r="BO95" s="103">
        <v>2.5872545704166598</v>
      </c>
      <c r="BP95" s="103">
        <v>2.6810002600000198</v>
      </c>
      <c r="BQ95" s="103">
        <v>2.4818631233333499</v>
      </c>
      <c r="BR95" s="103">
        <v>2.6196870679166602</v>
      </c>
      <c r="BS95" s="103">
        <v>2.5582451016666701</v>
      </c>
      <c r="BT95" s="103">
        <v>2.4636983583333398</v>
      </c>
      <c r="BU95" s="103">
        <v>2.4477907137499901</v>
      </c>
      <c r="BV95" s="103">
        <v>2.4614150241666901</v>
      </c>
      <c r="BW95" s="103">
        <v>2.50383727249999</v>
      </c>
      <c r="BX95" s="103">
        <v>2.5992107616666602</v>
      </c>
      <c r="BY95" s="103">
        <v>2.4347682633333401</v>
      </c>
      <c r="BZ95" s="103">
        <v>2.2147605579166498</v>
      </c>
      <c r="CA95" s="103">
        <v>2.8145489245833399</v>
      </c>
      <c r="CB95" s="103">
        <v>2.71773947083333</v>
      </c>
      <c r="CC95" s="103">
        <v>2.50699364166667</v>
      </c>
      <c r="CD95" s="103">
        <v>2.4961474879166601</v>
      </c>
      <c r="CE95" s="103">
        <v>2.6856286675000098</v>
      </c>
      <c r="CF95" s="103">
        <v>2.4644123333333501</v>
      </c>
      <c r="CG95" s="103">
        <v>2.3899513858333301</v>
      </c>
      <c r="CH95" s="103">
        <v>2.6885467137499801</v>
      </c>
      <c r="CI95" s="103">
        <v>2.4552989091666801</v>
      </c>
      <c r="CJ95" s="103">
        <v>2.4535819700000001</v>
      </c>
      <c r="CK95" s="103">
        <v>2.43354210666666</v>
      </c>
      <c r="CL95" s="103">
        <v>2.5436617462500002</v>
      </c>
      <c r="CM95" s="103">
        <v>2.4248448929166599</v>
      </c>
      <c r="CN95" s="103">
        <v>2.6156917541666602</v>
      </c>
      <c r="CO95" s="103">
        <v>2.62137267875001</v>
      </c>
      <c r="CP95" s="103">
        <v>2.4256973849999999</v>
      </c>
      <c r="CQ95" s="103">
        <v>2.5770915912500199</v>
      </c>
      <c r="CR95" s="103">
        <v>2.57960271208335</v>
      </c>
      <c r="CS95" s="103">
        <v>2.4718205387499999</v>
      </c>
      <c r="CT95" s="103">
        <v>2.4403606624999901</v>
      </c>
      <c r="CU95" s="103">
        <v>2.5404205608333399</v>
      </c>
      <c r="CV95" s="103">
        <v>2.5304512933333401</v>
      </c>
      <c r="CW95" s="103">
        <v>2.5667913929166599</v>
      </c>
      <c r="CX95" s="103">
        <v>2.7591070920833198</v>
      </c>
      <c r="CY95" s="103">
        <v>2.79029056458331</v>
      </c>
      <c r="CZ95" s="103">
        <v>2.7480059162500101</v>
      </c>
      <c r="DA95" s="103">
        <v>2.4785776166666702</v>
      </c>
      <c r="DB95" s="103">
        <v>2.7202143191666499</v>
      </c>
      <c r="DC95" s="103">
        <v>2.6797763212499999</v>
      </c>
      <c r="DD95" s="103">
        <v>2.3723446837499802</v>
      </c>
      <c r="DE95" s="103">
        <v>2.5101394837500002</v>
      </c>
      <c r="DF95" s="103">
        <v>2.4003622899999901</v>
      </c>
      <c r="DG95" s="103">
        <v>2.6654667512499901</v>
      </c>
      <c r="DH95" s="103">
        <v>2.5127516920833401</v>
      </c>
      <c r="DI95" s="103">
        <v>2.68574393416668</v>
      </c>
      <c r="DJ95" s="103">
        <v>2.7519115891666699</v>
      </c>
      <c r="DK95" s="103">
        <v>2.2551959962500101</v>
      </c>
    </row>
    <row r="96" spans="14:115" x14ac:dyDescent="0.25">
      <c r="N96" s="6" t="s">
        <v>42</v>
      </c>
      <c r="O96" s="6">
        <v>2030</v>
      </c>
      <c r="P96" s="103">
        <v>2.6944731491666798</v>
      </c>
      <c r="Q96" s="103">
        <v>2.7252149683333098</v>
      </c>
      <c r="R96" s="103">
        <v>2.6132987337500202</v>
      </c>
      <c r="S96" s="103">
        <v>2.6618486733333402</v>
      </c>
      <c r="T96" s="103">
        <v>2.6044072512500001</v>
      </c>
      <c r="U96" s="103">
        <v>2.7178199091666499</v>
      </c>
      <c r="V96" s="103">
        <v>2.6256431170833499</v>
      </c>
      <c r="W96" s="103">
        <v>2.7505174679166702</v>
      </c>
      <c r="X96" s="103">
        <v>2.3704154958333401</v>
      </c>
      <c r="Y96" s="103">
        <v>2.378368525</v>
      </c>
      <c r="Z96" s="103">
        <v>2.4170057900000201</v>
      </c>
      <c r="AA96" s="103">
        <v>2.62795841291668</v>
      </c>
      <c r="AB96" s="103">
        <v>2.7859661900000199</v>
      </c>
      <c r="AC96" s="103">
        <v>2.5008334020833201</v>
      </c>
      <c r="AD96" s="103">
        <v>2.51298577791668</v>
      </c>
      <c r="AE96" s="103">
        <v>2.5953339595833498</v>
      </c>
      <c r="AF96" s="103">
        <v>2.4561449916666702</v>
      </c>
      <c r="AG96" s="103">
        <v>2.5367477358333201</v>
      </c>
      <c r="AH96" s="103">
        <v>2.6944188304166499</v>
      </c>
      <c r="AI96" s="103">
        <v>2.55296786458333</v>
      </c>
      <c r="AJ96" s="103">
        <v>2.66307721791665</v>
      </c>
      <c r="AK96" s="103">
        <v>2.6230738687500001</v>
      </c>
      <c r="AL96" s="103">
        <v>2.44286777416665</v>
      </c>
      <c r="AM96" s="103">
        <v>2.8077064150000099</v>
      </c>
      <c r="AN96" s="103">
        <v>2.4761626675000201</v>
      </c>
      <c r="AO96" s="103">
        <v>2.5526174283333298</v>
      </c>
      <c r="AP96" s="103">
        <v>2.7014110654166701</v>
      </c>
      <c r="AQ96" s="103">
        <v>2.65867366541669</v>
      </c>
      <c r="AR96" s="103">
        <v>2.7671731187500201</v>
      </c>
      <c r="AS96" s="103">
        <v>2.51387977291667</v>
      </c>
      <c r="AT96" s="103">
        <v>2.63872569791666</v>
      </c>
      <c r="AU96" s="103">
        <v>2.6515055020833298</v>
      </c>
      <c r="AV96" s="103">
        <v>2.5957076441666902</v>
      </c>
      <c r="AW96" s="103">
        <v>2.6651962191666598</v>
      </c>
      <c r="AX96" s="103">
        <v>2.53676402124999</v>
      </c>
      <c r="AY96" s="103">
        <v>2.8456163050000098</v>
      </c>
      <c r="AZ96" s="103">
        <v>2.6315527237499898</v>
      </c>
      <c r="BA96" s="103">
        <v>2.53757679083335</v>
      </c>
      <c r="BB96" s="103">
        <v>2.64639486458332</v>
      </c>
      <c r="BC96" s="103">
        <v>2.6827927616666698</v>
      </c>
      <c r="BD96" s="103">
        <v>2.6127711937500102</v>
      </c>
      <c r="BE96" s="103">
        <v>2.6008251229166799</v>
      </c>
      <c r="BF96" s="103">
        <v>2.67342434875001</v>
      </c>
      <c r="BG96" s="103">
        <v>2.75173374083335</v>
      </c>
      <c r="BH96" s="103">
        <v>2.6158291950000101</v>
      </c>
      <c r="BI96" s="103">
        <v>2.69320240458334</v>
      </c>
      <c r="BJ96" s="103">
        <v>2.5436827929166799</v>
      </c>
      <c r="BK96" s="103">
        <v>2.7318975483333099</v>
      </c>
      <c r="BL96" s="103">
        <v>2.4557870462500002</v>
      </c>
      <c r="BM96" s="103">
        <v>2.8706451445833499</v>
      </c>
      <c r="BN96" s="103">
        <v>2.6521755620833498</v>
      </c>
      <c r="BO96" s="103">
        <v>2.6665675704166598</v>
      </c>
      <c r="BP96" s="103">
        <v>2.76031326000001</v>
      </c>
      <c r="BQ96" s="103">
        <v>2.5611761233333499</v>
      </c>
      <c r="BR96" s="103">
        <v>2.6990000679166899</v>
      </c>
      <c r="BS96" s="103">
        <v>2.63755810166669</v>
      </c>
      <c r="BT96" s="103">
        <v>2.5430113583333398</v>
      </c>
      <c r="BU96" s="103">
        <v>2.5271037137499799</v>
      </c>
      <c r="BV96" s="103">
        <v>2.5407280241666799</v>
      </c>
      <c r="BW96" s="103">
        <v>2.5831502725000099</v>
      </c>
      <c r="BX96" s="103">
        <v>2.6785237616666802</v>
      </c>
      <c r="BY96" s="103">
        <v>2.51408126333334</v>
      </c>
      <c r="BZ96" s="103">
        <v>2.2940735579166698</v>
      </c>
      <c r="CA96" s="103">
        <v>2.8938619245833501</v>
      </c>
      <c r="CB96" s="103">
        <v>2.79705247083333</v>
      </c>
      <c r="CC96" s="103">
        <v>2.58630664166669</v>
      </c>
      <c r="CD96" s="103">
        <v>2.5754604879166498</v>
      </c>
      <c r="CE96" s="103">
        <v>2.7649416675000098</v>
      </c>
      <c r="CF96" s="103">
        <v>2.5437253333333301</v>
      </c>
      <c r="CG96" s="103">
        <v>2.4692643858333199</v>
      </c>
      <c r="CH96" s="103">
        <v>2.7678597137500001</v>
      </c>
      <c r="CI96" s="103">
        <v>2.5346119091666699</v>
      </c>
      <c r="CJ96" s="103">
        <v>2.5328949699999899</v>
      </c>
      <c r="CK96" s="103">
        <v>2.51285510666668</v>
      </c>
      <c r="CL96" s="103">
        <v>2.6229747462499899</v>
      </c>
      <c r="CM96" s="103">
        <v>2.5041578929166799</v>
      </c>
      <c r="CN96" s="103">
        <v>2.69500475416665</v>
      </c>
      <c r="CO96" s="103">
        <v>2.7006856787499798</v>
      </c>
      <c r="CP96" s="103">
        <v>2.5050103850000198</v>
      </c>
      <c r="CQ96" s="103">
        <v>2.65640459125001</v>
      </c>
      <c r="CR96" s="103">
        <v>2.65891571208335</v>
      </c>
      <c r="CS96" s="103">
        <v>2.5511335387500198</v>
      </c>
      <c r="CT96" s="103">
        <v>2.51967366249999</v>
      </c>
      <c r="CU96" s="103">
        <v>2.6197335608333399</v>
      </c>
      <c r="CV96" s="103">
        <v>2.60976429333334</v>
      </c>
      <c r="CW96" s="103">
        <v>2.6461043929166501</v>
      </c>
      <c r="CX96" s="103">
        <v>2.83842009208335</v>
      </c>
      <c r="CY96" s="103">
        <v>2.86960356458333</v>
      </c>
      <c r="CZ96" s="103">
        <v>2.8273189162499799</v>
      </c>
      <c r="DA96" s="103">
        <v>2.55789061666666</v>
      </c>
      <c r="DB96" s="103">
        <v>2.7995273191666801</v>
      </c>
      <c r="DC96" s="103">
        <v>2.7590893212500198</v>
      </c>
      <c r="DD96" s="103">
        <v>2.4516576837500001</v>
      </c>
      <c r="DE96" s="103">
        <v>2.5894524837499899</v>
      </c>
      <c r="DF96" s="103">
        <v>2.4796752900000101</v>
      </c>
      <c r="DG96" s="103">
        <v>2.7447797512500101</v>
      </c>
      <c r="DH96" s="103">
        <v>2.5920646920833201</v>
      </c>
      <c r="DI96" s="103">
        <v>2.7650569341666502</v>
      </c>
      <c r="DJ96" s="103">
        <v>2.8312245891666401</v>
      </c>
      <c r="DK96" s="103">
        <v>2.3345089962499999</v>
      </c>
    </row>
    <row r="97" spans="14:115" x14ac:dyDescent="0.25">
      <c r="N97" s="6" t="s">
        <v>42</v>
      </c>
      <c r="O97" s="6">
        <v>2031</v>
      </c>
      <c r="P97" s="103">
        <v>2.6202901491666699</v>
      </c>
      <c r="Q97" s="103">
        <v>2.6510319683333301</v>
      </c>
      <c r="R97" s="103">
        <v>2.5391157337500001</v>
      </c>
      <c r="S97" s="103">
        <v>2.5876656733333498</v>
      </c>
      <c r="T97" s="103">
        <v>2.53022425124998</v>
      </c>
      <c r="U97" s="103">
        <v>2.6436369091666601</v>
      </c>
      <c r="V97" s="103">
        <v>2.5514601170833302</v>
      </c>
      <c r="W97" s="103">
        <v>2.6763344679166501</v>
      </c>
      <c r="X97" s="103">
        <v>2.29623249583332</v>
      </c>
      <c r="Y97" s="103">
        <v>2.3041855250000101</v>
      </c>
      <c r="Z97" s="103">
        <v>2.34282279</v>
      </c>
      <c r="AA97" s="103">
        <v>2.5537754129166701</v>
      </c>
      <c r="AB97" s="103">
        <v>2.7117831899999998</v>
      </c>
      <c r="AC97" s="103">
        <v>2.4266504020833399</v>
      </c>
      <c r="AD97" s="103">
        <v>2.4388027779166701</v>
      </c>
      <c r="AE97" s="103">
        <v>2.5211509595833399</v>
      </c>
      <c r="AF97" s="103">
        <v>2.3819619916666799</v>
      </c>
      <c r="AG97" s="103">
        <v>2.4625647358333298</v>
      </c>
      <c r="AH97" s="103">
        <v>2.62023583041668</v>
      </c>
      <c r="AI97" s="103">
        <v>2.4787848645833201</v>
      </c>
      <c r="AJ97" s="103">
        <v>2.5888942179166801</v>
      </c>
      <c r="AK97" s="103">
        <v>2.5488908687499898</v>
      </c>
      <c r="AL97" s="103">
        <v>2.3686847741666699</v>
      </c>
      <c r="AM97" s="103">
        <v>2.7335234150000201</v>
      </c>
      <c r="AN97" s="103">
        <v>2.4019796675</v>
      </c>
      <c r="AO97" s="103">
        <v>2.4784344283333199</v>
      </c>
      <c r="AP97" s="103">
        <v>2.62722806541665</v>
      </c>
      <c r="AQ97" s="103">
        <v>2.5844906654166699</v>
      </c>
      <c r="AR97" s="103">
        <v>2.6929901187500001</v>
      </c>
      <c r="AS97" s="103">
        <v>2.4396967729166898</v>
      </c>
      <c r="AT97" s="103">
        <v>2.5645426979166501</v>
      </c>
      <c r="AU97" s="103">
        <v>2.5773225020833199</v>
      </c>
      <c r="AV97" s="103">
        <v>2.5215246441666701</v>
      </c>
      <c r="AW97" s="103">
        <v>2.59101321916665</v>
      </c>
      <c r="AX97" s="103">
        <v>2.4625810212499801</v>
      </c>
      <c r="AY97" s="103">
        <v>2.771433305</v>
      </c>
      <c r="AZ97" s="103">
        <v>2.5573697237500199</v>
      </c>
      <c r="BA97" s="103">
        <v>2.4633937908333401</v>
      </c>
      <c r="BB97" s="103">
        <v>2.57221186458335</v>
      </c>
      <c r="BC97" s="103">
        <v>2.6086097616666799</v>
      </c>
      <c r="BD97" s="103">
        <v>2.5385881937499999</v>
      </c>
      <c r="BE97" s="103">
        <v>2.5266421229166598</v>
      </c>
      <c r="BF97" s="103">
        <v>2.5992413487500201</v>
      </c>
      <c r="BG97" s="103">
        <v>2.6775507408333401</v>
      </c>
      <c r="BH97" s="103">
        <v>2.5416461950000202</v>
      </c>
      <c r="BI97" s="103">
        <v>2.6190194045833199</v>
      </c>
      <c r="BJ97" s="103">
        <v>2.4694997929166802</v>
      </c>
      <c r="BK97" s="103">
        <v>2.65771454833334</v>
      </c>
      <c r="BL97" s="103">
        <v>2.3816040462499899</v>
      </c>
      <c r="BM97" s="103">
        <v>2.79646214458334</v>
      </c>
      <c r="BN97" s="103">
        <v>2.5779925620833302</v>
      </c>
      <c r="BO97" s="103">
        <v>2.5923845704166602</v>
      </c>
      <c r="BP97" s="103">
        <v>2.6861302600000201</v>
      </c>
      <c r="BQ97" s="103">
        <v>2.4869931233333298</v>
      </c>
      <c r="BR97" s="103">
        <v>2.6248170679166698</v>
      </c>
      <c r="BS97" s="103">
        <v>2.5633751016666801</v>
      </c>
      <c r="BT97" s="103">
        <v>2.4688283583333499</v>
      </c>
      <c r="BU97" s="103">
        <v>2.4529207137500002</v>
      </c>
      <c r="BV97" s="103">
        <v>2.46654502416667</v>
      </c>
      <c r="BW97" s="103">
        <v>2.5089672724999899</v>
      </c>
      <c r="BX97" s="103">
        <v>2.6043407616666601</v>
      </c>
      <c r="BY97" s="103">
        <v>2.4398982633333501</v>
      </c>
      <c r="BZ97" s="103">
        <v>2.2198905579166599</v>
      </c>
      <c r="CA97" s="103">
        <v>2.81967892458335</v>
      </c>
      <c r="CB97" s="103">
        <v>2.7228694708333099</v>
      </c>
      <c r="CC97" s="103">
        <v>2.5121236416666699</v>
      </c>
      <c r="CD97" s="103">
        <v>2.5012774879166599</v>
      </c>
      <c r="CE97" s="103">
        <v>2.6907586675000101</v>
      </c>
      <c r="CF97" s="103">
        <v>2.4695423333333202</v>
      </c>
      <c r="CG97" s="103">
        <v>2.3950813858333402</v>
      </c>
      <c r="CH97" s="103">
        <v>2.6936767137499902</v>
      </c>
      <c r="CI97" s="103">
        <v>2.46042890916668</v>
      </c>
      <c r="CJ97" s="103">
        <v>2.45871196999998</v>
      </c>
      <c r="CK97" s="103">
        <v>2.4386721066666701</v>
      </c>
      <c r="CL97" s="103">
        <v>2.5487917462499801</v>
      </c>
      <c r="CM97" s="103">
        <v>2.42997489291667</v>
      </c>
      <c r="CN97" s="103">
        <v>2.6208217541666698</v>
      </c>
      <c r="CO97" s="103">
        <v>2.6265026787500099</v>
      </c>
      <c r="CP97" s="103">
        <v>2.4308273850000002</v>
      </c>
      <c r="CQ97" s="103">
        <v>2.5822215912500002</v>
      </c>
      <c r="CR97" s="103">
        <v>2.5847327120833299</v>
      </c>
      <c r="CS97" s="103">
        <v>2.4769505387500099</v>
      </c>
      <c r="CT97" s="103">
        <v>2.4454906625000001</v>
      </c>
      <c r="CU97" s="103">
        <v>2.54555056083335</v>
      </c>
      <c r="CV97" s="103">
        <v>2.5355812933333399</v>
      </c>
      <c r="CW97" s="103">
        <v>2.5719213929166602</v>
      </c>
      <c r="CX97" s="103">
        <v>2.7642370920833299</v>
      </c>
      <c r="CY97" s="103">
        <v>2.7954205645833201</v>
      </c>
      <c r="CZ97" s="103">
        <v>2.75313591625001</v>
      </c>
      <c r="DA97" s="103">
        <v>2.4837076166666798</v>
      </c>
      <c r="DB97" s="103">
        <v>2.72534431916666</v>
      </c>
      <c r="DC97" s="103">
        <v>2.6849063212500099</v>
      </c>
      <c r="DD97" s="103">
        <v>2.3774746837499898</v>
      </c>
      <c r="DE97" s="103">
        <v>2.5152694837500098</v>
      </c>
      <c r="DF97" s="103">
        <v>2.40549228999999</v>
      </c>
      <c r="DG97" s="103">
        <v>2.67059675124999</v>
      </c>
      <c r="DH97" s="103">
        <v>2.51788169208334</v>
      </c>
      <c r="DI97" s="103">
        <v>2.6908739341666799</v>
      </c>
      <c r="DJ97" s="103">
        <v>2.75704158916668</v>
      </c>
      <c r="DK97" s="103">
        <v>2.26032599624999</v>
      </c>
    </row>
    <row r="98" spans="14:115" x14ac:dyDescent="0.25">
      <c r="N98" s="6" t="s">
        <v>42</v>
      </c>
      <c r="O98" s="6">
        <v>2032</v>
      </c>
      <c r="P98" s="103">
        <v>2.6373211491666799</v>
      </c>
      <c r="Q98" s="103">
        <v>2.6680629683333299</v>
      </c>
      <c r="R98" s="103">
        <v>2.5561467337500101</v>
      </c>
      <c r="S98" s="103">
        <v>2.6046966733333501</v>
      </c>
      <c r="T98" s="103">
        <v>2.54725525124999</v>
      </c>
      <c r="U98" s="103">
        <v>2.6606679091666399</v>
      </c>
      <c r="V98" s="103">
        <v>2.5684911170833402</v>
      </c>
      <c r="W98" s="103">
        <v>2.6933654679166601</v>
      </c>
      <c r="X98" s="103">
        <v>2.31326349583333</v>
      </c>
      <c r="Y98" s="103">
        <v>2.3212165250000201</v>
      </c>
      <c r="Z98" s="103">
        <v>2.3598537900000101</v>
      </c>
      <c r="AA98" s="103">
        <v>2.5708064129166801</v>
      </c>
      <c r="AB98" s="103">
        <v>2.7288141900000098</v>
      </c>
      <c r="AC98" s="103">
        <v>2.4436814020833499</v>
      </c>
      <c r="AD98" s="103">
        <v>2.4558337779166801</v>
      </c>
      <c r="AE98" s="103">
        <v>2.5381819595833499</v>
      </c>
      <c r="AF98" s="103">
        <v>2.3989929916666801</v>
      </c>
      <c r="AG98" s="103">
        <v>2.4795957358333101</v>
      </c>
      <c r="AH98" s="103">
        <v>2.63726683041665</v>
      </c>
      <c r="AI98" s="103">
        <v>2.4958158645833199</v>
      </c>
      <c r="AJ98" s="103">
        <v>2.6059252179166501</v>
      </c>
      <c r="AK98" s="103">
        <v>2.5659218687499901</v>
      </c>
      <c r="AL98" s="103">
        <v>2.3857157741666501</v>
      </c>
      <c r="AM98" s="103">
        <v>2.7505544150000101</v>
      </c>
      <c r="AN98" s="103">
        <v>2.41901066750001</v>
      </c>
      <c r="AO98" s="103">
        <v>2.4954654283333202</v>
      </c>
      <c r="AP98" s="103">
        <v>2.64425906541666</v>
      </c>
      <c r="AQ98" s="103">
        <v>2.60152166541668</v>
      </c>
      <c r="AR98" s="103">
        <v>2.7100211187500101</v>
      </c>
      <c r="AS98" s="103">
        <v>2.4567277729166701</v>
      </c>
      <c r="AT98" s="103">
        <v>2.5815736979166499</v>
      </c>
      <c r="AU98" s="103">
        <v>2.5943535020833299</v>
      </c>
      <c r="AV98" s="103">
        <v>2.5385556441666801</v>
      </c>
      <c r="AW98" s="103">
        <v>2.6080442191666502</v>
      </c>
      <c r="AX98" s="103">
        <v>2.4796120212499901</v>
      </c>
      <c r="AY98" s="103">
        <v>2.78846430500001</v>
      </c>
      <c r="AZ98" s="103">
        <v>2.57440072374999</v>
      </c>
      <c r="BA98" s="103">
        <v>2.4804247908333399</v>
      </c>
      <c r="BB98" s="103">
        <v>2.5892428645833099</v>
      </c>
      <c r="BC98" s="103">
        <v>2.6256407616666801</v>
      </c>
      <c r="BD98" s="103">
        <v>2.5556191937500099</v>
      </c>
      <c r="BE98" s="103">
        <v>2.5436731229166698</v>
      </c>
      <c r="BF98" s="103">
        <v>2.6162723487499999</v>
      </c>
      <c r="BG98" s="103">
        <v>2.6945817408333501</v>
      </c>
      <c r="BH98" s="103">
        <v>2.558677195</v>
      </c>
      <c r="BI98" s="103">
        <v>2.63605040458333</v>
      </c>
      <c r="BJ98" s="103">
        <v>2.4865307929166698</v>
      </c>
      <c r="BK98" s="103">
        <v>2.67474554833335</v>
      </c>
      <c r="BL98" s="103">
        <v>2.3986350462499999</v>
      </c>
      <c r="BM98" s="103">
        <v>2.8134931445833402</v>
      </c>
      <c r="BN98" s="103">
        <v>2.5950235620833402</v>
      </c>
      <c r="BO98" s="103">
        <v>2.6094155704166502</v>
      </c>
      <c r="BP98" s="103">
        <v>2.7031612599999999</v>
      </c>
      <c r="BQ98" s="103">
        <v>2.5040241233333398</v>
      </c>
      <c r="BR98" s="103">
        <v>2.6418480679166798</v>
      </c>
      <c r="BS98" s="103">
        <v>2.5804061016666799</v>
      </c>
      <c r="BT98" s="103">
        <v>2.4858593583333302</v>
      </c>
      <c r="BU98" s="103">
        <v>2.46995171375</v>
      </c>
      <c r="BV98" s="103">
        <v>2.48357602416668</v>
      </c>
      <c r="BW98" s="103">
        <v>2.5259982724999999</v>
      </c>
      <c r="BX98" s="103">
        <v>2.6213717616666701</v>
      </c>
      <c r="BY98" s="103">
        <v>2.4569292633333299</v>
      </c>
      <c r="BZ98" s="103">
        <v>2.2369215579166601</v>
      </c>
      <c r="CA98" s="103">
        <v>2.83670992458334</v>
      </c>
      <c r="CB98" s="103">
        <v>2.7399004708333199</v>
      </c>
      <c r="CC98" s="103">
        <v>2.5291546416666799</v>
      </c>
      <c r="CD98" s="103">
        <v>2.51830848791665</v>
      </c>
      <c r="CE98" s="103">
        <v>2.7077896675000201</v>
      </c>
      <c r="CF98" s="103">
        <v>2.48657333333332</v>
      </c>
      <c r="CG98" s="103">
        <v>2.41211238583334</v>
      </c>
      <c r="CH98" s="103">
        <v>2.71070771374999</v>
      </c>
      <c r="CI98" s="103">
        <v>2.4774599091666598</v>
      </c>
      <c r="CJ98" s="103">
        <v>2.47574296999999</v>
      </c>
      <c r="CK98" s="103">
        <v>2.4557031066666801</v>
      </c>
      <c r="CL98" s="103">
        <v>2.5658227462499901</v>
      </c>
      <c r="CM98" s="103">
        <v>2.4470058929166698</v>
      </c>
      <c r="CN98" s="103">
        <v>2.6378527541666501</v>
      </c>
      <c r="CO98" s="103">
        <v>2.6435336787500199</v>
      </c>
      <c r="CP98" s="103">
        <v>2.4478583850000102</v>
      </c>
      <c r="CQ98" s="103">
        <v>2.5992525912500102</v>
      </c>
      <c r="CR98" s="103">
        <v>2.6017637120833399</v>
      </c>
      <c r="CS98" s="103">
        <v>2.4939815387500102</v>
      </c>
      <c r="CT98" s="103">
        <v>2.4625216624999799</v>
      </c>
      <c r="CU98" s="103">
        <v>2.5625815608333302</v>
      </c>
      <c r="CV98" s="103">
        <v>2.5526122933333499</v>
      </c>
      <c r="CW98" s="103">
        <v>2.58895239291664</v>
      </c>
      <c r="CX98" s="103">
        <v>2.7812680920833399</v>
      </c>
      <c r="CY98" s="103">
        <v>2.8124515645833199</v>
      </c>
      <c r="CZ98" s="103">
        <v>2.77016691625002</v>
      </c>
      <c r="DA98" s="103">
        <v>2.5007386166666801</v>
      </c>
      <c r="DB98" s="103">
        <v>2.7423753191666602</v>
      </c>
      <c r="DC98" s="103">
        <v>2.70193732125002</v>
      </c>
      <c r="DD98" s="103">
        <v>2.3945056837499901</v>
      </c>
      <c r="DE98" s="103">
        <v>2.5323004837499798</v>
      </c>
      <c r="DF98" s="103">
        <v>2.42252329</v>
      </c>
      <c r="DG98" s="103">
        <v>2.68762775125</v>
      </c>
      <c r="DH98" s="103">
        <v>2.53491269208335</v>
      </c>
      <c r="DI98" s="103">
        <v>2.7079049341666899</v>
      </c>
      <c r="DJ98" s="103">
        <v>2.77407258916669</v>
      </c>
      <c r="DK98" s="103">
        <v>2.27735699625</v>
      </c>
    </row>
    <row r="99" spans="14:115" x14ac:dyDescent="0.25">
      <c r="N99" s="6" t="s">
        <v>42</v>
      </c>
      <c r="O99" s="6">
        <v>2033</v>
      </c>
      <c r="P99" s="103">
        <v>2.61659414916666</v>
      </c>
      <c r="Q99" s="103">
        <v>2.6473359683333499</v>
      </c>
      <c r="R99" s="103">
        <v>2.5354197337499902</v>
      </c>
      <c r="S99" s="103">
        <v>2.5839696733333302</v>
      </c>
      <c r="T99" s="103">
        <v>2.52652825125001</v>
      </c>
      <c r="U99" s="103">
        <v>2.6399409091666901</v>
      </c>
      <c r="V99" s="103">
        <v>2.5477641170833198</v>
      </c>
      <c r="W99" s="103">
        <v>2.6726384679166801</v>
      </c>
      <c r="X99" s="103">
        <v>2.2925364958333398</v>
      </c>
      <c r="Y99" s="103">
        <v>2.3004895250000001</v>
      </c>
      <c r="Z99" s="103">
        <v>2.3391267899999901</v>
      </c>
      <c r="AA99" s="103">
        <v>2.5500794129166602</v>
      </c>
      <c r="AB99" s="103">
        <v>2.7080871899999899</v>
      </c>
      <c r="AC99" s="103">
        <v>2.42295440208333</v>
      </c>
      <c r="AD99" s="103">
        <v>2.4351067779166602</v>
      </c>
      <c r="AE99" s="103">
        <v>2.5174549595833202</v>
      </c>
      <c r="AF99" s="103">
        <v>2.37826599166667</v>
      </c>
      <c r="AG99" s="103">
        <v>2.4588687358333301</v>
      </c>
      <c r="AH99" s="103">
        <v>2.61653983041667</v>
      </c>
      <c r="AI99" s="103">
        <v>2.47508886458334</v>
      </c>
      <c r="AJ99" s="103">
        <v>2.5851982179166701</v>
      </c>
      <c r="AK99" s="103">
        <v>2.5451948687500101</v>
      </c>
      <c r="AL99" s="103">
        <v>2.3649887741666902</v>
      </c>
      <c r="AM99" s="103">
        <v>2.7298274149999799</v>
      </c>
      <c r="AN99" s="103">
        <v>2.3982836674999901</v>
      </c>
      <c r="AO99" s="103">
        <v>2.4747384283333398</v>
      </c>
      <c r="AP99" s="103">
        <v>2.62353206541668</v>
      </c>
      <c r="AQ99" s="103">
        <v>2.58079466541666</v>
      </c>
      <c r="AR99" s="103">
        <v>2.6892941187499901</v>
      </c>
      <c r="AS99" s="103">
        <v>2.4360007729166502</v>
      </c>
      <c r="AT99" s="103">
        <v>2.5608466979166802</v>
      </c>
      <c r="AU99" s="103">
        <v>2.5736265020833402</v>
      </c>
      <c r="AV99" s="103">
        <v>2.5178286441666602</v>
      </c>
      <c r="AW99" s="103">
        <v>2.58731721916668</v>
      </c>
      <c r="AX99" s="103">
        <v>2.45888502125</v>
      </c>
      <c r="AY99" s="103">
        <v>2.7677373049999798</v>
      </c>
      <c r="AZ99" s="103">
        <v>2.5536737237499998</v>
      </c>
      <c r="BA99" s="103">
        <v>2.45969779083332</v>
      </c>
      <c r="BB99" s="103">
        <v>2.5685158645833299</v>
      </c>
      <c r="BC99" s="103">
        <v>2.6049137616666602</v>
      </c>
      <c r="BD99" s="103">
        <v>2.53489219374999</v>
      </c>
      <c r="BE99" s="103">
        <v>2.5229461229166801</v>
      </c>
      <c r="BF99" s="103">
        <v>2.59554534874998</v>
      </c>
      <c r="BG99" s="103">
        <v>2.67385474083332</v>
      </c>
      <c r="BH99" s="103">
        <v>2.5379501949999801</v>
      </c>
      <c r="BI99" s="103">
        <v>2.61532340458335</v>
      </c>
      <c r="BJ99" s="103">
        <v>2.4658037929166499</v>
      </c>
      <c r="BK99" s="103">
        <v>2.6540185483333198</v>
      </c>
      <c r="BL99" s="103">
        <v>2.3779080462500102</v>
      </c>
      <c r="BM99" s="103">
        <v>2.7927661445833198</v>
      </c>
      <c r="BN99" s="103">
        <v>2.5742965620833198</v>
      </c>
      <c r="BO99" s="103">
        <v>2.5886885704166702</v>
      </c>
      <c r="BP99" s="103">
        <v>2.68243426</v>
      </c>
      <c r="BQ99" s="103">
        <v>2.4832971233333199</v>
      </c>
      <c r="BR99" s="103">
        <v>2.6211210679166599</v>
      </c>
      <c r="BS99" s="103">
        <v>2.55967910166666</v>
      </c>
      <c r="BT99" s="103">
        <v>2.4651323583333098</v>
      </c>
      <c r="BU99" s="103">
        <v>2.44922471375002</v>
      </c>
      <c r="BV99" s="103">
        <v>2.4628490241666601</v>
      </c>
      <c r="BW99" s="103">
        <v>2.5052712725000101</v>
      </c>
      <c r="BX99" s="103">
        <v>2.6006447616666502</v>
      </c>
      <c r="BY99" s="103">
        <v>2.43620226333331</v>
      </c>
      <c r="BZ99" s="103">
        <v>2.21619455791667</v>
      </c>
      <c r="CA99" s="103">
        <v>2.8159829245833099</v>
      </c>
      <c r="CB99" s="103">
        <v>2.7191734708333399</v>
      </c>
      <c r="CC99" s="103">
        <v>2.50842764166666</v>
      </c>
      <c r="CD99" s="103">
        <v>2.49758148791669</v>
      </c>
      <c r="CE99" s="103">
        <v>2.6870626674999998</v>
      </c>
      <c r="CF99" s="103">
        <v>2.4658463333333498</v>
      </c>
      <c r="CG99" s="103">
        <v>2.3913853858333201</v>
      </c>
      <c r="CH99" s="103">
        <v>2.68998071375001</v>
      </c>
      <c r="CI99" s="103">
        <v>2.4567329091666701</v>
      </c>
      <c r="CJ99" s="103">
        <v>2.45501597000001</v>
      </c>
      <c r="CK99" s="103">
        <v>2.4349761066666602</v>
      </c>
      <c r="CL99" s="103">
        <v>2.5450957462500101</v>
      </c>
      <c r="CM99" s="103">
        <v>2.4262788929166601</v>
      </c>
      <c r="CN99" s="103">
        <v>2.6171257541666701</v>
      </c>
      <c r="CO99" s="103">
        <v>2.6228066787499902</v>
      </c>
      <c r="CP99" s="103">
        <v>2.4271313849999898</v>
      </c>
      <c r="CQ99" s="103">
        <v>2.5785255912499898</v>
      </c>
      <c r="CR99" s="103">
        <v>2.58103671208332</v>
      </c>
      <c r="CS99" s="103">
        <v>2.4732545387499898</v>
      </c>
      <c r="CT99" s="103">
        <v>2.4417946625</v>
      </c>
      <c r="CU99" s="103">
        <v>2.5418545608333099</v>
      </c>
      <c r="CV99" s="103">
        <v>2.53188529333333</v>
      </c>
      <c r="CW99" s="103">
        <v>2.5682253929166898</v>
      </c>
      <c r="CX99" s="103">
        <v>2.7605410920833102</v>
      </c>
      <c r="CY99" s="103">
        <v>2.7917245645833502</v>
      </c>
      <c r="CZ99" s="103">
        <v>2.7494399162499898</v>
      </c>
      <c r="DA99" s="103">
        <v>2.4800116166666601</v>
      </c>
      <c r="DB99" s="103">
        <v>2.72164831916669</v>
      </c>
      <c r="DC99" s="103">
        <v>2.6812103212499898</v>
      </c>
      <c r="DD99" s="103">
        <v>2.3737786837499999</v>
      </c>
      <c r="DE99" s="103">
        <v>2.5115734837499999</v>
      </c>
      <c r="DF99" s="103">
        <v>2.4017962900000098</v>
      </c>
      <c r="DG99" s="103">
        <v>2.66690075125002</v>
      </c>
      <c r="DH99" s="103">
        <v>2.5141856920833301</v>
      </c>
      <c r="DI99" s="103">
        <v>2.6871779341666602</v>
      </c>
      <c r="DJ99" s="103">
        <v>2.7533455891666598</v>
      </c>
      <c r="DK99" s="103">
        <v>2.2566299962500098</v>
      </c>
    </row>
    <row r="100" spans="14:115" x14ac:dyDescent="0.25">
      <c r="N100" s="6" t="s">
        <v>42</v>
      </c>
      <c r="O100" s="6">
        <v>2034</v>
      </c>
      <c r="P100" s="103">
        <v>2.6516961491666802</v>
      </c>
      <c r="Q100" s="103">
        <v>2.6824379683333399</v>
      </c>
      <c r="R100" s="103">
        <v>2.5705217337500001</v>
      </c>
      <c r="S100" s="103">
        <v>2.6190716733333201</v>
      </c>
      <c r="T100" s="103">
        <v>2.56163025125002</v>
      </c>
      <c r="U100" s="103">
        <v>2.6750429091666699</v>
      </c>
      <c r="V100" s="103">
        <v>2.58286611708334</v>
      </c>
      <c r="W100" s="103">
        <v>2.7077404679166701</v>
      </c>
      <c r="X100" s="103">
        <v>2.3276384958333298</v>
      </c>
      <c r="Y100" s="103">
        <v>2.3355915249999901</v>
      </c>
      <c r="Z100" s="103">
        <v>2.3742287900000099</v>
      </c>
      <c r="AA100" s="103">
        <v>2.5851814129166799</v>
      </c>
      <c r="AB100" s="103">
        <v>2.7431891900000198</v>
      </c>
      <c r="AC100" s="103">
        <v>2.45805640208332</v>
      </c>
      <c r="AD100" s="103">
        <v>2.4702087779166599</v>
      </c>
      <c r="AE100" s="103">
        <v>2.5525569595833502</v>
      </c>
      <c r="AF100" s="103">
        <v>2.4133679916666502</v>
      </c>
      <c r="AG100" s="103">
        <v>2.4939707358333401</v>
      </c>
      <c r="AH100" s="103">
        <v>2.6516418304166498</v>
      </c>
      <c r="AI100" s="103">
        <v>2.5101908645833499</v>
      </c>
      <c r="AJ100" s="103">
        <v>2.6203002179166499</v>
      </c>
      <c r="AK100" s="103">
        <v>2.5802968687500201</v>
      </c>
      <c r="AL100" s="103">
        <v>2.4000907741666802</v>
      </c>
      <c r="AM100" s="103">
        <v>2.7649294149999899</v>
      </c>
      <c r="AN100" s="103">
        <v>2.4333856675000001</v>
      </c>
      <c r="AO100" s="103">
        <v>2.5098404283333502</v>
      </c>
      <c r="AP100" s="103">
        <v>2.6586340654166598</v>
      </c>
      <c r="AQ100" s="103">
        <v>2.6158966654166802</v>
      </c>
      <c r="AR100" s="103">
        <v>2.7243961187500099</v>
      </c>
      <c r="AS100" s="103">
        <v>2.4711027729166601</v>
      </c>
      <c r="AT100" s="103">
        <v>2.5959486979166599</v>
      </c>
      <c r="AU100" s="103">
        <v>2.6087285020833599</v>
      </c>
      <c r="AV100" s="103">
        <v>2.5529306441666799</v>
      </c>
      <c r="AW100" s="103">
        <v>2.6224192191666602</v>
      </c>
      <c r="AX100" s="103">
        <v>2.4939870212500099</v>
      </c>
      <c r="AY100" s="103">
        <v>2.8028393050000102</v>
      </c>
      <c r="AZ100" s="103">
        <v>2.5887757237499902</v>
      </c>
      <c r="BA100" s="103">
        <v>2.4947997908333299</v>
      </c>
      <c r="BB100" s="103">
        <v>2.6036178645833199</v>
      </c>
      <c r="BC100" s="103">
        <v>2.6400157616666502</v>
      </c>
      <c r="BD100" s="103">
        <v>2.5699941937500101</v>
      </c>
      <c r="BE100" s="103">
        <v>2.5580481229166701</v>
      </c>
      <c r="BF100" s="103">
        <v>2.63064734874999</v>
      </c>
      <c r="BG100" s="103">
        <v>2.7089567408333499</v>
      </c>
      <c r="BH100" s="103">
        <v>2.57305219499999</v>
      </c>
      <c r="BI100" s="103">
        <v>2.65042540458334</v>
      </c>
      <c r="BJ100" s="103">
        <v>2.5009057929166598</v>
      </c>
      <c r="BK100" s="103">
        <v>2.6891205483333098</v>
      </c>
      <c r="BL100" s="103">
        <v>2.4130100462499899</v>
      </c>
      <c r="BM100" s="103">
        <v>2.8278681445833298</v>
      </c>
      <c r="BN100" s="103">
        <v>2.60939856208334</v>
      </c>
      <c r="BO100" s="103">
        <v>2.6237905704166802</v>
      </c>
      <c r="BP100" s="103">
        <v>2.7175362599999899</v>
      </c>
      <c r="BQ100" s="103">
        <v>2.5183991233333298</v>
      </c>
      <c r="BR100" s="103">
        <v>2.6562230679166601</v>
      </c>
      <c r="BS100" s="103">
        <v>2.59478110166669</v>
      </c>
      <c r="BT100" s="103">
        <v>2.50023435833333</v>
      </c>
      <c r="BU100" s="103">
        <v>2.4843267137499998</v>
      </c>
      <c r="BV100" s="103">
        <v>2.4979510241666598</v>
      </c>
      <c r="BW100" s="103">
        <v>2.5403732725000001</v>
      </c>
      <c r="BX100" s="103">
        <v>2.6357467616666699</v>
      </c>
      <c r="BY100" s="103">
        <v>2.4713042633333302</v>
      </c>
      <c r="BZ100" s="103">
        <v>2.2512965579166901</v>
      </c>
      <c r="CA100" s="103">
        <v>2.8510849245833199</v>
      </c>
      <c r="CB100" s="103">
        <v>2.7542754708333499</v>
      </c>
      <c r="CC100" s="103">
        <v>2.5435296416666802</v>
      </c>
      <c r="CD100" s="103">
        <v>2.53268348791668</v>
      </c>
      <c r="CE100" s="103">
        <v>2.72216466749998</v>
      </c>
      <c r="CF100" s="103">
        <v>2.50094833333333</v>
      </c>
      <c r="CG100" s="103">
        <v>2.42648738583331</v>
      </c>
      <c r="CH100" s="103">
        <v>2.72508271375</v>
      </c>
      <c r="CI100" s="103">
        <v>2.4918349091666601</v>
      </c>
      <c r="CJ100" s="103">
        <v>2.49011797000002</v>
      </c>
      <c r="CK100" s="103">
        <v>2.4700781066666799</v>
      </c>
      <c r="CL100" s="103">
        <v>2.5801977462500201</v>
      </c>
      <c r="CM100" s="103">
        <v>2.4613808929166701</v>
      </c>
      <c r="CN100" s="103">
        <v>2.6522277541666801</v>
      </c>
      <c r="CO100" s="103">
        <v>2.6579086787499802</v>
      </c>
      <c r="CP100" s="103">
        <v>2.46223338500001</v>
      </c>
      <c r="CQ100" s="103">
        <v>2.61362759124999</v>
      </c>
      <c r="CR100" s="103">
        <v>2.6161387120833299</v>
      </c>
      <c r="CS100" s="103">
        <v>2.5083565387500202</v>
      </c>
      <c r="CT100" s="103">
        <v>2.4768966625000099</v>
      </c>
      <c r="CU100" s="103">
        <v>2.5769565608333198</v>
      </c>
      <c r="CV100" s="103">
        <v>2.56698729333332</v>
      </c>
      <c r="CW100" s="103">
        <v>2.60332739291667</v>
      </c>
      <c r="CX100" s="103">
        <v>2.7956430920833402</v>
      </c>
      <c r="CY100" s="103">
        <v>2.8268265645833601</v>
      </c>
      <c r="CZ100" s="103">
        <v>2.7845419162499798</v>
      </c>
      <c r="DA100" s="103">
        <v>2.5151136166666501</v>
      </c>
      <c r="DB100" s="103">
        <v>2.7567503191666698</v>
      </c>
      <c r="DC100" s="103">
        <v>2.7163123212500202</v>
      </c>
      <c r="DD100" s="103">
        <v>2.4088806837500201</v>
      </c>
      <c r="DE100" s="103">
        <v>2.5466754837499899</v>
      </c>
      <c r="DF100" s="103">
        <v>2.4368982899999998</v>
      </c>
      <c r="DG100" s="103">
        <v>2.7020027512499998</v>
      </c>
      <c r="DH100" s="103">
        <v>2.5492876920833201</v>
      </c>
      <c r="DI100" s="103">
        <v>2.7222799341666502</v>
      </c>
      <c r="DJ100" s="103">
        <v>2.78844758916664</v>
      </c>
      <c r="DK100" s="103">
        <v>2.29173199624999</v>
      </c>
    </row>
    <row r="101" spans="14:115" x14ac:dyDescent="0.25">
      <c r="N101" s="6" t="s">
        <v>43</v>
      </c>
      <c r="O101" s="6">
        <v>2020</v>
      </c>
      <c r="P101" s="103">
        <v>2.1569129168510899</v>
      </c>
      <c r="Q101" s="103">
        <v>2.18079945935109</v>
      </c>
      <c r="R101" s="103">
        <v>2.1829382622677702</v>
      </c>
      <c r="S101" s="103">
        <v>2.08872997060109</v>
      </c>
      <c r="T101" s="103">
        <v>2.1329103431010901</v>
      </c>
      <c r="U101" s="103">
        <v>2.1243825760177599</v>
      </c>
      <c r="V101" s="103">
        <v>2.1767085051844299</v>
      </c>
      <c r="W101" s="103">
        <v>2.1730942581010999</v>
      </c>
      <c r="X101" s="103">
        <v>2.1633954014344199</v>
      </c>
      <c r="Y101" s="103">
        <v>2.2068675039344199</v>
      </c>
      <c r="Z101" s="103">
        <v>2.17082358810109</v>
      </c>
      <c r="AA101" s="103">
        <v>2.1589364576844301</v>
      </c>
      <c r="AB101" s="103">
        <v>2.24443576518442</v>
      </c>
      <c r="AC101" s="103">
        <v>2.1427719622677599</v>
      </c>
      <c r="AD101" s="103">
        <v>2.1663129164344301</v>
      </c>
      <c r="AE101" s="103">
        <v>2.1957158006010902</v>
      </c>
      <c r="AF101" s="103">
        <v>2.1982030001844399</v>
      </c>
      <c r="AG101" s="103">
        <v>2.1864107672677702</v>
      </c>
      <c r="AH101" s="103">
        <v>2.1626200572677599</v>
      </c>
      <c r="AI101" s="103">
        <v>2.1623485539344198</v>
      </c>
      <c r="AJ101" s="103">
        <v>2.16467375643444</v>
      </c>
      <c r="AK101" s="103">
        <v>2.1316132385177702</v>
      </c>
      <c r="AL101" s="103">
        <v>2.1263348089344301</v>
      </c>
      <c r="AM101" s="103">
        <v>2.1508995210177502</v>
      </c>
      <c r="AN101" s="103">
        <v>2.1422022397677498</v>
      </c>
      <c r="AO101" s="103">
        <v>2.19913436851775</v>
      </c>
      <c r="AP101" s="103">
        <v>2.1666003631010899</v>
      </c>
      <c r="AQ101" s="103">
        <v>2.1980962010177501</v>
      </c>
      <c r="AR101" s="103">
        <v>2.1815783056010898</v>
      </c>
      <c r="AS101" s="103">
        <v>2.1688519301844398</v>
      </c>
      <c r="AT101" s="103">
        <v>2.14277028101777</v>
      </c>
      <c r="AU101" s="103">
        <v>2.17017169976776</v>
      </c>
      <c r="AV101" s="103">
        <v>2.1832534635177598</v>
      </c>
      <c r="AW101" s="103">
        <v>2.2221739043511</v>
      </c>
      <c r="AX101" s="103">
        <v>2.11576930060109</v>
      </c>
      <c r="AY101" s="103">
        <v>2.13872941935109</v>
      </c>
      <c r="AZ101" s="103">
        <v>2.1405741068510902</v>
      </c>
      <c r="BA101" s="103">
        <v>2.1712448668510902</v>
      </c>
      <c r="BB101" s="103">
        <v>2.1388255535177598</v>
      </c>
      <c r="BC101" s="103">
        <v>2.16898961393442</v>
      </c>
      <c r="BD101" s="103">
        <v>2.1791740922677501</v>
      </c>
      <c r="BE101" s="103">
        <v>2.1665784668510999</v>
      </c>
      <c r="BF101" s="103">
        <v>2.18794125560109</v>
      </c>
      <c r="BG101" s="103">
        <v>2.1496726072677599</v>
      </c>
      <c r="BH101" s="103">
        <v>2.17398706601776</v>
      </c>
      <c r="BI101" s="103">
        <v>2.1657914464344201</v>
      </c>
      <c r="BJ101" s="103">
        <v>2.1661042639344301</v>
      </c>
      <c r="BK101" s="103">
        <v>2.1485437943511001</v>
      </c>
      <c r="BL101" s="103">
        <v>2.1833164343510898</v>
      </c>
      <c r="BM101" s="103">
        <v>2.1485492576844201</v>
      </c>
      <c r="BN101" s="103">
        <v>2.15376556393442</v>
      </c>
      <c r="BO101" s="103">
        <v>2.1931494639344198</v>
      </c>
      <c r="BP101" s="103">
        <v>2.1878436681011002</v>
      </c>
      <c r="BQ101" s="103">
        <v>2.1768769231010898</v>
      </c>
      <c r="BR101" s="103">
        <v>2.1509980085177598</v>
      </c>
      <c r="BS101" s="103">
        <v>2.2026490535177699</v>
      </c>
      <c r="BT101" s="103">
        <v>2.1809301535177701</v>
      </c>
      <c r="BU101" s="103">
        <v>2.1269902393511</v>
      </c>
      <c r="BV101" s="103">
        <v>2.1927939243510899</v>
      </c>
      <c r="BW101" s="103">
        <v>2.1636564064344199</v>
      </c>
      <c r="BX101" s="103">
        <v>2.1918736651844202</v>
      </c>
      <c r="BY101" s="103">
        <v>2.1886840401844299</v>
      </c>
      <c r="BZ101" s="103">
        <v>2.1674543914344202</v>
      </c>
      <c r="CA101" s="103">
        <v>2.1363140285177602</v>
      </c>
      <c r="CB101" s="103">
        <v>2.1731587131010999</v>
      </c>
      <c r="CC101" s="103">
        <v>2.1816711393510899</v>
      </c>
      <c r="CD101" s="103">
        <v>2.1670265868510898</v>
      </c>
      <c r="CE101" s="103">
        <v>2.1875342126844202</v>
      </c>
      <c r="CF101" s="103">
        <v>2.1252488231011002</v>
      </c>
      <c r="CG101" s="103">
        <v>2.1869498289344298</v>
      </c>
      <c r="CH101" s="103">
        <v>2.2043816185177598</v>
      </c>
      <c r="CI101" s="103">
        <v>2.2061307322677601</v>
      </c>
      <c r="CJ101" s="103">
        <v>2.1736046035177599</v>
      </c>
      <c r="CK101" s="103">
        <v>2.1621065614344199</v>
      </c>
      <c r="CL101" s="103">
        <v>2.2003804164344301</v>
      </c>
      <c r="CM101" s="103">
        <v>2.2222348701844199</v>
      </c>
      <c r="CN101" s="103">
        <v>2.14604300560109</v>
      </c>
      <c r="CO101" s="103">
        <v>2.1601904860177599</v>
      </c>
      <c r="CP101" s="103">
        <v>2.1914363801844301</v>
      </c>
      <c r="CQ101" s="103">
        <v>2.1913926789344198</v>
      </c>
      <c r="CR101" s="103">
        <v>2.1427809293510802</v>
      </c>
      <c r="CS101" s="103">
        <v>2.1798145647677498</v>
      </c>
      <c r="CT101" s="103">
        <v>2.1630237643510899</v>
      </c>
      <c r="CU101" s="103">
        <v>2.1422807056011002</v>
      </c>
      <c r="CV101" s="103">
        <v>2.14858704768442</v>
      </c>
      <c r="CW101" s="103">
        <v>2.1565062081010899</v>
      </c>
      <c r="CX101" s="103">
        <v>2.1848405585177599</v>
      </c>
      <c r="CY101" s="103">
        <v>2.1710103914344199</v>
      </c>
      <c r="CZ101" s="103">
        <v>2.18899444393442</v>
      </c>
      <c r="DA101" s="103">
        <v>2.1330629868511002</v>
      </c>
      <c r="DB101" s="103">
        <v>2.1500703131010899</v>
      </c>
      <c r="DC101" s="103">
        <v>2.1609938481010902</v>
      </c>
      <c r="DD101" s="103">
        <v>2.1878628739344301</v>
      </c>
      <c r="DE101" s="103">
        <v>2.1909004426844199</v>
      </c>
      <c r="DF101" s="103">
        <v>2.1599443631011002</v>
      </c>
      <c r="DG101" s="103">
        <v>2.1195185643510999</v>
      </c>
      <c r="DH101" s="103">
        <v>2.1954261401844302</v>
      </c>
      <c r="DI101" s="103">
        <v>2.1449525601844202</v>
      </c>
      <c r="DJ101" s="103">
        <v>2.1455519697677499</v>
      </c>
      <c r="DK101" s="103">
        <v>2.1721911906011</v>
      </c>
    </row>
    <row r="102" spans="14:115" x14ac:dyDescent="0.25">
      <c r="N102" s="6" t="s">
        <v>43</v>
      </c>
      <c r="O102" s="6">
        <v>2021</v>
      </c>
      <c r="P102" s="103">
        <v>2.2236232095376698</v>
      </c>
      <c r="Q102" s="103">
        <v>2.2475097520376801</v>
      </c>
      <c r="R102" s="103">
        <v>2.2496485549543301</v>
      </c>
      <c r="S102" s="103">
        <v>2.1554402632876801</v>
      </c>
      <c r="T102" s="103">
        <v>2.19962063578767</v>
      </c>
      <c r="U102" s="103">
        <v>2.1910928687043301</v>
      </c>
      <c r="V102" s="103">
        <v>2.2434187978710098</v>
      </c>
      <c r="W102" s="103">
        <v>2.2398045507876598</v>
      </c>
      <c r="X102" s="103">
        <v>2.23010569412101</v>
      </c>
      <c r="Y102" s="103">
        <v>2.2735777966209998</v>
      </c>
      <c r="Z102" s="103">
        <v>2.2375338807876699</v>
      </c>
      <c r="AA102" s="103">
        <v>2.22564675037099</v>
      </c>
      <c r="AB102" s="103">
        <v>2.3111460578709901</v>
      </c>
      <c r="AC102" s="103">
        <v>2.2094822549543398</v>
      </c>
      <c r="AD102" s="103">
        <v>2.23302320912101</v>
      </c>
      <c r="AE102" s="103">
        <v>2.2624260932876701</v>
      </c>
      <c r="AF102" s="103">
        <v>2.2649132928709999</v>
      </c>
      <c r="AG102" s="103">
        <v>2.2531210599543301</v>
      </c>
      <c r="AH102" s="103">
        <v>2.22933034995435</v>
      </c>
      <c r="AI102" s="103">
        <v>2.2290588466210002</v>
      </c>
      <c r="AJ102" s="103">
        <v>2.231384049121</v>
      </c>
      <c r="AK102" s="103">
        <v>2.1983235312043301</v>
      </c>
      <c r="AL102" s="103">
        <v>2.19304510162099</v>
      </c>
      <c r="AM102" s="103">
        <v>2.2176098137043301</v>
      </c>
      <c r="AN102" s="103">
        <v>2.2089125324543502</v>
      </c>
      <c r="AO102" s="103">
        <v>2.2658446612043499</v>
      </c>
      <c r="AP102" s="103">
        <v>2.2333106557876699</v>
      </c>
      <c r="AQ102" s="103">
        <v>2.2648064937043499</v>
      </c>
      <c r="AR102" s="103">
        <v>2.2482885982876599</v>
      </c>
      <c r="AS102" s="103">
        <v>2.2355622228710001</v>
      </c>
      <c r="AT102" s="103">
        <v>2.2094805737043299</v>
      </c>
      <c r="AU102" s="103">
        <v>2.2368819924543399</v>
      </c>
      <c r="AV102" s="103">
        <v>2.24996375620435</v>
      </c>
      <c r="AW102" s="103">
        <v>2.2888841970376599</v>
      </c>
      <c r="AX102" s="103">
        <v>2.1824795932876699</v>
      </c>
      <c r="AY102" s="103">
        <v>2.2054397120376801</v>
      </c>
      <c r="AZ102" s="103">
        <v>2.2072843995376799</v>
      </c>
      <c r="BA102" s="103">
        <v>2.2379551595376701</v>
      </c>
      <c r="BB102" s="103">
        <v>2.20553584620433</v>
      </c>
      <c r="BC102" s="103">
        <v>2.2356999066210199</v>
      </c>
      <c r="BD102" s="103">
        <v>2.2458843849543499</v>
      </c>
      <c r="BE102" s="103">
        <v>2.2332887595376598</v>
      </c>
      <c r="BF102" s="103">
        <v>2.2546515482876699</v>
      </c>
      <c r="BG102" s="103">
        <v>2.2163828999543398</v>
      </c>
      <c r="BH102" s="103">
        <v>2.2406973587043399</v>
      </c>
      <c r="BI102" s="103">
        <v>2.2325017391210098</v>
      </c>
      <c r="BJ102" s="103">
        <v>2.2328145566209998</v>
      </c>
      <c r="BK102" s="103">
        <v>2.2152540870376698</v>
      </c>
      <c r="BL102" s="103">
        <v>2.2500267270376701</v>
      </c>
      <c r="BM102" s="103">
        <v>2.215259550371</v>
      </c>
      <c r="BN102" s="103">
        <v>2.2204758566210101</v>
      </c>
      <c r="BO102" s="103">
        <v>2.2598597566210201</v>
      </c>
      <c r="BP102" s="103">
        <v>2.2545539607876699</v>
      </c>
      <c r="BQ102" s="103">
        <v>2.2435872157876702</v>
      </c>
      <c r="BR102" s="103">
        <v>2.2177083012043401</v>
      </c>
      <c r="BS102" s="103">
        <v>2.2693593462043302</v>
      </c>
      <c r="BT102" s="103">
        <v>2.24764044620433</v>
      </c>
      <c r="BU102" s="103">
        <v>2.1937005320376701</v>
      </c>
      <c r="BV102" s="103">
        <v>2.25950421703766</v>
      </c>
      <c r="BW102" s="103">
        <v>2.2303666991209998</v>
      </c>
      <c r="BX102" s="103">
        <v>2.2585839578710201</v>
      </c>
      <c r="BY102" s="103">
        <v>2.255394332871</v>
      </c>
      <c r="BZ102" s="103">
        <v>2.2341646841210201</v>
      </c>
      <c r="CA102" s="103">
        <v>2.2030243212043201</v>
      </c>
      <c r="CB102" s="103">
        <v>2.2398690057876598</v>
      </c>
      <c r="CC102" s="103">
        <v>2.2483814320376698</v>
      </c>
      <c r="CD102" s="103">
        <v>2.2337368795376702</v>
      </c>
      <c r="CE102" s="103">
        <v>2.2542445053710001</v>
      </c>
      <c r="CF102" s="103">
        <v>2.1919591157876601</v>
      </c>
      <c r="CG102" s="103">
        <v>2.2536601216210101</v>
      </c>
      <c r="CH102" s="103">
        <v>2.2710919112043499</v>
      </c>
      <c r="CI102" s="103">
        <v>2.2728410249543298</v>
      </c>
      <c r="CJ102" s="103">
        <v>2.24031489620433</v>
      </c>
      <c r="CK102" s="103">
        <v>2.22881685412101</v>
      </c>
      <c r="CL102" s="103">
        <v>2.2670907091210002</v>
      </c>
      <c r="CM102" s="103">
        <v>2.2889451628709998</v>
      </c>
      <c r="CN102" s="103">
        <v>2.2127532982876601</v>
      </c>
      <c r="CO102" s="103">
        <v>2.22690077870435</v>
      </c>
      <c r="CP102" s="103">
        <v>2.25814667287101</v>
      </c>
      <c r="CQ102" s="103">
        <v>2.2581029716209899</v>
      </c>
      <c r="CR102" s="103">
        <v>2.2094912220376699</v>
      </c>
      <c r="CS102" s="103">
        <v>2.2465248574543399</v>
      </c>
      <c r="CT102" s="103">
        <v>2.2297340570376698</v>
      </c>
      <c r="CU102" s="103">
        <v>2.2089909982876601</v>
      </c>
      <c r="CV102" s="103">
        <v>2.2152973403709901</v>
      </c>
      <c r="CW102" s="103">
        <v>2.2232165007876801</v>
      </c>
      <c r="CX102" s="103">
        <v>2.2515508512043301</v>
      </c>
      <c r="CY102" s="103">
        <v>2.23772068412101</v>
      </c>
      <c r="CZ102" s="103">
        <v>2.2557047366210101</v>
      </c>
      <c r="DA102" s="103">
        <v>2.1997732795376601</v>
      </c>
      <c r="DB102" s="103">
        <v>2.2167806057876698</v>
      </c>
      <c r="DC102" s="103">
        <v>2.2277041407876599</v>
      </c>
      <c r="DD102" s="103">
        <v>2.25457316662101</v>
      </c>
      <c r="DE102" s="103">
        <v>2.2576107353710202</v>
      </c>
      <c r="DF102" s="103">
        <v>2.2266546557876601</v>
      </c>
      <c r="DG102" s="103">
        <v>2.18622885703767</v>
      </c>
      <c r="DH102" s="103">
        <v>2.2621364328710101</v>
      </c>
      <c r="DI102" s="103">
        <v>2.2116628528710001</v>
      </c>
      <c r="DJ102" s="103">
        <v>2.21226226245434</v>
      </c>
      <c r="DK102" s="103">
        <v>2.2389014832876701</v>
      </c>
    </row>
    <row r="103" spans="14:115" x14ac:dyDescent="0.25">
      <c r="N103" s="6" t="s">
        <v>43</v>
      </c>
      <c r="O103" s="6">
        <v>2022</v>
      </c>
      <c r="P103" s="103">
        <v>2.04901773008562</v>
      </c>
      <c r="Q103" s="103">
        <v>2.0729042725856202</v>
      </c>
      <c r="R103" s="103">
        <v>2.0750430755022902</v>
      </c>
      <c r="S103" s="103">
        <v>1.98083478383561</v>
      </c>
      <c r="T103" s="103">
        <v>2.02501515633561</v>
      </c>
      <c r="U103" s="103">
        <v>2.0164873892522799</v>
      </c>
      <c r="V103" s="103">
        <v>2.0688133184189601</v>
      </c>
      <c r="W103" s="103">
        <v>2.0651990713356199</v>
      </c>
      <c r="X103" s="103">
        <v>2.0555002146689501</v>
      </c>
      <c r="Y103" s="103">
        <v>2.0989723171689598</v>
      </c>
      <c r="Z103" s="103">
        <v>2.0629284013356202</v>
      </c>
      <c r="AA103" s="103">
        <v>2.0510412709189598</v>
      </c>
      <c r="AB103" s="103">
        <v>2.13654057841894</v>
      </c>
      <c r="AC103" s="103">
        <v>2.0348767755022799</v>
      </c>
      <c r="AD103" s="103">
        <v>2.0584177296689501</v>
      </c>
      <c r="AE103" s="103">
        <v>2.0878206138356301</v>
      </c>
      <c r="AF103" s="103">
        <v>2.0903078134189599</v>
      </c>
      <c r="AG103" s="103">
        <v>2.0785155805022799</v>
      </c>
      <c r="AH103" s="103">
        <v>2.05472487050227</v>
      </c>
      <c r="AI103" s="103">
        <v>2.0544533671689602</v>
      </c>
      <c r="AJ103" s="103">
        <v>2.0567785696689498</v>
      </c>
      <c r="AK103" s="103">
        <v>2.0237180517522901</v>
      </c>
      <c r="AL103" s="103">
        <v>2.0184396221689398</v>
      </c>
      <c r="AM103" s="103">
        <v>2.0430043342522901</v>
      </c>
      <c r="AN103" s="103">
        <v>2.03430705300228</v>
      </c>
      <c r="AO103" s="103">
        <v>2.0912391817522802</v>
      </c>
      <c r="AP103" s="103">
        <v>2.0587051763356299</v>
      </c>
      <c r="AQ103" s="103">
        <v>2.0902010142522802</v>
      </c>
      <c r="AR103" s="103">
        <v>2.0736831188356102</v>
      </c>
      <c r="AS103" s="103">
        <v>2.0609567434189602</v>
      </c>
      <c r="AT103" s="103">
        <v>2.03487509425229</v>
      </c>
      <c r="AU103" s="103">
        <v>2.0622765130022902</v>
      </c>
      <c r="AV103" s="103">
        <v>2.07535827675227</v>
      </c>
      <c r="AW103" s="103">
        <v>2.1142787175856101</v>
      </c>
      <c r="AX103" s="103">
        <v>2.0078741138356202</v>
      </c>
      <c r="AY103" s="103">
        <v>2.0308342325856201</v>
      </c>
      <c r="AZ103" s="103">
        <v>2.0326789200856101</v>
      </c>
      <c r="BA103" s="103">
        <v>2.0633496800856199</v>
      </c>
      <c r="BB103" s="103">
        <v>2.0309303667522798</v>
      </c>
      <c r="BC103" s="103">
        <v>2.0610944271689502</v>
      </c>
      <c r="BD103" s="103">
        <v>2.0712789055022802</v>
      </c>
      <c r="BE103" s="103">
        <v>2.0586832800856198</v>
      </c>
      <c r="BF103" s="103">
        <v>2.0800460688356202</v>
      </c>
      <c r="BG103" s="103">
        <v>2.0417774205022798</v>
      </c>
      <c r="BH103" s="103">
        <v>2.06609187925228</v>
      </c>
      <c r="BI103" s="103">
        <v>2.0578962596689498</v>
      </c>
      <c r="BJ103" s="103">
        <v>2.0582090771689501</v>
      </c>
      <c r="BK103" s="103">
        <v>2.0406486075856098</v>
      </c>
      <c r="BL103" s="103">
        <v>2.0754212475856102</v>
      </c>
      <c r="BM103" s="103">
        <v>2.0406540709189498</v>
      </c>
      <c r="BN103" s="103">
        <v>2.0458703771689399</v>
      </c>
      <c r="BO103" s="103">
        <v>2.0852542771689402</v>
      </c>
      <c r="BP103" s="103">
        <v>2.0799484813356202</v>
      </c>
      <c r="BQ103" s="103">
        <v>2.0689817363356302</v>
      </c>
      <c r="BR103" s="103">
        <v>2.0431028217522802</v>
      </c>
      <c r="BS103" s="103">
        <v>2.09475386675228</v>
      </c>
      <c r="BT103" s="103">
        <v>2.07303496675229</v>
      </c>
      <c r="BU103" s="103">
        <v>2.0190950525856102</v>
      </c>
      <c r="BV103" s="103">
        <v>2.0848987375856098</v>
      </c>
      <c r="BW103" s="103">
        <v>2.0557612196689501</v>
      </c>
      <c r="BX103" s="103">
        <v>2.0839784784189499</v>
      </c>
      <c r="BY103" s="103">
        <v>2.08078885341896</v>
      </c>
      <c r="BZ103" s="103">
        <v>2.0595592046689499</v>
      </c>
      <c r="CA103" s="103">
        <v>2.0284188417522699</v>
      </c>
      <c r="CB103" s="103">
        <v>2.0652635263356198</v>
      </c>
      <c r="CC103" s="103">
        <v>2.0737759525856201</v>
      </c>
      <c r="CD103" s="103">
        <v>2.0591314000856098</v>
      </c>
      <c r="CE103" s="103">
        <v>2.0796390259189499</v>
      </c>
      <c r="CF103" s="103">
        <v>2.0173536363356201</v>
      </c>
      <c r="CG103" s="103">
        <v>2.0790546421689502</v>
      </c>
      <c r="CH103" s="103">
        <v>2.0964864317522802</v>
      </c>
      <c r="CI103" s="103">
        <v>2.0982355455022801</v>
      </c>
      <c r="CJ103" s="103">
        <v>2.06570941675229</v>
      </c>
      <c r="CK103" s="103">
        <v>2.0542113746689399</v>
      </c>
      <c r="CL103" s="103">
        <v>2.09248522966895</v>
      </c>
      <c r="CM103" s="103">
        <v>2.1143396834189501</v>
      </c>
      <c r="CN103" s="103">
        <v>2.0381478188356099</v>
      </c>
      <c r="CO103" s="103">
        <v>2.05229529925229</v>
      </c>
      <c r="CP103" s="103">
        <v>2.0835411934189501</v>
      </c>
      <c r="CQ103" s="103">
        <v>2.0834974921689402</v>
      </c>
      <c r="CR103" s="103">
        <v>2.0348857425856202</v>
      </c>
      <c r="CS103" s="103">
        <v>2.07191937800228</v>
      </c>
      <c r="CT103" s="103">
        <v>2.0551285775856201</v>
      </c>
      <c r="CU103" s="103">
        <v>2.0343855188356201</v>
      </c>
      <c r="CV103" s="103">
        <v>2.0406918609189399</v>
      </c>
      <c r="CW103" s="103">
        <v>2.0486110213356201</v>
      </c>
      <c r="CX103" s="103">
        <v>2.0769453717522901</v>
      </c>
      <c r="CY103" s="103">
        <v>2.06311520466895</v>
      </c>
      <c r="CZ103" s="103">
        <v>2.08109925716894</v>
      </c>
      <c r="DA103" s="103">
        <v>2.0251678000856201</v>
      </c>
      <c r="DB103" s="103">
        <v>2.04217512633562</v>
      </c>
      <c r="DC103" s="103">
        <v>2.0530986613356199</v>
      </c>
      <c r="DD103" s="103">
        <v>2.0799676871689501</v>
      </c>
      <c r="DE103" s="103">
        <v>2.08300525591895</v>
      </c>
      <c r="DF103" s="103">
        <v>2.0520491763356201</v>
      </c>
      <c r="DG103" s="103">
        <v>2.0116233775856101</v>
      </c>
      <c r="DH103" s="103">
        <v>2.0875309534189399</v>
      </c>
      <c r="DI103" s="103">
        <v>2.0370573734189499</v>
      </c>
      <c r="DJ103" s="103">
        <v>2.03765678300228</v>
      </c>
      <c r="DK103" s="103">
        <v>2.0642960038356102</v>
      </c>
    </row>
    <row r="104" spans="14:115" x14ac:dyDescent="0.25">
      <c r="N104" s="6" t="s">
        <v>43</v>
      </c>
      <c r="O104" s="6">
        <v>2023</v>
      </c>
      <c r="P104" s="103">
        <v>2.0558560862499999</v>
      </c>
      <c r="Q104" s="103">
        <v>2.07974262875</v>
      </c>
      <c r="R104" s="103">
        <v>2.0818814316666701</v>
      </c>
      <c r="S104" s="103">
        <v>1.9876731400000001</v>
      </c>
      <c r="T104" s="103">
        <v>2.0318535125000099</v>
      </c>
      <c r="U104" s="103">
        <v>2.02332574541667</v>
      </c>
      <c r="V104" s="103">
        <v>2.0756516745833302</v>
      </c>
      <c r="W104" s="103">
        <v>2.07203742749999</v>
      </c>
      <c r="X104" s="103">
        <v>2.0623385708333402</v>
      </c>
      <c r="Y104" s="103">
        <v>2.1058106733333299</v>
      </c>
      <c r="Z104" s="103">
        <v>2.0697667574999898</v>
      </c>
      <c r="AA104" s="103">
        <v>2.0578796270833299</v>
      </c>
      <c r="AB104" s="103">
        <v>2.1433789345833301</v>
      </c>
      <c r="AC104" s="103">
        <v>2.04171513166667</v>
      </c>
      <c r="AD104" s="103">
        <v>2.06525608583333</v>
      </c>
      <c r="AE104" s="103">
        <v>2.0946589699999998</v>
      </c>
      <c r="AF104" s="103">
        <v>2.0971461695833402</v>
      </c>
      <c r="AG104" s="103">
        <v>2.08535393666667</v>
      </c>
      <c r="AH104" s="103">
        <v>2.0615632266666801</v>
      </c>
      <c r="AI104" s="103">
        <v>2.0612917233333299</v>
      </c>
      <c r="AJ104" s="103">
        <v>2.0636169258333399</v>
      </c>
      <c r="AK104" s="103">
        <v>2.03055640791667</v>
      </c>
      <c r="AL104" s="103">
        <v>2.0252779783333299</v>
      </c>
      <c r="AM104" s="103">
        <v>2.04984269041667</v>
      </c>
      <c r="AN104" s="103">
        <v>2.0411454091666599</v>
      </c>
      <c r="AO104" s="103">
        <v>2.0980775379166601</v>
      </c>
      <c r="AP104" s="103">
        <v>2.0655435325</v>
      </c>
      <c r="AQ104" s="103">
        <v>2.0970393704166699</v>
      </c>
      <c r="AR104" s="103">
        <v>2.0805214749999901</v>
      </c>
      <c r="AS104" s="103">
        <v>2.0677950995833401</v>
      </c>
      <c r="AT104" s="103">
        <v>2.0417134504166699</v>
      </c>
      <c r="AU104" s="103">
        <v>2.0691148691666701</v>
      </c>
      <c r="AV104" s="103">
        <v>2.0821966329166801</v>
      </c>
      <c r="AW104" s="103">
        <v>2.1211170737499998</v>
      </c>
      <c r="AX104" s="103">
        <v>2.0147124700000001</v>
      </c>
      <c r="AY104" s="103">
        <v>2.03767258875</v>
      </c>
      <c r="AZ104" s="103">
        <v>2.03951727625001</v>
      </c>
      <c r="BA104" s="103">
        <v>2.0701880362499998</v>
      </c>
      <c r="BB104" s="103">
        <v>2.0377687229166699</v>
      </c>
      <c r="BC104" s="103">
        <v>2.0679327833333399</v>
      </c>
      <c r="BD104" s="103">
        <v>2.0781172616666699</v>
      </c>
      <c r="BE104" s="103">
        <v>2.0655216362500002</v>
      </c>
      <c r="BF104" s="103">
        <v>2.086884425</v>
      </c>
      <c r="BG104" s="103">
        <v>2.0486157766666699</v>
      </c>
      <c r="BH104" s="103">
        <v>2.0729302354166701</v>
      </c>
      <c r="BI104" s="103">
        <v>2.0647346158333302</v>
      </c>
      <c r="BJ104" s="103">
        <v>2.0650474333333202</v>
      </c>
      <c r="BK104" s="103">
        <v>2.0474869637499999</v>
      </c>
      <c r="BL104" s="103">
        <v>2.0822596037500101</v>
      </c>
      <c r="BM104" s="103">
        <v>2.0474924270833399</v>
      </c>
      <c r="BN104" s="103">
        <v>2.05270873333333</v>
      </c>
      <c r="BO104" s="103">
        <v>2.0920926333333298</v>
      </c>
      <c r="BP104" s="103">
        <v>2.0867868374999898</v>
      </c>
      <c r="BQ104" s="103">
        <v>2.0758200924999999</v>
      </c>
      <c r="BR104" s="103">
        <v>2.0499411779166699</v>
      </c>
      <c r="BS104" s="103">
        <v>2.1015922229166502</v>
      </c>
      <c r="BT104" s="103">
        <v>2.0798733229166602</v>
      </c>
      <c r="BU104" s="103">
        <v>2.0259334087499798</v>
      </c>
      <c r="BV104" s="103">
        <v>2.0917370937499999</v>
      </c>
      <c r="BW104" s="103">
        <v>2.06259957583333</v>
      </c>
      <c r="BX104" s="103">
        <v>2.09081683458332</v>
      </c>
      <c r="BY104" s="103">
        <v>2.0876272095833399</v>
      </c>
      <c r="BZ104" s="103">
        <v>2.06639756083334</v>
      </c>
      <c r="CA104" s="103">
        <v>2.03525719791666</v>
      </c>
      <c r="CB104" s="103">
        <v>2.0721018825000002</v>
      </c>
      <c r="CC104" s="103">
        <v>2.0806143087500102</v>
      </c>
      <c r="CD104" s="103">
        <v>2.0659697562499999</v>
      </c>
      <c r="CE104" s="103">
        <v>2.08647738208334</v>
      </c>
      <c r="CF104" s="103">
        <v>2.0241919924999898</v>
      </c>
      <c r="CG104" s="103">
        <v>2.0858929983333399</v>
      </c>
      <c r="CH104" s="103">
        <v>2.1033247879166601</v>
      </c>
      <c r="CI104" s="103">
        <v>2.1050739016666702</v>
      </c>
      <c r="CJ104" s="103">
        <v>2.0725477729166699</v>
      </c>
      <c r="CK104" s="103">
        <v>2.06104973083333</v>
      </c>
      <c r="CL104" s="103">
        <v>2.0993235858333201</v>
      </c>
      <c r="CM104" s="103">
        <v>2.12117803958333</v>
      </c>
      <c r="CN104" s="103">
        <v>2.044986175</v>
      </c>
      <c r="CO104" s="103">
        <v>2.0591336554166699</v>
      </c>
      <c r="CP104" s="103">
        <v>2.0903795495833299</v>
      </c>
      <c r="CQ104" s="103">
        <v>2.0903358483333299</v>
      </c>
      <c r="CR104" s="103">
        <v>2.04172409875</v>
      </c>
      <c r="CS104" s="103">
        <v>2.0787577341666701</v>
      </c>
      <c r="CT104" s="103">
        <v>2.0619669337500102</v>
      </c>
      <c r="CU104" s="103">
        <v>2.0412238749999898</v>
      </c>
      <c r="CV104" s="103">
        <v>2.0475302170833301</v>
      </c>
      <c r="CW104" s="103">
        <v>2.0554493775</v>
      </c>
      <c r="CX104" s="103">
        <v>2.08378372791667</v>
      </c>
      <c r="CY104" s="103">
        <v>2.0699535608333401</v>
      </c>
      <c r="CZ104" s="103">
        <v>2.0879376133333398</v>
      </c>
      <c r="DA104" s="103">
        <v>2.03200615625</v>
      </c>
      <c r="DB104" s="103">
        <v>2.0490134825000101</v>
      </c>
      <c r="DC104" s="103">
        <v>2.0599370174999998</v>
      </c>
      <c r="DD104" s="103">
        <v>2.08680604333333</v>
      </c>
      <c r="DE104" s="103">
        <v>2.0898436120833299</v>
      </c>
      <c r="DF104" s="103">
        <v>2.0588875325</v>
      </c>
      <c r="DG104" s="103">
        <v>2.0184617337500002</v>
      </c>
      <c r="DH104" s="103">
        <v>2.09436930958333</v>
      </c>
      <c r="DI104" s="103">
        <v>2.04389572958334</v>
      </c>
      <c r="DJ104" s="103">
        <v>2.0444951391666701</v>
      </c>
      <c r="DK104" s="103">
        <v>2.0711343599999901</v>
      </c>
    </row>
    <row r="105" spans="14:115" x14ac:dyDescent="0.25">
      <c r="N105" s="6" t="s">
        <v>43</v>
      </c>
      <c r="O105" s="6">
        <v>2024</v>
      </c>
      <c r="P105" s="103">
        <v>2.1765276709494601</v>
      </c>
      <c r="Q105" s="103">
        <v>2.20041421344945</v>
      </c>
      <c r="R105" s="103">
        <v>2.20255301636612</v>
      </c>
      <c r="S105" s="103">
        <v>2.10834472469945</v>
      </c>
      <c r="T105" s="103">
        <v>2.1525250971994501</v>
      </c>
      <c r="U105" s="103">
        <v>2.1439973301161301</v>
      </c>
      <c r="V105" s="103">
        <v>2.1963232592827899</v>
      </c>
      <c r="W105" s="103">
        <v>2.1927090121994501</v>
      </c>
      <c r="X105" s="103">
        <v>2.1830101555327901</v>
      </c>
      <c r="Y105" s="103">
        <v>2.2264822580327901</v>
      </c>
      <c r="Z105" s="103">
        <v>2.19043834219945</v>
      </c>
      <c r="AA105" s="103">
        <v>2.1785512117827799</v>
      </c>
      <c r="AB105" s="103">
        <v>2.2640505192828</v>
      </c>
      <c r="AC105" s="103">
        <v>2.1623867163661199</v>
      </c>
      <c r="AD105" s="103">
        <v>2.1859276705327901</v>
      </c>
      <c r="AE105" s="103">
        <v>2.2153305546994502</v>
      </c>
      <c r="AF105" s="103">
        <v>2.2178177542827902</v>
      </c>
      <c r="AG105" s="103">
        <v>2.20602552136612</v>
      </c>
      <c r="AH105" s="103">
        <v>2.1822348113661199</v>
      </c>
      <c r="AI105" s="103">
        <v>2.1819633080327798</v>
      </c>
      <c r="AJ105" s="103">
        <v>2.1842885105327898</v>
      </c>
      <c r="AK105" s="103">
        <v>2.15122799261612</v>
      </c>
      <c r="AL105" s="103">
        <v>2.1459495630327998</v>
      </c>
      <c r="AM105" s="103">
        <v>2.1705142751161199</v>
      </c>
      <c r="AN105" s="103">
        <v>2.16181699386612</v>
      </c>
      <c r="AO105" s="103">
        <v>2.21874912261613</v>
      </c>
      <c r="AP105" s="103">
        <v>2.1862151171994602</v>
      </c>
      <c r="AQ105" s="103">
        <v>2.2177109551161198</v>
      </c>
      <c r="AR105" s="103">
        <v>2.20119305969946</v>
      </c>
      <c r="AS105" s="103">
        <v>2.1884666842827798</v>
      </c>
      <c r="AT105" s="103">
        <v>2.1623850351161198</v>
      </c>
      <c r="AU105" s="103">
        <v>2.1897864538661098</v>
      </c>
      <c r="AV105" s="103">
        <v>2.2028682176161198</v>
      </c>
      <c r="AW105" s="103">
        <v>2.24178865844946</v>
      </c>
      <c r="AX105" s="103">
        <v>2.1353840546994598</v>
      </c>
      <c r="AY105" s="103">
        <v>2.15834417344945</v>
      </c>
      <c r="AZ105" s="103">
        <v>2.1601888609494502</v>
      </c>
      <c r="BA105" s="103">
        <v>2.19085962094946</v>
      </c>
      <c r="BB105" s="103">
        <v>2.1584403076161198</v>
      </c>
      <c r="BC105" s="103">
        <v>2.1886043680327898</v>
      </c>
      <c r="BD105" s="103">
        <v>2.1987888463661198</v>
      </c>
      <c r="BE105" s="103">
        <v>2.1861932209494599</v>
      </c>
      <c r="BF105" s="103">
        <v>2.2075560096994402</v>
      </c>
      <c r="BG105" s="103">
        <v>2.1692873613661199</v>
      </c>
      <c r="BH105" s="103">
        <v>2.19360182011612</v>
      </c>
      <c r="BI105" s="103">
        <v>2.1854062005327899</v>
      </c>
      <c r="BJ105" s="103">
        <v>2.1857190180327799</v>
      </c>
      <c r="BK105" s="103">
        <v>2.1681585484494499</v>
      </c>
      <c r="BL105" s="103">
        <v>2.2029311884494498</v>
      </c>
      <c r="BM105" s="103">
        <v>2.1681640117827801</v>
      </c>
      <c r="BN105" s="103">
        <v>2.1733803180327902</v>
      </c>
      <c r="BO105" s="103">
        <v>2.21276421803279</v>
      </c>
      <c r="BP105" s="103">
        <v>2.2074584221994602</v>
      </c>
      <c r="BQ105" s="103">
        <v>2.1964916771994401</v>
      </c>
      <c r="BR105" s="103">
        <v>2.1706127626161198</v>
      </c>
      <c r="BS105" s="103">
        <v>2.2222638076161099</v>
      </c>
      <c r="BT105" s="103">
        <v>2.2005449076161199</v>
      </c>
      <c r="BU105" s="103">
        <v>2.14660499344946</v>
      </c>
      <c r="BV105" s="103">
        <v>2.2124086784494601</v>
      </c>
      <c r="BW105" s="103">
        <v>2.1832711605327799</v>
      </c>
      <c r="BX105" s="103">
        <v>2.2114884192827899</v>
      </c>
      <c r="BY105" s="103">
        <v>2.2082987942827899</v>
      </c>
      <c r="BZ105" s="103">
        <v>2.1870691455327802</v>
      </c>
      <c r="CA105" s="103">
        <v>2.15592878261613</v>
      </c>
      <c r="CB105" s="103">
        <v>2.1927734671994501</v>
      </c>
      <c r="CC105" s="103">
        <v>2.2012858934494601</v>
      </c>
      <c r="CD105" s="103">
        <v>2.1866413409494498</v>
      </c>
      <c r="CE105" s="103">
        <v>2.2071489667827899</v>
      </c>
      <c r="CF105" s="103">
        <v>2.14486357719945</v>
      </c>
      <c r="CG105" s="103">
        <v>2.20656458303278</v>
      </c>
      <c r="CH105" s="103">
        <v>2.2239963726161198</v>
      </c>
      <c r="CI105" s="103">
        <v>2.2257454863661201</v>
      </c>
      <c r="CJ105" s="103">
        <v>2.1932193576161101</v>
      </c>
      <c r="CK105" s="103">
        <v>2.1817213155327901</v>
      </c>
      <c r="CL105" s="103">
        <v>2.2199951705327901</v>
      </c>
      <c r="CM105" s="103">
        <v>2.2418496242827901</v>
      </c>
      <c r="CN105" s="103">
        <v>2.1656577596994699</v>
      </c>
      <c r="CO105" s="103">
        <v>2.1798052401161301</v>
      </c>
      <c r="CP105" s="103">
        <v>2.2110511342827901</v>
      </c>
      <c r="CQ105" s="103">
        <v>2.2110074330327998</v>
      </c>
      <c r="CR105" s="103">
        <v>2.1623956834494602</v>
      </c>
      <c r="CS105" s="103">
        <v>2.19942931886612</v>
      </c>
      <c r="CT105" s="103">
        <v>2.1826385184494601</v>
      </c>
      <c r="CU105" s="103">
        <v>2.16189545969945</v>
      </c>
      <c r="CV105" s="103">
        <v>2.1682018017828</v>
      </c>
      <c r="CW105" s="103">
        <v>2.1761209621994602</v>
      </c>
      <c r="CX105" s="103">
        <v>2.2044553126161102</v>
      </c>
      <c r="CY105" s="103">
        <v>2.1906251455327901</v>
      </c>
      <c r="CZ105" s="103">
        <v>2.2086091980327902</v>
      </c>
      <c r="DA105" s="103">
        <v>2.15267774094945</v>
      </c>
      <c r="DB105" s="103">
        <v>2.1696850671994499</v>
      </c>
      <c r="DC105" s="103">
        <v>2.18060860219944</v>
      </c>
      <c r="DD105" s="103">
        <v>2.2074776280327901</v>
      </c>
      <c r="DE105" s="103">
        <v>2.2105151967827901</v>
      </c>
      <c r="DF105" s="103">
        <v>2.1795591171994499</v>
      </c>
      <c r="DG105" s="103">
        <v>2.1391333184494599</v>
      </c>
      <c r="DH105" s="103">
        <v>2.2150408942827799</v>
      </c>
      <c r="DI105" s="103">
        <v>2.1645673142827899</v>
      </c>
      <c r="DJ105" s="103">
        <v>2.1651667238661201</v>
      </c>
      <c r="DK105" s="103">
        <v>2.1918059446994498</v>
      </c>
    </row>
    <row r="106" spans="14:115" x14ac:dyDescent="0.25">
      <c r="N106" s="6" t="s">
        <v>43</v>
      </c>
      <c r="O106" s="6">
        <v>2025</v>
      </c>
      <c r="P106" s="103">
        <v>2.2471985520034399</v>
      </c>
      <c r="Q106" s="103">
        <v>2.2710850945034098</v>
      </c>
      <c r="R106" s="103">
        <v>2.2732238974200998</v>
      </c>
      <c r="S106" s="103">
        <v>2.17901560575342</v>
      </c>
      <c r="T106" s="103">
        <v>2.2231959782534201</v>
      </c>
      <c r="U106" s="103">
        <v>2.2146682111700899</v>
      </c>
      <c r="V106" s="103">
        <v>2.2669941403367702</v>
      </c>
      <c r="W106" s="103">
        <v>2.2633798932534299</v>
      </c>
      <c r="X106" s="103">
        <v>2.2536810365867601</v>
      </c>
      <c r="Y106" s="103">
        <v>2.2971531390867499</v>
      </c>
      <c r="Z106" s="103">
        <v>2.26110922325344</v>
      </c>
      <c r="AA106" s="103">
        <v>2.2492220928367601</v>
      </c>
      <c r="AB106" s="103">
        <v>2.33472140033677</v>
      </c>
      <c r="AC106" s="103">
        <v>2.2330575974200801</v>
      </c>
      <c r="AD106" s="103">
        <v>2.2565985515867499</v>
      </c>
      <c r="AE106" s="103">
        <v>2.28600143575343</v>
      </c>
      <c r="AF106" s="103">
        <v>2.2884886353367699</v>
      </c>
      <c r="AG106" s="103">
        <v>2.2766964024201002</v>
      </c>
      <c r="AH106" s="103">
        <v>2.2529056924200801</v>
      </c>
      <c r="AI106" s="103">
        <v>2.2526341890867498</v>
      </c>
      <c r="AJ106" s="103">
        <v>2.2549593915867701</v>
      </c>
      <c r="AK106" s="103">
        <v>2.2218988736701002</v>
      </c>
      <c r="AL106" s="103">
        <v>2.2166204440867698</v>
      </c>
      <c r="AM106" s="103">
        <v>2.2411851561700802</v>
      </c>
      <c r="AN106" s="103">
        <v>2.23248787492009</v>
      </c>
      <c r="AO106" s="103">
        <v>2.2894200036701</v>
      </c>
      <c r="AP106" s="103">
        <v>2.25688599825342</v>
      </c>
      <c r="AQ106" s="103">
        <v>2.2883818361700898</v>
      </c>
      <c r="AR106" s="103">
        <v>2.2718639407534398</v>
      </c>
      <c r="AS106" s="103">
        <v>2.2591375653367698</v>
      </c>
      <c r="AT106" s="103">
        <v>2.2330559161701</v>
      </c>
      <c r="AU106" s="103">
        <v>2.26045733492009</v>
      </c>
      <c r="AV106" s="103">
        <v>2.2735390986700801</v>
      </c>
      <c r="AW106" s="103">
        <v>2.31245953950343</v>
      </c>
      <c r="AX106" s="103">
        <v>2.20605493575342</v>
      </c>
      <c r="AY106" s="103">
        <v>2.2290150545034102</v>
      </c>
      <c r="AZ106" s="103">
        <v>2.2308597420034202</v>
      </c>
      <c r="BA106" s="103">
        <v>2.2615305020034202</v>
      </c>
      <c r="BB106" s="103">
        <v>2.2291111886700898</v>
      </c>
      <c r="BC106" s="103">
        <v>2.2592752490867598</v>
      </c>
      <c r="BD106" s="103">
        <v>2.2694597274200898</v>
      </c>
      <c r="BE106" s="103">
        <v>2.2568641020034299</v>
      </c>
      <c r="BF106" s="103">
        <v>2.2782268907534302</v>
      </c>
      <c r="BG106" s="103">
        <v>2.2399582424200899</v>
      </c>
      <c r="BH106" s="103">
        <v>2.2642727011700901</v>
      </c>
      <c r="BI106" s="103">
        <v>2.2560770815867501</v>
      </c>
      <c r="BJ106" s="103">
        <v>2.2563898990867601</v>
      </c>
      <c r="BK106" s="103">
        <v>2.2388294295034199</v>
      </c>
      <c r="BL106" s="103">
        <v>2.2736020695034198</v>
      </c>
      <c r="BM106" s="103">
        <v>2.2388348928367501</v>
      </c>
      <c r="BN106" s="103">
        <v>2.24405119908677</v>
      </c>
      <c r="BO106" s="103">
        <v>2.2834350990867698</v>
      </c>
      <c r="BP106" s="103">
        <v>2.2781293032534302</v>
      </c>
      <c r="BQ106" s="103">
        <v>2.2671625582534198</v>
      </c>
      <c r="BR106" s="103">
        <v>2.24128364367008</v>
      </c>
      <c r="BS106" s="103">
        <v>2.2929346886700999</v>
      </c>
      <c r="BT106" s="103">
        <v>2.2712157886701001</v>
      </c>
      <c r="BU106" s="103">
        <v>2.21727587450343</v>
      </c>
      <c r="BV106" s="103">
        <v>2.2830795595034399</v>
      </c>
      <c r="BW106" s="103">
        <v>2.2539420415867499</v>
      </c>
      <c r="BX106" s="103">
        <v>2.28215930033676</v>
      </c>
      <c r="BY106" s="103">
        <v>2.2789696753367701</v>
      </c>
      <c r="BZ106" s="103">
        <v>2.2577400265867502</v>
      </c>
      <c r="CA106" s="103">
        <v>2.2265996636701</v>
      </c>
      <c r="CB106" s="103">
        <v>2.2634443482534299</v>
      </c>
      <c r="CC106" s="103">
        <v>2.2719567745034102</v>
      </c>
      <c r="CD106" s="103">
        <v>2.2573122220034199</v>
      </c>
      <c r="CE106" s="103">
        <v>2.2778198478367599</v>
      </c>
      <c r="CF106" s="103">
        <v>2.2155344582534302</v>
      </c>
      <c r="CG106" s="103">
        <v>2.27723546408675</v>
      </c>
      <c r="CH106" s="103">
        <v>2.2946672536700898</v>
      </c>
      <c r="CI106" s="103">
        <v>2.2964163674200999</v>
      </c>
      <c r="CJ106" s="103">
        <v>2.2638902386701001</v>
      </c>
      <c r="CK106" s="103">
        <v>2.2523921965867699</v>
      </c>
      <c r="CL106" s="103">
        <v>2.2906660515867601</v>
      </c>
      <c r="CM106" s="103">
        <v>2.3125205053367699</v>
      </c>
      <c r="CN106" s="103">
        <v>2.23632864075342</v>
      </c>
      <c r="CO106" s="103">
        <v>2.2504761211700899</v>
      </c>
      <c r="CP106" s="103">
        <v>2.2817220153367499</v>
      </c>
      <c r="CQ106" s="103">
        <v>2.2816783140867698</v>
      </c>
      <c r="CR106" s="103">
        <v>2.23306656450342</v>
      </c>
      <c r="CS106" s="103">
        <v>2.2701001999200798</v>
      </c>
      <c r="CT106" s="103">
        <v>2.2533093995034101</v>
      </c>
      <c r="CU106" s="103">
        <v>2.2325663407534302</v>
      </c>
      <c r="CV106" s="103">
        <v>2.23887268283677</v>
      </c>
      <c r="CW106" s="103">
        <v>2.24679184325342</v>
      </c>
      <c r="CX106" s="103">
        <v>2.2751261936700899</v>
      </c>
      <c r="CY106" s="103">
        <v>2.2612960265867601</v>
      </c>
      <c r="CZ106" s="103">
        <v>2.27928007908675</v>
      </c>
      <c r="DA106" s="103">
        <v>2.2233486220034302</v>
      </c>
      <c r="DB106" s="103">
        <v>2.2403559482534101</v>
      </c>
      <c r="DC106" s="103">
        <v>2.25127948325343</v>
      </c>
      <c r="DD106" s="103">
        <v>2.2781485090867601</v>
      </c>
      <c r="DE106" s="103">
        <v>2.2811860778367601</v>
      </c>
      <c r="DF106" s="103">
        <v>2.2502299982534302</v>
      </c>
      <c r="DG106" s="103">
        <v>2.2098041995034201</v>
      </c>
      <c r="DH106" s="103">
        <v>2.28571177533675</v>
      </c>
      <c r="DI106" s="103">
        <v>2.2352381953367599</v>
      </c>
      <c r="DJ106" s="103">
        <v>2.2358376049200901</v>
      </c>
      <c r="DK106" s="103">
        <v>2.2624768257534198</v>
      </c>
    </row>
    <row r="107" spans="14:115" x14ac:dyDescent="0.25">
      <c r="N107" s="6" t="s">
        <v>43</v>
      </c>
      <c r="O107" s="6">
        <v>2026</v>
      </c>
      <c r="P107" s="103">
        <v>2.3534040314554798</v>
      </c>
      <c r="Q107" s="103">
        <v>2.3772905739554799</v>
      </c>
      <c r="R107" s="103">
        <v>2.37942937687213</v>
      </c>
      <c r="S107" s="103">
        <v>2.2852210852054902</v>
      </c>
      <c r="T107" s="103">
        <v>2.32940145770548</v>
      </c>
      <c r="U107" s="103">
        <v>2.3208736906221499</v>
      </c>
      <c r="V107" s="103">
        <v>2.3731996197888101</v>
      </c>
      <c r="W107" s="103">
        <v>2.3695853727054801</v>
      </c>
      <c r="X107" s="103">
        <v>2.35988651603882</v>
      </c>
      <c r="Y107" s="103">
        <v>2.4033586185388298</v>
      </c>
      <c r="Z107" s="103">
        <v>2.3673147027054902</v>
      </c>
      <c r="AA107" s="103">
        <v>2.3554275722888298</v>
      </c>
      <c r="AB107" s="103">
        <v>2.4409268797888299</v>
      </c>
      <c r="AC107" s="103">
        <v>2.3392630768721498</v>
      </c>
      <c r="AD107" s="103">
        <v>2.3628040310388001</v>
      </c>
      <c r="AE107" s="103">
        <v>2.3922069152054899</v>
      </c>
      <c r="AF107" s="103">
        <v>2.3946941147888001</v>
      </c>
      <c r="AG107" s="103">
        <v>2.3829018818721299</v>
      </c>
      <c r="AH107" s="103">
        <v>2.3591111718721298</v>
      </c>
      <c r="AI107" s="103">
        <v>2.3588396685388102</v>
      </c>
      <c r="AJ107" s="103">
        <v>2.3611648710387998</v>
      </c>
      <c r="AK107" s="103">
        <v>2.3281043531221401</v>
      </c>
      <c r="AL107" s="103">
        <v>2.3228259235388098</v>
      </c>
      <c r="AM107" s="103">
        <v>2.3473906356221499</v>
      </c>
      <c r="AN107" s="103">
        <v>2.3386933543721602</v>
      </c>
      <c r="AO107" s="103">
        <v>2.3956254831221599</v>
      </c>
      <c r="AP107" s="103">
        <v>2.3630914777054799</v>
      </c>
      <c r="AQ107" s="103">
        <v>2.39458731562216</v>
      </c>
      <c r="AR107" s="103">
        <v>2.3780694202054899</v>
      </c>
      <c r="AS107" s="103">
        <v>2.3653430447888</v>
      </c>
      <c r="AT107" s="103">
        <v>2.33926139562214</v>
      </c>
      <c r="AU107" s="103">
        <v>2.3666628143721602</v>
      </c>
      <c r="AV107" s="103">
        <v>2.3797445781221298</v>
      </c>
      <c r="AW107" s="103">
        <v>2.4186650189554801</v>
      </c>
      <c r="AX107" s="103">
        <v>2.3122604152054902</v>
      </c>
      <c r="AY107" s="103">
        <v>2.3352205339554799</v>
      </c>
      <c r="AZ107" s="103">
        <v>2.3370652214554699</v>
      </c>
      <c r="BA107" s="103">
        <v>2.3677359814555001</v>
      </c>
      <c r="BB107" s="103">
        <v>2.33531666812214</v>
      </c>
      <c r="BC107" s="103">
        <v>2.3654807285388202</v>
      </c>
      <c r="BD107" s="103">
        <v>2.37566520687216</v>
      </c>
      <c r="BE107" s="103">
        <v>2.3630695814554699</v>
      </c>
      <c r="BF107" s="103">
        <v>2.3844323702054999</v>
      </c>
      <c r="BG107" s="103">
        <v>2.3461637218721498</v>
      </c>
      <c r="BH107" s="103">
        <v>2.3704781806221402</v>
      </c>
      <c r="BI107" s="103">
        <v>2.3622825610388198</v>
      </c>
      <c r="BJ107" s="103">
        <v>2.3625953785388201</v>
      </c>
      <c r="BK107" s="103">
        <v>2.3450349089554701</v>
      </c>
      <c r="BL107" s="103">
        <v>2.37980754895549</v>
      </c>
      <c r="BM107" s="103">
        <v>2.34504037228881</v>
      </c>
      <c r="BN107" s="103">
        <v>2.3502566785388299</v>
      </c>
      <c r="BO107" s="103">
        <v>2.3896405785388302</v>
      </c>
      <c r="BP107" s="103">
        <v>2.3843347827054902</v>
      </c>
      <c r="BQ107" s="103">
        <v>2.37336803770549</v>
      </c>
      <c r="BR107" s="103">
        <v>2.3474891231221502</v>
      </c>
      <c r="BS107" s="103">
        <v>2.39914016812215</v>
      </c>
      <c r="BT107" s="103">
        <v>2.3774212681221498</v>
      </c>
      <c r="BU107" s="103">
        <v>2.3234813539554802</v>
      </c>
      <c r="BV107" s="103">
        <v>2.3892850389554798</v>
      </c>
      <c r="BW107" s="103">
        <v>2.3601475210388099</v>
      </c>
      <c r="BX107" s="103">
        <v>2.3883647797888199</v>
      </c>
      <c r="BY107" s="103">
        <v>2.3851751547887998</v>
      </c>
      <c r="BZ107" s="103">
        <v>2.3639455060388102</v>
      </c>
      <c r="CA107" s="103">
        <v>2.3328051431221599</v>
      </c>
      <c r="CB107" s="103">
        <v>2.3696498277054698</v>
      </c>
      <c r="CC107" s="103">
        <v>2.3781622539554599</v>
      </c>
      <c r="CD107" s="103">
        <v>2.3635177014554798</v>
      </c>
      <c r="CE107" s="103">
        <v>2.3840253272887999</v>
      </c>
      <c r="CF107" s="103">
        <v>2.3217399377054799</v>
      </c>
      <c r="CG107" s="103">
        <v>2.38344094353881</v>
      </c>
      <c r="CH107" s="103">
        <v>2.4008727331221502</v>
      </c>
      <c r="CI107" s="103">
        <v>2.4026218468721301</v>
      </c>
      <c r="CJ107" s="103">
        <v>2.3700957181221298</v>
      </c>
      <c r="CK107" s="103">
        <v>2.3585976760388299</v>
      </c>
      <c r="CL107" s="103">
        <v>2.39687153103882</v>
      </c>
      <c r="CM107" s="103">
        <v>2.4187259847888298</v>
      </c>
      <c r="CN107" s="103">
        <v>2.3425341202054799</v>
      </c>
      <c r="CO107" s="103">
        <v>2.3566816006221498</v>
      </c>
      <c r="CP107" s="103">
        <v>2.38792749478882</v>
      </c>
      <c r="CQ107" s="103">
        <v>2.3878837935388302</v>
      </c>
      <c r="CR107" s="103">
        <v>2.3392720439554799</v>
      </c>
      <c r="CS107" s="103">
        <v>2.37630567937215</v>
      </c>
      <c r="CT107" s="103">
        <v>2.3595148789554599</v>
      </c>
      <c r="CU107" s="103">
        <v>2.3387718202054901</v>
      </c>
      <c r="CV107" s="103">
        <v>2.3450781622888299</v>
      </c>
      <c r="CW107" s="103">
        <v>2.3529973227054901</v>
      </c>
      <c r="CX107" s="103">
        <v>2.3813316731221299</v>
      </c>
      <c r="CY107" s="103">
        <v>2.3675015060388001</v>
      </c>
      <c r="CZ107" s="103">
        <v>2.3854855585388202</v>
      </c>
      <c r="DA107" s="103">
        <v>2.3295541014554701</v>
      </c>
      <c r="DB107" s="103">
        <v>2.3465614277054798</v>
      </c>
      <c r="DC107" s="103">
        <v>2.3574849627055001</v>
      </c>
      <c r="DD107" s="103">
        <v>2.3843539885388099</v>
      </c>
      <c r="DE107" s="103">
        <v>2.38739155728882</v>
      </c>
      <c r="DF107" s="103">
        <v>2.3564354777054701</v>
      </c>
      <c r="DG107" s="103">
        <v>2.31600967895548</v>
      </c>
      <c r="DH107" s="103">
        <v>2.3919172547888001</v>
      </c>
      <c r="DI107" s="103">
        <v>2.3414436747887999</v>
      </c>
      <c r="DJ107" s="103">
        <v>2.34204308437215</v>
      </c>
      <c r="DK107" s="103">
        <v>2.36868230520547</v>
      </c>
    </row>
    <row r="108" spans="14:115" x14ac:dyDescent="0.25">
      <c r="N108" s="6" t="s">
        <v>43</v>
      </c>
      <c r="O108" s="6">
        <v>2027</v>
      </c>
      <c r="P108" s="103">
        <v>2.49542616935249</v>
      </c>
      <c r="Q108" s="103">
        <v>2.5193127118524901</v>
      </c>
      <c r="R108" s="103">
        <v>2.5214515147691698</v>
      </c>
      <c r="S108" s="103">
        <v>2.4272432231024901</v>
      </c>
      <c r="T108" s="103">
        <v>2.4714235956024799</v>
      </c>
      <c r="U108" s="103">
        <v>2.46289582851916</v>
      </c>
      <c r="V108" s="103">
        <v>2.5152217576858198</v>
      </c>
      <c r="W108" s="103">
        <v>2.5116075106025</v>
      </c>
      <c r="X108" s="103">
        <v>2.50190865393582</v>
      </c>
      <c r="Y108" s="103">
        <v>2.5453807564358399</v>
      </c>
      <c r="Z108" s="103">
        <v>2.5093368406024998</v>
      </c>
      <c r="AA108" s="103">
        <v>2.4974497101858399</v>
      </c>
      <c r="AB108" s="103">
        <v>2.5829490176858201</v>
      </c>
      <c r="AC108" s="103">
        <v>2.48128521476916</v>
      </c>
      <c r="AD108" s="103">
        <v>2.5048261689358302</v>
      </c>
      <c r="AE108" s="103">
        <v>2.5342290531025</v>
      </c>
      <c r="AF108" s="103">
        <v>2.53671625268582</v>
      </c>
      <c r="AG108" s="103">
        <v>2.52492401976918</v>
      </c>
      <c r="AH108" s="103">
        <v>2.5011333097691599</v>
      </c>
      <c r="AI108" s="103">
        <v>2.5008618064358199</v>
      </c>
      <c r="AJ108" s="103">
        <v>2.5031870089358401</v>
      </c>
      <c r="AK108" s="103">
        <v>2.4701264910191498</v>
      </c>
      <c r="AL108" s="103">
        <v>2.4648480614358199</v>
      </c>
      <c r="AM108" s="103">
        <v>2.4894127735191498</v>
      </c>
      <c r="AN108" s="103">
        <v>2.4807154922691601</v>
      </c>
      <c r="AO108" s="103">
        <v>2.5376476210191599</v>
      </c>
      <c r="AP108" s="103">
        <v>2.50511361560249</v>
      </c>
      <c r="AQ108" s="103">
        <v>2.5366094535191501</v>
      </c>
      <c r="AR108" s="103">
        <v>2.5200915581024899</v>
      </c>
      <c r="AS108" s="103">
        <v>2.5073651826858199</v>
      </c>
      <c r="AT108" s="103">
        <v>2.4812835335191701</v>
      </c>
      <c r="AU108" s="103">
        <v>2.5086849522691699</v>
      </c>
      <c r="AV108" s="103">
        <v>2.5217667160191599</v>
      </c>
      <c r="AW108" s="103">
        <v>2.5606871568524898</v>
      </c>
      <c r="AX108" s="103">
        <v>2.4542825531024999</v>
      </c>
      <c r="AY108" s="103">
        <v>2.47724267185249</v>
      </c>
      <c r="AZ108" s="103">
        <v>2.4790873593524898</v>
      </c>
      <c r="BA108" s="103">
        <v>2.5097581193525098</v>
      </c>
      <c r="BB108" s="103">
        <v>2.4773388060191799</v>
      </c>
      <c r="BC108" s="103">
        <v>2.5075028664358201</v>
      </c>
      <c r="BD108" s="103">
        <v>2.5176873447691599</v>
      </c>
      <c r="BE108" s="103">
        <v>2.5050917193525</v>
      </c>
      <c r="BF108" s="103">
        <v>2.52645450810251</v>
      </c>
      <c r="BG108" s="103">
        <v>2.4881858597691502</v>
      </c>
      <c r="BH108" s="103">
        <v>2.5125003185191601</v>
      </c>
      <c r="BI108" s="103">
        <v>2.5043046989358202</v>
      </c>
      <c r="BJ108" s="103">
        <v>2.5046175164358302</v>
      </c>
      <c r="BK108" s="103">
        <v>2.48705704685249</v>
      </c>
      <c r="BL108" s="103">
        <v>2.5218296868524899</v>
      </c>
      <c r="BM108" s="103">
        <v>2.4870625101858201</v>
      </c>
      <c r="BN108" s="103">
        <v>2.4922788164358201</v>
      </c>
      <c r="BO108" s="103">
        <v>2.5316627164358199</v>
      </c>
      <c r="BP108" s="103">
        <v>2.5263569206024998</v>
      </c>
      <c r="BQ108" s="103">
        <v>2.5153901756025001</v>
      </c>
      <c r="BR108" s="103">
        <v>2.4895112610191599</v>
      </c>
      <c r="BS108" s="103">
        <v>2.5411623060191699</v>
      </c>
      <c r="BT108" s="103">
        <v>2.5194434060191702</v>
      </c>
      <c r="BU108" s="103">
        <v>2.4655034918524898</v>
      </c>
      <c r="BV108" s="103">
        <v>2.53130717685249</v>
      </c>
      <c r="BW108" s="103">
        <v>2.50216965893582</v>
      </c>
      <c r="BX108" s="103">
        <v>2.5303869176858198</v>
      </c>
      <c r="BY108" s="103">
        <v>2.5271972926858202</v>
      </c>
      <c r="BZ108" s="103">
        <v>2.5059676439358198</v>
      </c>
      <c r="CA108" s="103">
        <v>2.4748272810191598</v>
      </c>
      <c r="CB108" s="103">
        <v>2.5116719656025102</v>
      </c>
      <c r="CC108" s="103">
        <v>2.5201843918524802</v>
      </c>
      <c r="CD108" s="103">
        <v>2.5055398393524899</v>
      </c>
      <c r="CE108" s="103">
        <v>2.52604746518581</v>
      </c>
      <c r="CF108" s="103">
        <v>2.4637620756024998</v>
      </c>
      <c r="CG108" s="103">
        <v>2.5254630814358201</v>
      </c>
      <c r="CH108" s="103">
        <v>2.5428948710191501</v>
      </c>
      <c r="CI108" s="103">
        <v>2.5446439847691802</v>
      </c>
      <c r="CJ108" s="103">
        <v>2.5121178560191701</v>
      </c>
      <c r="CK108" s="103">
        <v>2.50061981393582</v>
      </c>
      <c r="CL108" s="103">
        <v>2.5388936689358301</v>
      </c>
      <c r="CM108" s="103">
        <v>2.56074812268584</v>
      </c>
      <c r="CN108" s="103">
        <v>2.48455625810249</v>
      </c>
      <c r="CO108" s="103">
        <v>2.4987037385191599</v>
      </c>
      <c r="CP108" s="103">
        <v>2.52994963268582</v>
      </c>
      <c r="CQ108" s="103">
        <v>2.5299059314358199</v>
      </c>
      <c r="CR108" s="103">
        <v>2.4812941818524901</v>
      </c>
      <c r="CS108" s="103">
        <v>2.5183278172691601</v>
      </c>
      <c r="CT108" s="103">
        <v>2.5015370168524802</v>
      </c>
      <c r="CU108" s="103">
        <v>2.4807939581024998</v>
      </c>
      <c r="CV108" s="103">
        <v>2.4871003001858201</v>
      </c>
      <c r="CW108" s="103">
        <v>2.49501946060249</v>
      </c>
      <c r="CX108" s="103">
        <v>2.5233538110191698</v>
      </c>
      <c r="CY108" s="103">
        <v>2.5095236439358199</v>
      </c>
      <c r="CZ108" s="103">
        <v>2.5275076964358201</v>
      </c>
      <c r="DA108" s="103">
        <v>2.47157623935251</v>
      </c>
      <c r="DB108" s="103">
        <v>2.4885835656024899</v>
      </c>
      <c r="DC108" s="103">
        <v>2.4995071006025098</v>
      </c>
      <c r="DD108" s="103">
        <v>2.5263761264358302</v>
      </c>
      <c r="DE108" s="103">
        <v>2.5294136951858199</v>
      </c>
      <c r="DF108" s="103">
        <v>2.4984576156024998</v>
      </c>
      <c r="DG108" s="103">
        <v>2.4580318168524902</v>
      </c>
      <c r="DH108" s="103">
        <v>2.5339393926858298</v>
      </c>
      <c r="DI108" s="103">
        <v>2.48346581268581</v>
      </c>
      <c r="DJ108" s="103">
        <v>2.4840652222691499</v>
      </c>
      <c r="DK108" s="103">
        <v>2.5107044431024899</v>
      </c>
    </row>
    <row r="109" spans="14:115" x14ac:dyDescent="0.25">
      <c r="N109" s="6" t="s">
        <v>43</v>
      </c>
      <c r="O109" s="6">
        <v>2028</v>
      </c>
      <c r="P109" s="103">
        <v>2.5257262747882399</v>
      </c>
      <c r="Q109" s="103">
        <v>2.5588724731216002</v>
      </c>
      <c r="R109" s="103">
        <v>2.44867713353826</v>
      </c>
      <c r="S109" s="103">
        <v>2.4966273535382402</v>
      </c>
      <c r="T109" s="103">
        <v>2.4387013497882402</v>
      </c>
      <c r="U109" s="103">
        <v>2.55018369062158</v>
      </c>
      <c r="V109" s="103">
        <v>2.4611715906215701</v>
      </c>
      <c r="W109" s="103">
        <v>2.5837698756216101</v>
      </c>
      <c r="X109" s="103">
        <v>2.21206988145491</v>
      </c>
      <c r="Y109" s="103">
        <v>2.22180141603826</v>
      </c>
      <c r="Z109" s="103">
        <v>2.2610226577049</v>
      </c>
      <c r="AA109" s="103">
        <v>2.4643373106216</v>
      </c>
      <c r="AB109" s="103">
        <v>2.6147020881215801</v>
      </c>
      <c r="AC109" s="103">
        <v>2.3417071122882498</v>
      </c>
      <c r="AD109" s="103">
        <v>2.3548523806215802</v>
      </c>
      <c r="AE109" s="103">
        <v>2.4300996793716001</v>
      </c>
      <c r="AF109" s="103">
        <v>2.2981068968715799</v>
      </c>
      <c r="AG109" s="103">
        <v>2.3738628072882499</v>
      </c>
      <c r="AH109" s="103">
        <v>2.5282046052049201</v>
      </c>
      <c r="AI109" s="103">
        <v>2.3941238435382499</v>
      </c>
      <c r="AJ109" s="103">
        <v>2.4984565456215999</v>
      </c>
      <c r="AK109" s="103">
        <v>2.4585431352049301</v>
      </c>
      <c r="AL109" s="103">
        <v>2.2856100677049298</v>
      </c>
      <c r="AM109" s="103">
        <v>2.6385624372882401</v>
      </c>
      <c r="AN109" s="103">
        <v>2.3160165385382698</v>
      </c>
      <c r="AO109" s="103">
        <v>2.3920636906215802</v>
      </c>
      <c r="AP109" s="103">
        <v>2.5363906031215899</v>
      </c>
      <c r="AQ109" s="103">
        <v>2.4924836218715698</v>
      </c>
      <c r="AR109" s="103">
        <v>2.6003829739549298</v>
      </c>
      <c r="AS109" s="103">
        <v>2.35488136728824</v>
      </c>
      <c r="AT109" s="103">
        <v>2.4740543268716002</v>
      </c>
      <c r="AU109" s="103">
        <v>2.4842575285382398</v>
      </c>
      <c r="AV109" s="103">
        <v>2.4334187410382402</v>
      </c>
      <c r="AW109" s="103">
        <v>2.50109661603824</v>
      </c>
      <c r="AX109" s="103">
        <v>2.3769428435382398</v>
      </c>
      <c r="AY109" s="103">
        <v>2.6734880347882499</v>
      </c>
      <c r="AZ109" s="103">
        <v>2.4662421052049202</v>
      </c>
      <c r="BA109" s="103">
        <v>2.3774674814549299</v>
      </c>
      <c r="BB109" s="103">
        <v>2.47736366520492</v>
      </c>
      <c r="BC109" s="103">
        <v>2.51649246937159</v>
      </c>
      <c r="BD109" s="103">
        <v>2.4512666127049099</v>
      </c>
      <c r="BE109" s="103">
        <v>2.4375310118715898</v>
      </c>
      <c r="BF109" s="103">
        <v>2.5057096777049201</v>
      </c>
      <c r="BG109" s="103">
        <v>2.5823797647882598</v>
      </c>
      <c r="BH109" s="103">
        <v>2.4521940256215702</v>
      </c>
      <c r="BI109" s="103">
        <v>2.5252316814549198</v>
      </c>
      <c r="BJ109" s="103">
        <v>2.3821940881215702</v>
      </c>
      <c r="BK109" s="103">
        <v>2.5652029022882599</v>
      </c>
      <c r="BL109" s="103">
        <v>2.2989420781215801</v>
      </c>
      <c r="BM109" s="103">
        <v>2.6968552122882401</v>
      </c>
      <c r="BN109" s="103">
        <v>2.4875974993715699</v>
      </c>
      <c r="BO109" s="103">
        <v>2.5021466752049202</v>
      </c>
      <c r="BP109" s="103">
        <v>2.5927022768715999</v>
      </c>
      <c r="BQ109" s="103">
        <v>2.40108812395493</v>
      </c>
      <c r="BR109" s="103">
        <v>2.5329397835382301</v>
      </c>
      <c r="BS109" s="103">
        <v>2.4766738868716001</v>
      </c>
      <c r="BT109" s="103">
        <v>2.3820477243715801</v>
      </c>
      <c r="BU109" s="103">
        <v>2.3648888968716002</v>
      </c>
      <c r="BV109" s="103">
        <v>2.3795939081216</v>
      </c>
      <c r="BW109" s="103">
        <v>2.4204319347882399</v>
      </c>
      <c r="BX109" s="103">
        <v>2.5138811689548999</v>
      </c>
      <c r="BY109" s="103">
        <v>2.35261497312157</v>
      </c>
      <c r="BZ109" s="103">
        <v>2.13910263687159</v>
      </c>
      <c r="CA109" s="103">
        <v>2.7202419781215799</v>
      </c>
      <c r="CB109" s="103">
        <v>2.62730928978824</v>
      </c>
      <c r="CC109" s="103">
        <v>2.4225058868715998</v>
      </c>
      <c r="CD109" s="103">
        <v>2.4134775047882702</v>
      </c>
      <c r="CE109" s="103">
        <v>2.5983793006215801</v>
      </c>
      <c r="CF109" s="103">
        <v>2.3842083593715899</v>
      </c>
      <c r="CG109" s="103">
        <v>2.3080508277049199</v>
      </c>
      <c r="CH109" s="103">
        <v>2.5996908806215999</v>
      </c>
      <c r="CI109" s="103">
        <v>2.37504461770492</v>
      </c>
      <c r="CJ109" s="103">
        <v>2.3743580439549201</v>
      </c>
      <c r="CK109" s="103">
        <v>2.3528199722882501</v>
      </c>
      <c r="CL109" s="103">
        <v>2.45996797312158</v>
      </c>
      <c r="CM109" s="103">
        <v>2.3436015864549198</v>
      </c>
      <c r="CN109" s="103">
        <v>2.5283487118716002</v>
      </c>
      <c r="CO109" s="103">
        <v>2.53420217603826</v>
      </c>
      <c r="CP109" s="103">
        <v>2.3438860389549099</v>
      </c>
      <c r="CQ109" s="103">
        <v>2.4910441818715601</v>
      </c>
      <c r="CR109" s="103">
        <v>2.4969010852049398</v>
      </c>
      <c r="CS109" s="103">
        <v>2.3885502168715802</v>
      </c>
      <c r="CT109" s="103">
        <v>2.35959479645491</v>
      </c>
      <c r="CU109" s="103">
        <v>2.45663179395491</v>
      </c>
      <c r="CV109" s="103">
        <v>2.4474757385382602</v>
      </c>
      <c r="CW109" s="103">
        <v>2.4820922527049301</v>
      </c>
      <c r="CX109" s="103">
        <v>2.66780192603823</v>
      </c>
      <c r="CY109" s="103">
        <v>2.6992624427048999</v>
      </c>
      <c r="CZ109" s="103">
        <v>2.6594239310382699</v>
      </c>
      <c r="DA109" s="103">
        <v>2.3955575243715899</v>
      </c>
      <c r="DB109" s="103">
        <v>2.6294540097882502</v>
      </c>
      <c r="DC109" s="103">
        <v>2.59133525728826</v>
      </c>
      <c r="DD109" s="103">
        <v>2.2933587768715999</v>
      </c>
      <c r="DE109" s="103">
        <v>2.4275612231215802</v>
      </c>
      <c r="DF109" s="103">
        <v>2.3204882539548999</v>
      </c>
      <c r="DG109" s="103">
        <v>2.57564205353827</v>
      </c>
      <c r="DH109" s="103">
        <v>2.4317209781215898</v>
      </c>
      <c r="DI109" s="103">
        <v>2.5966058927049098</v>
      </c>
      <c r="DJ109" s="103">
        <v>2.6598377435382701</v>
      </c>
      <c r="DK109" s="103">
        <v>2.1815750464549399</v>
      </c>
    </row>
    <row r="110" spans="14:115" x14ac:dyDescent="0.25">
      <c r="N110" s="6" t="s">
        <v>43</v>
      </c>
      <c r="O110" s="6">
        <v>2029</v>
      </c>
      <c r="P110" s="103">
        <v>2.5247172037499901</v>
      </c>
      <c r="Q110" s="103">
        <v>2.5578634020833499</v>
      </c>
      <c r="R110" s="103">
        <v>2.44766806249998</v>
      </c>
      <c r="S110" s="103">
        <v>2.4956182825000002</v>
      </c>
      <c r="T110" s="103">
        <v>2.4376922787499899</v>
      </c>
      <c r="U110" s="103">
        <v>2.5491746195833298</v>
      </c>
      <c r="V110" s="103">
        <v>2.4601625195833199</v>
      </c>
      <c r="W110" s="103">
        <v>2.5827608045833501</v>
      </c>
      <c r="X110" s="103">
        <v>2.2110608104166598</v>
      </c>
      <c r="Y110" s="103">
        <v>2.220792345</v>
      </c>
      <c r="Z110" s="103">
        <v>2.26001358666666</v>
      </c>
      <c r="AA110" s="103">
        <v>2.46332823958332</v>
      </c>
      <c r="AB110" s="103">
        <v>2.6136930170833201</v>
      </c>
      <c r="AC110" s="103">
        <v>2.34069804125</v>
      </c>
      <c r="AD110" s="103">
        <v>2.35384330958333</v>
      </c>
      <c r="AE110" s="103">
        <v>2.4290906083333401</v>
      </c>
      <c r="AF110" s="103">
        <v>2.2970978258333301</v>
      </c>
      <c r="AG110" s="103">
        <v>2.3728537362500002</v>
      </c>
      <c r="AH110" s="103">
        <v>2.5271955341666699</v>
      </c>
      <c r="AI110" s="103">
        <v>2.3931147725000002</v>
      </c>
      <c r="AJ110" s="103">
        <v>2.4974474745833199</v>
      </c>
      <c r="AK110" s="103">
        <v>2.4575340641666501</v>
      </c>
      <c r="AL110" s="103">
        <v>2.28460099666668</v>
      </c>
      <c r="AM110" s="103">
        <v>2.6375533662500099</v>
      </c>
      <c r="AN110" s="103">
        <v>2.3150074674999801</v>
      </c>
      <c r="AO110" s="103">
        <v>2.39105461958333</v>
      </c>
      <c r="AP110" s="103">
        <v>2.5353815320833402</v>
      </c>
      <c r="AQ110" s="103">
        <v>2.49147455083332</v>
      </c>
      <c r="AR110" s="103">
        <v>2.5993739029166498</v>
      </c>
      <c r="AS110" s="103">
        <v>2.3538722962500001</v>
      </c>
      <c r="AT110" s="103">
        <v>2.4730452558333198</v>
      </c>
      <c r="AU110" s="103">
        <v>2.48324845749999</v>
      </c>
      <c r="AV110" s="103">
        <v>2.4324096700000002</v>
      </c>
      <c r="AW110" s="103">
        <v>2.500087545</v>
      </c>
      <c r="AX110" s="103">
        <v>2.3759337724999998</v>
      </c>
      <c r="AY110" s="103">
        <v>2.6724789637500002</v>
      </c>
      <c r="AZ110" s="103">
        <v>2.4652330341666802</v>
      </c>
      <c r="BA110" s="103">
        <v>2.37645841041665</v>
      </c>
      <c r="BB110" s="103">
        <v>2.4763545941666698</v>
      </c>
      <c r="BC110" s="103">
        <v>2.5154833983333398</v>
      </c>
      <c r="BD110" s="103">
        <v>2.4502575416666601</v>
      </c>
      <c r="BE110" s="103">
        <v>2.4365219408333401</v>
      </c>
      <c r="BF110" s="103">
        <v>2.5047006066666699</v>
      </c>
      <c r="BG110" s="103">
        <v>2.58137069375001</v>
      </c>
      <c r="BH110" s="103">
        <v>2.4511849545833502</v>
      </c>
      <c r="BI110" s="103">
        <v>2.5242226104166701</v>
      </c>
      <c r="BJ110" s="103">
        <v>2.3811850170833302</v>
      </c>
      <c r="BK110" s="103">
        <v>2.5641938312499799</v>
      </c>
      <c r="BL110" s="103">
        <v>2.2979330070833299</v>
      </c>
      <c r="BM110" s="103">
        <v>2.6958461412500099</v>
      </c>
      <c r="BN110" s="103">
        <v>2.4865884283333202</v>
      </c>
      <c r="BO110" s="103">
        <v>2.5011376041666602</v>
      </c>
      <c r="BP110" s="103">
        <v>2.5916932058333502</v>
      </c>
      <c r="BQ110" s="103">
        <v>2.4000790529166798</v>
      </c>
      <c r="BR110" s="103">
        <v>2.5319307125000199</v>
      </c>
      <c r="BS110" s="103">
        <v>2.4756648158333201</v>
      </c>
      <c r="BT110" s="103">
        <v>2.3810386533333401</v>
      </c>
      <c r="BU110" s="103">
        <v>2.3638798258333198</v>
      </c>
      <c r="BV110" s="103">
        <v>2.37858483708334</v>
      </c>
      <c r="BW110" s="103">
        <v>2.4194228637499902</v>
      </c>
      <c r="BX110" s="103">
        <v>2.5128720979166501</v>
      </c>
      <c r="BY110" s="103">
        <v>2.35160590208335</v>
      </c>
      <c r="BZ110" s="103">
        <v>2.13809356583335</v>
      </c>
      <c r="CA110" s="103">
        <v>2.7192329070833501</v>
      </c>
      <c r="CB110" s="103">
        <v>2.6263002187500102</v>
      </c>
      <c r="CC110" s="103">
        <v>2.4214968158333399</v>
      </c>
      <c r="CD110" s="103">
        <v>2.4124684337499902</v>
      </c>
      <c r="CE110" s="103">
        <v>2.5973702295833498</v>
      </c>
      <c r="CF110" s="103">
        <v>2.3831992883333402</v>
      </c>
      <c r="CG110" s="103">
        <v>2.3070417566666701</v>
      </c>
      <c r="CH110" s="103">
        <v>2.59868180958332</v>
      </c>
      <c r="CI110" s="103">
        <v>2.3740355466666698</v>
      </c>
      <c r="CJ110" s="103">
        <v>2.3733489729166699</v>
      </c>
      <c r="CK110" s="103">
        <v>2.3518109012499999</v>
      </c>
      <c r="CL110" s="103">
        <v>2.45895890208334</v>
      </c>
      <c r="CM110" s="103">
        <v>2.3425925154166798</v>
      </c>
      <c r="CN110" s="103">
        <v>2.5273396408333499</v>
      </c>
      <c r="CO110" s="103">
        <v>2.5331931050000098</v>
      </c>
      <c r="CP110" s="103">
        <v>2.3428769679166601</v>
      </c>
      <c r="CQ110" s="103">
        <v>2.4900351108333498</v>
      </c>
      <c r="CR110" s="103">
        <v>2.4958920141666598</v>
      </c>
      <c r="CS110" s="103">
        <v>2.38754114583333</v>
      </c>
      <c r="CT110" s="103">
        <v>2.35858572541667</v>
      </c>
      <c r="CU110" s="103">
        <v>2.4556227229166598</v>
      </c>
      <c r="CV110" s="103">
        <v>2.44646666750001</v>
      </c>
      <c r="CW110" s="103">
        <v>2.4810831816666798</v>
      </c>
      <c r="CX110" s="103">
        <v>2.6667928550000002</v>
      </c>
      <c r="CY110" s="103">
        <v>2.6982533716666901</v>
      </c>
      <c r="CZ110" s="103">
        <v>2.6584148599999899</v>
      </c>
      <c r="DA110" s="103">
        <v>2.3945484533333099</v>
      </c>
      <c r="DB110" s="103">
        <v>2.6284449387500102</v>
      </c>
      <c r="DC110" s="103">
        <v>2.59032618624998</v>
      </c>
      <c r="DD110" s="103">
        <v>2.29234970583334</v>
      </c>
      <c r="DE110" s="103">
        <v>2.42655215208333</v>
      </c>
      <c r="DF110" s="103">
        <v>2.3194791829166799</v>
      </c>
      <c r="DG110" s="103">
        <v>2.5746329824999901</v>
      </c>
      <c r="DH110" s="103">
        <v>2.4307119070833201</v>
      </c>
      <c r="DI110" s="103">
        <v>2.59559682166668</v>
      </c>
      <c r="DJ110" s="103">
        <v>2.6588286725000101</v>
      </c>
      <c r="DK110" s="103">
        <v>2.18056597541666</v>
      </c>
    </row>
    <row r="111" spans="14:115" x14ac:dyDescent="0.25">
      <c r="N111" s="6" t="s">
        <v>43</v>
      </c>
      <c r="O111" s="6">
        <v>2030</v>
      </c>
      <c r="P111" s="103">
        <v>2.6040302037499798</v>
      </c>
      <c r="Q111" s="103">
        <v>2.6371764020833401</v>
      </c>
      <c r="R111" s="103">
        <v>2.5269810625</v>
      </c>
      <c r="S111" s="103">
        <v>2.5749312825000201</v>
      </c>
      <c r="T111" s="103">
        <v>2.5170052787499801</v>
      </c>
      <c r="U111" s="103">
        <v>2.6284876195833502</v>
      </c>
      <c r="V111" s="103">
        <v>2.5394755195833101</v>
      </c>
      <c r="W111" s="103">
        <v>2.6620738045833399</v>
      </c>
      <c r="X111" s="103">
        <v>2.29037381041665</v>
      </c>
      <c r="Y111" s="103">
        <v>2.3001053449999902</v>
      </c>
      <c r="Z111" s="103">
        <v>2.33932658666664</v>
      </c>
      <c r="AA111" s="103">
        <v>2.54264123958334</v>
      </c>
      <c r="AB111" s="103">
        <v>2.6930060170833201</v>
      </c>
      <c r="AC111" s="103">
        <v>2.4200110412499898</v>
      </c>
      <c r="AD111" s="103">
        <v>2.4331563095833202</v>
      </c>
      <c r="AE111" s="103">
        <v>2.5084036083333401</v>
      </c>
      <c r="AF111" s="103">
        <v>2.3764108258333199</v>
      </c>
      <c r="AG111" s="103">
        <v>2.4521667362499899</v>
      </c>
      <c r="AH111" s="103">
        <v>2.6065085341666898</v>
      </c>
      <c r="AI111" s="103">
        <v>2.4724277725000001</v>
      </c>
      <c r="AJ111" s="103">
        <v>2.5767604745833501</v>
      </c>
      <c r="AK111" s="103">
        <v>2.5368470641666701</v>
      </c>
      <c r="AL111" s="103">
        <v>2.3639139966666698</v>
      </c>
      <c r="AM111" s="103">
        <v>2.7168663662499899</v>
      </c>
      <c r="AN111" s="103">
        <v>2.3943204675000098</v>
      </c>
      <c r="AO111" s="103">
        <v>2.4703676195833202</v>
      </c>
      <c r="AP111" s="103">
        <v>2.6146945320833299</v>
      </c>
      <c r="AQ111" s="103">
        <v>2.57078755083332</v>
      </c>
      <c r="AR111" s="103">
        <v>2.67868690291668</v>
      </c>
      <c r="AS111" s="103">
        <v>2.43318529625002</v>
      </c>
      <c r="AT111" s="103">
        <v>2.5523582558333402</v>
      </c>
      <c r="AU111" s="103">
        <v>2.5625614574999802</v>
      </c>
      <c r="AV111" s="103">
        <v>2.5117226699999802</v>
      </c>
      <c r="AW111" s="103">
        <v>2.5794005450000199</v>
      </c>
      <c r="AX111" s="103">
        <v>2.45524677249999</v>
      </c>
      <c r="AY111" s="103">
        <v>2.7517919637499899</v>
      </c>
      <c r="AZ111" s="103">
        <v>2.5445460341666601</v>
      </c>
      <c r="BA111" s="103">
        <v>2.4557714104166699</v>
      </c>
      <c r="BB111" s="103">
        <v>2.55566759416666</v>
      </c>
      <c r="BC111" s="103">
        <v>2.5947963983333402</v>
      </c>
      <c r="BD111" s="103">
        <v>2.5295705416666801</v>
      </c>
      <c r="BE111" s="103">
        <v>2.51583494083332</v>
      </c>
      <c r="BF111" s="103">
        <v>2.5840136066666601</v>
      </c>
      <c r="BG111" s="103">
        <v>2.6606836937499998</v>
      </c>
      <c r="BH111" s="103">
        <v>2.5304979545833501</v>
      </c>
      <c r="BI111" s="103">
        <v>2.6035356104166598</v>
      </c>
      <c r="BJ111" s="103">
        <v>2.4604980170833199</v>
      </c>
      <c r="BK111" s="103">
        <v>2.6435068312499999</v>
      </c>
      <c r="BL111" s="103">
        <v>2.3772460070833201</v>
      </c>
      <c r="BM111" s="103">
        <v>2.7751591412499899</v>
      </c>
      <c r="BN111" s="103">
        <v>2.5659014283333299</v>
      </c>
      <c r="BO111" s="103">
        <v>2.58045060416665</v>
      </c>
      <c r="BP111" s="103">
        <v>2.6710062058333501</v>
      </c>
      <c r="BQ111" s="103">
        <v>2.47939205291667</v>
      </c>
      <c r="BR111" s="103">
        <v>2.6112437124999901</v>
      </c>
      <c r="BS111" s="103">
        <v>2.55497781583334</v>
      </c>
      <c r="BT111" s="103">
        <v>2.4603516533333201</v>
      </c>
      <c r="BU111" s="103">
        <v>2.4431928258333402</v>
      </c>
      <c r="BV111" s="103">
        <v>2.45789783708334</v>
      </c>
      <c r="BW111" s="103">
        <v>2.4987358637499799</v>
      </c>
      <c r="BX111" s="103">
        <v>2.5921850979166701</v>
      </c>
      <c r="BY111" s="103">
        <v>2.4309189020833402</v>
      </c>
      <c r="BZ111" s="103">
        <v>2.21740656583333</v>
      </c>
      <c r="CA111" s="103">
        <v>2.7985459070833199</v>
      </c>
      <c r="CB111" s="103">
        <v>2.70561321874998</v>
      </c>
      <c r="CC111" s="103">
        <v>2.5008098158333398</v>
      </c>
      <c r="CD111" s="103">
        <v>2.4917814337500102</v>
      </c>
      <c r="CE111" s="103">
        <v>2.6766832295833201</v>
      </c>
      <c r="CF111" s="103">
        <v>2.4625122883333299</v>
      </c>
      <c r="CG111" s="103">
        <v>2.3863547566666599</v>
      </c>
      <c r="CH111" s="103">
        <v>2.6779948095833501</v>
      </c>
      <c r="CI111" s="103">
        <v>2.4533485466666498</v>
      </c>
      <c r="CJ111" s="103">
        <v>2.4526619729166601</v>
      </c>
      <c r="CK111" s="103">
        <v>2.4311239012499901</v>
      </c>
      <c r="CL111" s="103">
        <v>2.5382719020833302</v>
      </c>
      <c r="CM111" s="103">
        <v>2.42190551541667</v>
      </c>
      <c r="CN111" s="103">
        <v>2.6066526408333401</v>
      </c>
      <c r="CO111" s="103">
        <v>2.612506105</v>
      </c>
      <c r="CP111" s="103">
        <v>2.4221899679166801</v>
      </c>
      <c r="CQ111" s="103">
        <v>2.5693481108333298</v>
      </c>
      <c r="CR111" s="103">
        <v>2.5752050141666798</v>
      </c>
      <c r="CS111" s="103">
        <v>2.4668541458333202</v>
      </c>
      <c r="CT111" s="103">
        <v>2.43789872541665</v>
      </c>
      <c r="CU111" s="103">
        <v>2.5349357229166798</v>
      </c>
      <c r="CV111" s="103">
        <v>2.5257796675000002</v>
      </c>
      <c r="CW111" s="103">
        <v>2.5603961816666798</v>
      </c>
      <c r="CX111" s="103">
        <v>2.7461058550000201</v>
      </c>
      <c r="CY111" s="103">
        <v>2.7775663716666799</v>
      </c>
      <c r="CZ111" s="103">
        <v>2.7377278600000201</v>
      </c>
      <c r="DA111" s="103">
        <v>2.4738614533333299</v>
      </c>
      <c r="DB111" s="103">
        <v>2.7077579387499902</v>
      </c>
      <c r="DC111" s="103">
        <v>2.66963918625</v>
      </c>
      <c r="DD111" s="103">
        <v>2.3716627058333399</v>
      </c>
      <c r="DE111" s="103">
        <v>2.5058651520833499</v>
      </c>
      <c r="DF111" s="103">
        <v>2.3987921829166701</v>
      </c>
      <c r="DG111" s="103">
        <v>2.65394598250001</v>
      </c>
      <c r="DH111" s="103">
        <v>2.5100249070833298</v>
      </c>
      <c r="DI111" s="103">
        <v>2.67490982166666</v>
      </c>
      <c r="DJ111" s="103">
        <v>2.7381416725000101</v>
      </c>
      <c r="DK111" s="103">
        <v>2.2598789754166799</v>
      </c>
    </row>
    <row r="112" spans="14:115" x14ac:dyDescent="0.25">
      <c r="N112" s="6" t="s">
        <v>43</v>
      </c>
      <c r="O112" s="6">
        <v>2031</v>
      </c>
      <c r="P112" s="103">
        <v>2.5298472037499899</v>
      </c>
      <c r="Q112" s="103">
        <v>2.56299340208336</v>
      </c>
      <c r="R112" s="103">
        <v>2.4527980624999901</v>
      </c>
      <c r="S112" s="103">
        <v>2.5007482825</v>
      </c>
      <c r="T112" s="103">
        <v>2.4428222787499898</v>
      </c>
      <c r="U112" s="103">
        <v>2.5543046195833399</v>
      </c>
      <c r="V112" s="103">
        <v>2.46529251958333</v>
      </c>
      <c r="W112" s="103">
        <v>2.58789080458335</v>
      </c>
      <c r="X112" s="103">
        <v>2.2161908104166699</v>
      </c>
      <c r="Y112" s="103">
        <v>2.2259223450000101</v>
      </c>
      <c r="Z112" s="103">
        <v>2.2651435866666598</v>
      </c>
      <c r="AA112" s="103">
        <v>2.4684582395833199</v>
      </c>
      <c r="AB112" s="103">
        <v>2.6188230170833302</v>
      </c>
      <c r="AC112" s="103">
        <v>2.3458280412499799</v>
      </c>
      <c r="AD112" s="103">
        <v>2.3589733095833401</v>
      </c>
      <c r="AE112" s="103">
        <v>2.4342206083333502</v>
      </c>
      <c r="AF112" s="103">
        <v>2.3022278258333402</v>
      </c>
      <c r="AG112" s="103">
        <v>2.3779837362500098</v>
      </c>
      <c r="AH112" s="103">
        <v>2.5323255341666799</v>
      </c>
      <c r="AI112" s="103">
        <v>2.3982447725000098</v>
      </c>
      <c r="AJ112" s="103">
        <v>2.50257747458333</v>
      </c>
      <c r="AK112" s="103">
        <v>2.46266406416665</v>
      </c>
      <c r="AL112" s="103">
        <v>2.2897309966666901</v>
      </c>
      <c r="AM112" s="103">
        <v>2.6426833662500102</v>
      </c>
      <c r="AN112" s="103">
        <v>2.3201374674999902</v>
      </c>
      <c r="AO112" s="103">
        <v>2.3961846195833298</v>
      </c>
      <c r="AP112" s="103">
        <v>2.54051153208334</v>
      </c>
      <c r="AQ112" s="103">
        <v>2.4966045508333199</v>
      </c>
      <c r="AR112" s="103">
        <v>2.6045039029166599</v>
      </c>
      <c r="AS112" s="103">
        <v>2.3590022962500101</v>
      </c>
      <c r="AT112" s="103">
        <v>2.4781752558333201</v>
      </c>
      <c r="AU112" s="103">
        <v>2.4883784574999899</v>
      </c>
      <c r="AV112" s="103">
        <v>2.4375396700000098</v>
      </c>
      <c r="AW112" s="103">
        <v>2.50521754500001</v>
      </c>
      <c r="AX112" s="103">
        <v>2.3810637725000099</v>
      </c>
      <c r="AY112" s="103">
        <v>2.67760896374998</v>
      </c>
      <c r="AZ112" s="103">
        <v>2.4703630341666898</v>
      </c>
      <c r="BA112" s="103">
        <v>2.3815884104166498</v>
      </c>
      <c r="BB112" s="103">
        <v>2.4814845941666799</v>
      </c>
      <c r="BC112" s="103">
        <v>2.5206133983333401</v>
      </c>
      <c r="BD112" s="103">
        <v>2.4553875416666702</v>
      </c>
      <c r="BE112" s="103">
        <v>2.4416519408333501</v>
      </c>
      <c r="BF112" s="103">
        <v>2.50983060666668</v>
      </c>
      <c r="BG112" s="103">
        <v>2.5865006937500099</v>
      </c>
      <c r="BH112" s="103">
        <v>2.45631495458333</v>
      </c>
      <c r="BI112" s="103">
        <v>2.5293526104166499</v>
      </c>
      <c r="BJ112" s="103">
        <v>2.3863150170833398</v>
      </c>
      <c r="BK112" s="103">
        <v>2.56932383124999</v>
      </c>
      <c r="BL112" s="103">
        <v>2.3030630070833298</v>
      </c>
      <c r="BM112" s="103">
        <v>2.7009761412500199</v>
      </c>
      <c r="BN112" s="103">
        <v>2.49171842833332</v>
      </c>
      <c r="BO112" s="103">
        <v>2.5062676041666698</v>
      </c>
      <c r="BP112" s="103">
        <v>2.59682320583335</v>
      </c>
      <c r="BQ112" s="103">
        <v>2.4052090529166801</v>
      </c>
      <c r="BR112" s="103">
        <v>2.5370607124999802</v>
      </c>
      <c r="BS112" s="103">
        <v>2.4807948158333302</v>
      </c>
      <c r="BT112" s="103">
        <v>2.3861686533333399</v>
      </c>
      <c r="BU112" s="103">
        <v>2.3690098258333201</v>
      </c>
      <c r="BV112" s="103">
        <v>2.3837148370833501</v>
      </c>
      <c r="BW112" s="103">
        <v>2.42455286374999</v>
      </c>
      <c r="BX112" s="103">
        <v>2.5180020979166602</v>
      </c>
      <c r="BY112" s="103">
        <v>2.3567359020833298</v>
      </c>
      <c r="BZ112" s="103">
        <v>2.1432235658333498</v>
      </c>
      <c r="CA112" s="103">
        <v>2.7243629070833602</v>
      </c>
      <c r="CB112" s="103">
        <v>2.63143021875001</v>
      </c>
      <c r="CC112" s="103">
        <v>2.4266268158333499</v>
      </c>
      <c r="CD112" s="103">
        <v>2.4175984337499998</v>
      </c>
      <c r="CE112" s="103">
        <v>2.6025002295833501</v>
      </c>
      <c r="CF112" s="103">
        <v>2.3883292883333498</v>
      </c>
      <c r="CG112" s="103">
        <v>2.31217175666667</v>
      </c>
      <c r="CH112" s="103">
        <v>2.60381180958333</v>
      </c>
      <c r="CI112" s="103">
        <v>2.3791655466666701</v>
      </c>
      <c r="CJ112" s="103">
        <v>2.37847897291668</v>
      </c>
      <c r="CK112" s="103">
        <v>2.3569409012500002</v>
      </c>
      <c r="CL112" s="103">
        <v>2.4640889020833501</v>
      </c>
      <c r="CM112" s="103">
        <v>2.3477225154166801</v>
      </c>
      <c r="CN112" s="103">
        <v>2.53246964083336</v>
      </c>
      <c r="CO112" s="103">
        <v>2.5383231050000101</v>
      </c>
      <c r="CP112" s="103">
        <v>2.3480069679166702</v>
      </c>
      <c r="CQ112" s="103">
        <v>2.4951651108333199</v>
      </c>
      <c r="CR112" s="103">
        <v>2.5010220141666699</v>
      </c>
      <c r="CS112" s="103">
        <v>2.3926711458333401</v>
      </c>
      <c r="CT112" s="103">
        <v>2.3637157254166699</v>
      </c>
      <c r="CU112" s="103">
        <v>2.4607527229166699</v>
      </c>
      <c r="CV112" s="103">
        <v>2.4515966675000098</v>
      </c>
      <c r="CW112" s="103">
        <v>2.4862131816666899</v>
      </c>
      <c r="CX112" s="103">
        <v>2.6719228550000098</v>
      </c>
      <c r="CY112" s="103">
        <v>2.70338337166667</v>
      </c>
      <c r="CZ112" s="103">
        <v>2.66354486</v>
      </c>
      <c r="DA112" s="103">
        <v>2.39967845333332</v>
      </c>
      <c r="DB112" s="103">
        <v>2.63357493875001</v>
      </c>
      <c r="DC112" s="103">
        <v>2.5954561862499901</v>
      </c>
      <c r="DD112" s="103">
        <v>2.29747970583335</v>
      </c>
      <c r="DE112" s="103">
        <v>2.43168215208334</v>
      </c>
      <c r="DF112" s="103">
        <v>2.3246091829166602</v>
      </c>
      <c r="DG112" s="103">
        <v>2.5797629824999899</v>
      </c>
      <c r="DH112" s="103">
        <v>2.4358419070833199</v>
      </c>
      <c r="DI112" s="103">
        <v>2.6007268216666901</v>
      </c>
      <c r="DJ112" s="103">
        <v>2.6639586725000202</v>
      </c>
      <c r="DK112" s="103">
        <v>2.18569597541667</v>
      </c>
    </row>
    <row r="113" spans="14:115" x14ac:dyDescent="0.25">
      <c r="N113" s="6" t="s">
        <v>43</v>
      </c>
      <c r="O113" s="6">
        <v>2032</v>
      </c>
      <c r="P113" s="103">
        <v>2.54687820375</v>
      </c>
      <c r="Q113" s="103">
        <v>2.5800244020833398</v>
      </c>
      <c r="R113" s="103">
        <v>2.4698290624999899</v>
      </c>
      <c r="S113" s="103">
        <v>2.51777928250001</v>
      </c>
      <c r="T113" s="103">
        <v>2.4598532787499998</v>
      </c>
      <c r="U113" s="103">
        <v>2.5713356195833499</v>
      </c>
      <c r="V113" s="103">
        <v>2.4823235195833302</v>
      </c>
      <c r="W113" s="103">
        <v>2.60492180458334</v>
      </c>
      <c r="X113" s="103">
        <v>2.2332218104166701</v>
      </c>
      <c r="Y113" s="103">
        <v>2.2429533449999899</v>
      </c>
      <c r="Z113" s="103">
        <v>2.2821745866666698</v>
      </c>
      <c r="AA113" s="103">
        <v>2.4854892395833299</v>
      </c>
      <c r="AB113" s="103">
        <v>2.63585401708331</v>
      </c>
      <c r="AC113" s="103">
        <v>2.3628590412499899</v>
      </c>
      <c r="AD113" s="103">
        <v>2.3760043095833399</v>
      </c>
      <c r="AE113" s="103">
        <v>2.45125160833333</v>
      </c>
      <c r="AF113" s="103">
        <v>2.31925882583332</v>
      </c>
      <c r="AG113" s="103">
        <v>2.3950147362499901</v>
      </c>
      <c r="AH113" s="103">
        <v>2.5493565341666802</v>
      </c>
      <c r="AI113" s="103">
        <v>2.41527577249999</v>
      </c>
      <c r="AJ113" s="103">
        <v>2.51960847458334</v>
      </c>
      <c r="AK113" s="103">
        <v>2.47969506416666</v>
      </c>
      <c r="AL113" s="103">
        <v>2.3067619966666699</v>
      </c>
      <c r="AM113" s="103">
        <v>2.6597143662499798</v>
      </c>
      <c r="AN113" s="103">
        <v>2.3371684675000002</v>
      </c>
      <c r="AO113" s="103">
        <v>2.4132156195833101</v>
      </c>
      <c r="AP113" s="103">
        <v>2.55754253208335</v>
      </c>
      <c r="AQ113" s="103">
        <v>2.5136355508333299</v>
      </c>
      <c r="AR113" s="103">
        <v>2.6215349029166699</v>
      </c>
      <c r="AS113" s="103">
        <v>2.3760332962500099</v>
      </c>
      <c r="AT113" s="103">
        <v>2.4952062558333301</v>
      </c>
      <c r="AU113" s="103">
        <v>2.5054094574999999</v>
      </c>
      <c r="AV113" s="103">
        <v>2.4545706700000101</v>
      </c>
      <c r="AW113" s="103">
        <v>2.5222485450000098</v>
      </c>
      <c r="AX113" s="103">
        <v>2.3980947725000101</v>
      </c>
      <c r="AY113" s="103">
        <v>2.69463996374999</v>
      </c>
      <c r="AZ113" s="103">
        <v>2.4873940341666598</v>
      </c>
      <c r="BA113" s="103">
        <v>2.3986194104166598</v>
      </c>
      <c r="BB113" s="103">
        <v>2.4985155941666499</v>
      </c>
      <c r="BC113" s="103">
        <v>2.5376443983333501</v>
      </c>
      <c r="BD113" s="103">
        <v>2.4724185416666802</v>
      </c>
      <c r="BE113" s="103">
        <v>2.4586829408333202</v>
      </c>
      <c r="BF113" s="103">
        <v>2.5268616066666501</v>
      </c>
      <c r="BG113" s="103">
        <v>2.6035316937500199</v>
      </c>
      <c r="BH113" s="103">
        <v>2.4733459545833401</v>
      </c>
      <c r="BI113" s="103">
        <v>2.5463836104166599</v>
      </c>
      <c r="BJ113" s="103">
        <v>2.4033460170833401</v>
      </c>
      <c r="BK113" s="103">
        <v>2.5863548312499902</v>
      </c>
      <c r="BL113" s="103">
        <v>2.32009400708331</v>
      </c>
      <c r="BM113" s="103">
        <v>2.7180071412499802</v>
      </c>
      <c r="BN113" s="103">
        <v>2.50874942833333</v>
      </c>
      <c r="BO113" s="103">
        <v>2.5232986041666501</v>
      </c>
      <c r="BP113" s="103">
        <v>2.61385420583334</v>
      </c>
      <c r="BQ113" s="103">
        <v>2.4222400529166901</v>
      </c>
      <c r="BR113" s="103">
        <v>2.5540917124999898</v>
      </c>
      <c r="BS113" s="103">
        <v>2.4978258158333402</v>
      </c>
      <c r="BT113" s="103">
        <v>2.4031996533333499</v>
      </c>
      <c r="BU113" s="103">
        <v>2.3860408258333301</v>
      </c>
      <c r="BV113" s="103">
        <v>2.4007458370833299</v>
      </c>
      <c r="BW113" s="103">
        <v>2.44158386375</v>
      </c>
      <c r="BX113" s="103">
        <v>2.53503309791666</v>
      </c>
      <c r="BY113" s="103">
        <v>2.3737669020833398</v>
      </c>
      <c r="BZ113" s="103">
        <v>2.1602545658333301</v>
      </c>
      <c r="CA113" s="103">
        <v>2.74139390708332</v>
      </c>
      <c r="CB113" s="103">
        <v>2.6484612187500201</v>
      </c>
      <c r="CC113" s="103">
        <v>2.4436578158333302</v>
      </c>
      <c r="CD113" s="103">
        <v>2.4346294337500098</v>
      </c>
      <c r="CE113" s="103">
        <v>2.6195312295833202</v>
      </c>
      <c r="CF113" s="103">
        <v>2.40536028833335</v>
      </c>
      <c r="CG113" s="103">
        <v>2.3292027566666502</v>
      </c>
      <c r="CH113" s="103">
        <v>2.62084280958334</v>
      </c>
      <c r="CI113" s="103">
        <v>2.3961965466666499</v>
      </c>
      <c r="CJ113" s="103">
        <v>2.39550997291665</v>
      </c>
      <c r="CK113" s="103">
        <v>2.37397190124998</v>
      </c>
      <c r="CL113" s="103">
        <v>2.4811199020833201</v>
      </c>
      <c r="CM113" s="103">
        <v>2.3647535154166799</v>
      </c>
      <c r="CN113" s="103">
        <v>2.5495006408333398</v>
      </c>
      <c r="CO113" s="103">
        <v>2.5553541050000201</v>
      </c>
      <c r="CP113" s="103">
        <v>2.36503796791667</v>
      </c>
      <c r="CQ113" s="103">
        <v>2.5121961108333202</v>
      </c>
      <c r="CR113" s="103">
        <v>2.5180530141666702</v>
      </c>
      <c r="CS113" s="103">
        <v>2.4097021458333199</v>
      </c>
      <c r="CT113" s="103">
        <v>2.3807467254166799</v>
      </c>
      <c r="CU113" s="103">
        <v>2.4777837229166799</v>
      </c>
      <c r="CV113" s="103">
        <v>2.4686276675000198</v>
      </c>
      <c r="CW113" s="103">
        <v>2.5032441816666702</v>
      </c>
      <c r="CX113" s="103">
        <v>2.6889538550000101</v>
      </c>
      <c r="CY113" s="103">
        <v>2.72041437166668</v>
      </c>
      <c r="CZ113" s="103">
        <v>2.68057586000001</v>
      </c>
      <c r="DA113" s="103">
        <v>2.4167094533333202</v>
      </c>
      <c r="DB113" s="103">
        <v>2.6506059387499801</v>
      </c>
      <c r="DC113" s="103">
        <v>2.6124871862499899</v>
      </c>
      <c r="DD113" s="103">
        <v>2.3145107058333299</v>
      </c>
      <c r="DE113" s="103">
        <v>2.4487131520833501</v>
      </c>
      <c r="DF113" s="103">
        <v>2.34164018291666</v>
      </c>
      <c r="DG113" s="103">
        <v>2.5967939824999999</v>
      </c>
      <c r="DH113" s="103">
        <v>2.4528729070833299</v>
      </c>
      <c r="DI113" s="103">
        <v>2.6177578216666499</v>
      </c>
      <c r="DJ113" s="103">
        <v>2.6809896725</v>
      </c>
      <c r="DK113" s="103">
        <v>2.2027269754166801</v>
      </c>
    </row>
    <row r="114" spans="14:115" x14ac:dyDescent="0.25">
      <c r="N114" s="6" t="s">
        <v>43</v>
      </c>
      <c r="O114" s="6">
        <v>2033</v>
      </c>
      <c r="P114" s="103">
        <v>2.52615120375002</v>
      </c>
      <c r="Q114" s="103">
        <v>2.5592974020833199</v>
      </c>
      <c r="R114" s="103">
        <v>2.4491020625000099</v>
      </c>
      <c r="S114" s="103">
        <v>2.4970522824999901</v>
      </c>
      <c r="T114" s="103">
        <v>2.4391262787500199</v>
      </c>
      <c r="U114" s="103">
        <v>2.5506086195833202</v>
      </c>
      <c r="V114" s="103">
        <v>2.4615965195833498</v>
      </c>
      <c r="W114" s="103">
        <v>2.5841948045833099</v>
      </c>
      <c r="X114" s="103">
        <v>2.21249481041666</v>
      </c>
      <c r="Y114" s="103">
        <v>2.2222263450000002</v>
      </c>
      <c r="Z114" s="103">
        <v>2.2614475866666801</v>
      </c>
      <c r="AA114" s="103">
        <v>2.4647622395833499</v>
      </c>
      <c r="AB114" s="103">
        <v>2.6151270170833598</v>
      </c>
      <c r="AC114" s="103">
        <v>2.3421320412500002</v>
      </c>
      <c r="AD114" s="103">
        <v>2.3552773095833199</v>
      </c>
      <c r="AE114" s="103">
        <v>2.4305246083333101</v>
      </c>
      <c r="AF114" s="103">
        <v>2.2985318258333298</v>
      </c>
      <c r="AG114" s="103">
        <v>2.3742877362499999</v>
      </c>
      <c r="AH114" s="103">
        <v>2.5286295341666598</v>
      </c>
      <c r="AI114" s="103">
        <v>2.3945487724999999</v>
      </c>
      <c r="AJ114" s="103">
        <v>2.4988814745833201</v>
      </c>
      <c r="AK114" s="103">
        <v>2.45896806416668</v>
      </c>
      <c r="AL114" s="103">
        <v>2.28603499666665</v>
      </c>
      <c r="AM114" s="103">
        <v>2.6389873662499999</v>
      </c>
      <c r="AN114" s="103">
        <v>2.31644146750001</v>
      </c>
      <c r="AO114" s="103">
        <v>2.3924886195833599</v>
      </c>
      <c r="AP114" s="103">
        <v>2.5368155320833301</v>
      </c>
      <c r="AQ114" s="103">
        <v>2.4929085508333499</v>
      </c>
      <c r="AR114" s="103">
        <v>2.6008079029166802</v>
      </c>
      <c r="AS114" s="103">
        <v>2.3553062962500002</v>
      </c>
      <c r="AT114" s="103">
        <v>2.4744792558333502</v>
      </c>
      <c r="AU114" s="103">
        <v>2.4846824575000199</v>
      </c>
      <c r="AV114" s="103">
        <v>2.4338436699999901</v>
      </c>
      <c r="AW114" s="103">
        <v>2.5015215449999899</v>
      </c>
      <c r="AX114" s="103">
        <v>2.3773677724999902</v>
      </c>
      <c r="AY114" s="103">
        <v>2.6739129637500101</v>
      </c>
      <c r="AZ114" s="103">
        <v>2.4666670341666701</v>
      </c>
      <c r="BA114" s="103">
        <v>2.3778924104166799</v>
      </c>
      <c r="BB114" s="103">
        <v>2.47778859416667</v>
      </c>
      <c r="BC114" s="103">
        <v>2.5169173983333302</v>
      </c>
      <c r="BD114" s="103">
        <v>2.4516915416666598</v>
      </c>
      <c r="BE114" s="103">
        <v>2.4379559408333402</v>
      </c>
      <c r="BF114" s="103">
        <v>2.5061346066666701</v>
      </c>
      <c r="BG114" s="103">
        <v>2.5828046937499902</v>
      </c>
      <c r="BH114" s="103">
        <v>2.4526189545833201</v>
      </c>
      <c r="BI114" s="103">
        <v>2.5256566104166698</v>
      </c>
      <c r="BJ114" s="103">
        <v>2.3826190170833201</v>
      </c>
      <c r="BK114" s="103">
        <v>2.5656278312500098</v>
      </c>
      <c r="BL114" s="103">
        <v>2.2993670070833598</v>
      </c>
      <c r="BM114" s="103">
        <v>2.6972801412499998</v>
      </c>
      <c r="BN114" s="103">
        <v>2.4880224283333501</v>
      </c>
      <c r="BO114" s="103">
        <v>2.5025716041666701</v>
      </c>
      <c r="BP114" s="103">
        <v>2.5931272058333099</v>
      </c>
      <c r="BQ114" s="103">
        <v>2.4015130529166702</v>
      </c>
      <c r="BR114" s="103">
        <v>2.5333647125000098</v>
      </c>
      <c r="BS114" s="103">
        <v>2.4770988158333198</v>
      </c>
      <c r="BT114" s="103">
        <v>2.38247265333333</v>
      </c>
      <c r="BU114" s="103">
        <v>2.3653138258333501</v>
      </c>
      <c r="BV114" s="103">
        <v>2.38001883708331</v>
      </c>
      <c r="BW114" s="103">
        <v>2.4208568637500201</v>
      </c>
      <c r="BX114" s="103">
        <v>2.51430609791668</v>
      </c>
      <c r="BY114" s="103">
        <v>2.3530399020833199</v>
      </c>
      <c r="BZ114" s="103">
        <v>2.1395275658333199</v>
      </c>
      <c r="CA114" s="103">
        <v>2.72066690708334</v>
      </c>
      <c r="CB114" s="103">
        <v>2.6277342187499899</v>
      </c>
      <c r="CC114" s="103">
        <v>2.4229308158333098</v>
      </c>
      <c r="CD114" s="103">
        <v>2.4139024337499899</v>
      </c>
      <c r="CE114" s="103">
        <v>2.5988042295833398</v>
      </c>
      <c r="CF114" s="103">
        <v>2.3846332883333301</v>
      </c>
      <c r="CG114" s="103">
        <v>2.3084757566666698</v>
      </c>
      <c r="CH114" s="103">
        <v>2.6001158095833099</v>
      </c>
      <c r="CI114" s="103">
        <v>2.37546954666667</v>
      </c>
      <c r="CJ114" s="103">
        <v>2.3747829729166701</v>
      </c>
      <c r="CK114" s="103">
        <v>2.3532449012500201</v>
      </c>
      <c r="CL114" s="103">
        <v>2.4603929020833402</v>
      </c>
      <c r="CM114" s="103">
        <v>2.3440265154166702</v>
      </c>
      <c r="CN114" s="103">
        <v>2.5287736408333199</v>
      </c>
      <c r="CO114" s="103">
        <v>2.5346271050000002</v>
      </c>
      <c r="CP114" s="103">
        <v>2.3443109679166501</v>
      </c>
      <c r="CQ114" s="103">
        <v>2.49146911083335</v>
      </c>
      <c r="CR114" s="103">
        <v>2.4973260141666498</v>
      </c>
      <c r="CS114" s="103">
        <v>2.3889751458333301</v>
      </c>
      <c r="CT114" s="103">
        <v>2.3600197254166599</v>
      </c>
      <c r="CU114" s="103">
        <v>2.45705672291666</v>
      </c>
      <c r="CV114" s="103">
        <v>2.4479006674999999</v>
      </c>
      <c r="CW114" s="103">
        <v>2.4825171816666498</v>
      </c>
      <c r="CX114" s="103">
        <v>2.6682268549999799</v>
      </c>
      <c r="CY114" s="103">
        <v>2.6996873716666498</v>
      </c>
      <c r="CZ114" s="103">
        <v>2.6598488599999901</v>
      </c>
      <c r="DA114" s="103">
        <v>2.3959824533333398</v>
      </c>
      <c r="DB114" s="103">
        <v>2.6298789387500001</v>
      </c>
      <c r="DC114" s="103">
        <v>2.5917601862500099</v>
      </c>
      <c r="DD114" s="103">
        <v>2.2937837058333099</v>
      </c>
      <c r="DE114" s="103">
        <v>2.4279861520833301</v>
      </c>
      <c r="DF114" s="103">
        <v>2.32091318291668</v>
      </c>
      <c r="DG114" s="103">
        <v>2.57606698250002</v>
      </c>
      <c r="DH114" s="103">
        <v>2.4321459070833402</v>
      </c>
      <c r="DI114" s="103">
        <v>2.59703082166667</v>
      </c>
      <c r="DJ114" s="103">
        <v>2.6602626724999801</v>
      </c>
      <c r="DK114" s="103">
        <v>2.1819999754166601</v>
      </c>
    </row>
    <row r="115" spans="14:115" x14ac:dyDescent="0.25">
      <c r="N115" s="6" t="s">
        <v>43</v>
      </c>
      <c r="O115" s="6">
        <v>2034</v>
      </c>
      <c r="P115" s="103">
        <v>2.56125320375001</v>
      </c>
      <c r="Q115" s="103">
        <v>2.5943994020833201</v>
      </c>
      <c r="R115" s="103">
        <v>2.4842040625000199</v>
      </c>
      <c r="S115" s="103">
        <v>2.5321542825000001</v>
      </c>
      <c r="T115" s="103">
        <v>2.4742282787500098</v>
      </c>
      <c r="U115" s="103">
        <v>2.5857106195833501</v>
      </c>
      <c r="V115" s="103">
        <v>2.49669851958333</v>
      </c>
      <c r="W115" s="103">
        <v>2.61929680458333</v>
      </c>
      <c r="X115" s="103">
        <v>2.2475968104166499</v>
      </c>
      <c r="Y115" s="103">
        <v>2.2573283449999901</v>
      </c>
      <c r="Z115" s="103">
        <v>2.2965495866666701</v>
      </c>
      <c r="AA115" s="103">
        <v>2.4998642395833301</v>
      </c>
      <c r="AB115" s="103">
        <v>2.65022901708334</v>
      </c>
      <c r="AC115" s="103">
        <v>2.3772340412500101</v>
      </c>
      <c r="AD115" s="103">
        <v>2.3903793095833401</v>
      </c>
      <c r="AE115" s="103">
        <v>2.4656266083333298</v>
      </c>
      <c r="AF115" s="103">
        <v>2.3336338258333398</v>
      </c>
      <c r="AG115" s="103">
        <v>2.4093897362499899</v>
      </c>
      <c r="AH115" s="103">
        <v>2.56373153416668</v>
      </c>
      <c r="AI115" s="103">
        <v>2.4296507724999898</v>
      </c>
      <c r="AJ115" s="103">
        <v>2.5339834745833398</v>
      </c>
      <c r="AK115" s="103">
        <v>2.49407006416667</v>
      </c>
      <c r="AL115" s="103">
        <v>2.3211369966666702</v>
      </c>
      <c r="AM115" s="103">
        <v>2.6740893662499801</v>
      </c>
      <c r="AN115" s="103">
        <v>2.3515434675</v>
      </c>
      <c r="AO115" s="103">
        <v>2.4275906195833401</v>
      </c>
      <c r="AP115" s="103">
        <v>2.5719175320833201</v>
      </c>
      <c r="AQ115" s="103">
        <v>2.5280105508333399</v>
      </c>
      <c r="AR115" s="103">
        <v>2.6359099029166702</v>
      </c>
      <c r="AS115" s="103">
        <v>2.3904082962500102</v>
      </c>
      <c r="AT115" s="103">
        <v>2.5095812558333401</v>
      </c>
      <c r="AU115" s="103">
        <v>2.5197844575000099</v>
      </c>
      <c r="AV115" s="103">
        <v>2.4689456699999801</v>
      </c>
      <c r="AW115" s="103">
        <v>2.5366235449999999</v>
      </c>
      <c r="AX115" s="103">
        <v>2.4124697724999802</v>
      </c>
      <c r="AY115" s="103">
        <v>2.70901496375002</v>
      </c>
      <c r="AZ115" s="103">
        <v>2.5017690341666601</v>
      </c>
      <c r="BA115" s="103">
        <v>2.4129944104166601</v>
      </c>
      <c r="BB115" s="103">
        <v>2.5128905941666599</v>
      </c>
      <c r="BC115" s="103">
        <v>2.5520193983333201</v>
      </c>
      <c r="BD115" s="103">
        <v>2.48679354166668</v>
      </c>
      <c r="BE115" s="103">
        <v>2.47305794083332</v>
      </c>
      <c r="BF115" s="103">
        <v>2.5412366066666499</v>
      </c>
      <c r="BG115" s="103">
        <v>2.6179066937499802</v>
      </c>
      <c r="BH115" s="103">
        <v>2.4877209545833301</v>
      </c>
      <c r="BI115" s="103">
        <v>2.5607586104166802</v>
      </c>
      <c r="BJ115" s="103">
        <v>2.4177210170833399</v>
      </c>
      <c r="BK115" s="103">
        <v>2.6007298312499998</v>
      </c>
      <c r="BL115" s="103">
        <v>2.33446900708334</v>
      </c>
      <c r="BM115" s="103">
        <v>2.7323821412499898</v>
      </c>
      <c r="BN115" s="103">
        <v>2.5231244283333298</v>
      </c>
      <c r="BO115" s="103">
        <v>2.5376736041666801</v>
      </c>
      <c r="BP115" s="103">
        <v>2.6282292058333301</v>
      </c>
      <c r="BQ115" s="103">
        <v>2.4366150529166601</v>
      </c>
      <c r="BR115" s="103">
        <v>2.56846671249999</v>
      </c>
      <c r="BS115" s="103">
        <v>2.51220081583334</v>
      </c>
      <c r="BT115" s="103">
        <v>2.41757465333332</v>
      </c>
      <c r="BU115" s="103">
        <v>2.4004158258333299</v>
      </c>
      <c r="BV115" s="103">
        <v>2.4151208370833301</v>
      </c>
      <c r="BW115" s="103">
        <v>2.45595886375001</v>
      </c>
      <c r="BX115" s="103">
        <v>2.5494080979166598</v>
      </c>
      <c r="BY115" s="103">
        <v>2.3881419020833299</v>
      </c>
      <c r="BZ115" s="103">
        <v>2.1746295658333299</v>
      </c>
      <c r="CA115" s="103">
        <v>2.7557689070833198</v>
      </c>
      <c r="CB115" s="103">
        <v>2.6628362187499799</v>
      </c>
      <c r="CC115" s="103">
        <v>2.45803281583333</v>
      </c>
      <c r="CD115" s="103">
        <v>2.4490044337499999</v>
      </c>
      <c r="CE115" s="103">
        <v>2.63390622958332</v>
      </c>
      <c r="CF115" s="103">
        <v>2.4197352883333201</v>
      </c>
      <c r="CG115" s="103">
        <v>2.34357775666665</v>
      </c>
      <c r="CH115" s="103">
        <v>2.6352178095833398</v>
      </c>
      <c r="CI115" s="103">
        <v>2.4105715466666799</v>
      </c>
      <c r="CJ115" s="103">
        <v>2.4098849729166498</v>
      </c>
      <c r="CK115" s="103">
        <v>2.38834690125001</v>
      </c>
      <c r="CL115" s="103">
        <v>2.4954949020833199</v>
      </c>
      <c r="CM115" s="103">
        <v>2.3791285154166602</v>
      </c>
      <c r="CN115" s="103">
        <v>2.5638756408333201</v>
      </c>
      <c r="CO115" s="103">
        <v>2.56972910499998</v>
      </c>
      <c r="CP115" s="103">
        <v>2.3794129679166698</v>
      </c>
      <c r="CQ115" s="103">
        <v>2.5265711108333302</v>
      </c>
      <c r="CR115" s="103">
        <v>2.53242801416667</v>
      </c>
      <c r="CS115" s="103">
        <v>2.4240771458333401</v>
      </c>
      <c r="CT115" s="103">
        <v>2.3951217254166401</v>
      </c>
      <c r="CU115" s="103">
        <v>2.4921587229166802</v>
      </c>
      <c r="CV115" s="103">
        <v>2.4830026674999899</v>
      </c>
      <c r="CW115" s="103">
        <v>2.5176191816666602</v>
      </c>
      <c r="CX115" s="103">
        <v>2.7033288550000001</v>
      </c>
      <c r="CY115" s="103">
        <v>2.7347893716666598</v>
      </c>
      <c r="CZ115" s="103">
        <v>2.6949508600000098</v>
      </c>
      <c r="DA115" s="103">
        <v>2.4310844533333502</v>
      </c>
      <c r="DB115" s="103">
        <v>2.6649809387499901</v>
      </c>
      <c r="DC115" s="103">
        <v>2.6268621862500199</v>
      </c>
      <c r="DD115" s="103">
        <v>2.3288857058333301</v>
      </c>
      <c r="DE115" s="103">
        <v>2.4630881520833401</v>
      </c>
      <c r="DF115" s="103">
        <v>2.3560151829166598</v>
      </c>
      <c r="DG115" s="103">
        <v>2.6111689825000099</v>
      </c>
      <c r="DH115" s="103">
        <v>2.4672479070833599</v>
      </c>
      <c r="DI115" s="103">
        <v>2.6321328216666502</v>
      </c>
      <c r="DJ115" s="103">
        <v>2.69536467249999</v>
      </c>
      <c r="DK115" s="103">
        <v>2.2171019754166701</v>
      </c>
    </row>
    <row r="116" spans="14:115" x14ac:dyDescent="0.25">
      <c r="N116" s="6" t="s">
        <v>44</v>
      </c>
      <c r="O116" s="6">
        <v>2020</v>
      </c>
      <c r="P116" s="103">
        <v>2.4134832158879602</v>
      </c>
      <c r="Q116" s="103">
        <v>2.4440677308879901</v>
      </c>
      <c r="R116" s="103">
        <v>2.4527697417213199</v>
      </c>
      <c r="S116" s="103">
        <v>2.40331986672131</v>
      </c>
      <c r="T116" s="103">
        <v>2.37748607130465</v>
      </c>
      <c r="U116" s="103">
        <v>2.4125031263046499</v>
      </c>
      <c r="V116" s="103">
        <v>2.4471301483879802</v>
      </c>
      <c r="W116" s="103">
        <v>2.4354112071379701</v>
      </c>
      <c r="X116" s="103">
        <v>2.4272319192213199</v>
      </c>
      <c r="Y116" s="103">
        <v>2.4576280800546599</v>
      </c>
      <c r="Z116" s="103">
        <v>2.4379152542213198</v>
      </c>
      <c r="AA116" s="103">
        <v>2.4693608142213201</v>
      </c>
      <c r="AB116" s="103">
        <v>2.5011409842213199</v>
      </c>
      <c r="AC116" s="103">
        <v>2.4387337575546399</v>
      </c>
      <c r="AD116" s="103">
        <v>2.43910683880465</v>
      </c>
      <c r="AE116" s="103">
        <v>2.4316505033879801</v>
      </c>
      <c r="AF116" s="103">
        <v>2.43875424213799</v>
      </c>
      <c r="AG116" s="103">
        <v>2.4789352371379598</v>
      </c>
      <c r="AH116" s="103">
        <v>2.4208195808879802</v>
      </c>
      <c r="AI116" s="103">
        <v>2.45249916880464</v>
      </c>
      <c r="AJ116" s="103">
        <v>2.4397468196379801</v>
      </c>
      <c r="AK116" s="103">
        <v>2.3707364888046598</v>
      </c>
      <c r="AL116" s="103">
        <v>2.3992681954713002</v>
      </c>
      <c r="AM116" s="103">
        <v>2.4357684758879898</v>
      </c>
      <c r="AN116" s="103">
        <v>2.4197772088046601</v>
      </c>
      <c r="AO116" s="103">
        <v>2.4578181313046499</v>
      </c>
      <c r="AP116" s="103">
        <v>2.4173687683879699</v>
      </c>
      <c r="AQ116" s="103">
        <v>2.46639163505463</v>
      </c>
      <c r="AR116" s="103">
        <v>2.4286889533879599</v>
      </c>
      <c r="AS116" s="103">
        <v>2.4431783188046499</v>
      </c>
      <c r="AT116" s="103">
        <v>2.4211386979713199</v>
      </c>
      <c r="AU116" s="103">
        <v>2.4308880617213098</v>
      </c>
      <c r="AV116" s="103">
        <v>2.4648399304713098</v>
      </c>
      <c r="AW116" s="103">
        <v>2.4757615063046399</v>
      </c>
      <c r="AX116" s="103">
        <v>2.3830844563046298</v>
      </c>
      <c r="AY116" s="103">
        <v>2.4129945388046301</v>
      </c>
      <c r="AZ116" s="103">
        <v>2.41942341130465</v>
      </c>
      <c r="BA116" s="103">
        <v>2.44429300380465</v>
      </c>
      <c r="BB116" s="103">
        <v>2.4153046483879801</v>
      </c>
      <c r="BC116" s="103">
        <v>2.4543856788046501</v>
      </c>
      <c r="BD116" s="103">
        <v>2.4433708108879801</v>
      </c>
      <c r="BE116" s="103">
        <v>2.4049363200546501</v>
      </c>
      <c r="BF116" s="103">
        <v>2.4660151500546301</v>
      </c>
      <c r="BG116" s="103">
        <v>2.4452192308879801</v>
      </c>
      <c r="BH116" s="103">
        <v>2.4313054338046398</v>
      </c>
      <c r="BI116" s="103">
        <v>2.4184306438046499</v>
      </c>
      <c r="BJ116" s="103">
        <v>2.4569727333879801</v>
      </c>
      <c r="BK116" s="103">
        <v>2.4119794142213098</v>
      </c>
      <c r="BL116" s="103">
        <v>2.4540186454713102</v>
      </c>
      <c r="BM116" s="103">
        <v>2.4410940313046199</v>
      </c>
      <c r="BN116" s="103">
        <v>2.4258713113046499</v>
      </c>
      <c r="BO116" s="103">
        <v>2.4542884925546402</v>
      </c>
      <c r="BP116" s="103">
        <v>2.4292196917213098</v>
      </c>
      <c r="BQ116" s="103">
        <v>2.42490354880464</v>
      </c>
      <c r="BR116" s="103">
        <v>2.4135881204713301</v>
      </c>
      <c r="BS116" s="103">
        <v>2.4910825479713101</v>
      </c>
      <c r="BT116" s="103">
        <v>2.4717159138046401</v>
      </c>
      <c r="BU116" s="103">
        <v>2.3980202450546502</v>
      </c>
      <c r="BV116" s="103">
        <v>2.49453868463798</v>
      </c>
      <c r="BW116" s="103">
        <v>2.4355527333879601</v>
      </c>
      <c r="BX116" s="103">
        <v>2.4425924550546401</v>
      </c>
      <c r="BY116" s="103">
        <v>2.4500515879713101</v>
      </c>
      <c r="BZ116" s="103">
        <v>2.4257710292213099</v>
      </c>
      <c r="CA116" s="103">
        <v>2.4076878417213101</v>
      </c>
      <c r="CB116" s="103">
        <v>2.4498276288046501</v>
      </c>
      <c r="CC116" s="103">
        <v>2.4915388179713198</v>
      </c>
      <c r="CD116" s="103">
        <v>2.42951142338796</v>
      </c>
      <c r="CE116" s="103">
        <v>2.4807864767212902</v>
      </c>
      <c r="CF116" s="103">
        <v>2.4175395688046502</v>
      </c>
      <c r="CG116" s="103">
        <v>2.4485645333879802</v>
      </c>
      <c r="CH116" s="103">
        <v>2.4977772242213301</v>
      </c>
      <c r="CI116" s="103">
        <v>2.4687410358879802</v>
      </c>
      <c r="CJ116" s="103">
        <v>2.42709743880466</v>
      </c>
      <c r="CK116" s="103">
        <v>2.4048330229713102</v>
      </c>
      <c r="CL116" s="103">
        <v>2.4757400933879801</v>
      </c>
      <c r="CM116" s="103">
        <v>2.46922197255464</v>
      </c>
      <c r="CN116" s="103">
        <v>2.4082845133879802</v>
      </c>
      <c r="CO116" s="103">
        <v>2.4477328083879799</v>
      </c>
      <c r="CP116" s="103">
        <v>2.4568133021379799</v>
      </c>
      <c r="CQ116" s="103">
        <v>2.4379370271379601</v>
      </c>
      <c r="CR116" s="103">
        <v>2.4426356675546499</v>
      </c>
      <c r="CS116" s="103">
        <v>2.4645573725546499</v>
      </c>
      <c r="CT116" s="103">
        <v>2.43819287547131</v>
      </c>
      <c r="CU116" s="103">
        <v>2.4234324104713201</v>
      </c>
      <c r="CV116" s="103">
        <v>2.4102718225546398</v>
      </c>
      <c r="CW116" s="103">
        <v>2.4424478104713199</v>
      </c>
      <c r="CX116" s="103">
        <v>2.4498502738046501</v>
      </c>
      <c r="CY116" s="103">
        <v>2.4465954829713001</v>
      </c>
      <c r="CZ116" s="103">
        <v>2.45372710672132</v>
      </c>
      <c r="DA116" s="103">
        <v>2.3840405896379901</v>
      </c>
      <c r="DB116" s="103">
        <v>2.4273300654713101</v>
      </c>
      <c r="DC116" s="103">
        <v>2.4271928858879699</v>
      </c>
      <c r="DD116" s="103">
        <v>2.4358607538046502</v>
      </c>
      <c r="DE116" s="103">
        <v>2.4319811700546299</v>
      </c>
      <c r="DF116" s="103">
        <v>2.4244902504713202</v>
      </c>
      <c r="DG116" s="103">
        <v>2.4022174692213101</v>
      </c>
      <c r="DH116" s="103">
        <v>2.42919517047131</v>
      </c>
      <c r="DI116" s="103">
        <v>2.40902207963798</v>
      </c>
      <c r="DJ116" s="103">
        <v>2.43576563547132</v>
      </c>
      <c r="DK116" s="103">
        <v>2.43906914505465</v>
      </c>
    </row>
    <row r="117" spans="14:115" x14ac:dyDescent="0.25">
      <c r="N117" s="6" t="s">
        <v>44</v>
      </c>
      <c r="O117" s="6">
        <v>2021</v>
      </c>
      <c r="P117" s="103">
        <v>2.4575435123173501</v>
      </c>
      <c r="Q117" s="103">
        <v>2.4881280273173498</v>
      </c>
      <c r="R117" s="103">
        <v>2.4968300381506801</v>
      </c>
      <c r="S117" s="103">
        <v>2.44738016315068</v>
      </c>
      <c r="T117" s="103">
        <v>2.4215463677340101</v>
      </c>
      <c r="U117" s="103">
        <v>2.4565634227340198</v>
      </c>
      <c r="V117" s="103">
        <v>2.4911904448173599</v>
      </c>
      <c r="W117" s="103">
        <v>2.4794715035673698</v>
      </c>
      <c r="X117" s="103">
        <v>2.47129221565068</v>
      </c>
      <c r="Y117" s="103">
        <v>2.5016883764840201</v>
      </c>
      <c r="Z117" s="103">
        <v>2.48197555065068</v>
      </c>
      <c r="AA117" s="103">
        <v>2.5134211106506901</v>
      </c>
      <c r="AB117" s="103">
        <v>2.5452012806506898</v>
      </c>
      <c r="AC117" s="103">
        <v>2.4827940539840201</v>
      </c>
      <c r="AD117" s="103">
        <v>2.4831671352340101</v>
      </c>
      <c r="AE117" s="103">
        <v>2.4757107998173602</v>
      </c>
      <c r="AF117" s="103">
        <v>2.4828145385673501</v>
      </c>
      <c r="AG117" s="103">
        <v>2.5229955335673599</v>
      </c>
      <c r="AH117" s="103">
        <v>2.4648798773173501</v>
      </c>
      <c r="AI117" s="103">
        <v>2.4965594652340202</v>
      </c>
      <c r="AJ117" s="103">
        <v>2.4838071160673598</v>
      </c>
      <c r="AK117" s="103">
        <v>2.4147967852340102</v>
      </c>
      <c r="AL117" s="103">
        <v>2.4433284919006799</v>
      </c>
      <c r="AM117" s="103">
        <v>2.47982877231735</v>
      </c>
      <c r="AN117" s="103">
        <v>2.46383750523401</v>
      </c>
      <c r="AO117" s="103">
        <v>2.5018784277340198</v>
      </c>
      <c r="AP117" s="103">
        <v>2.4614290648173598</v>
      </c>
      <c r="AQ117" s="103">
        <v>2.5104519314840199</v>
      </c>
      <c r="AR117" s="103">
        <v>2.47274924981736</v>
      </c>
      <c r="AS117" s="103">
        <v>2.48723861523401</v>
      </c>
      <c r="AT117" s="103">
        <v>2.4651989944006898</v>
      </c>
      <c r="AU117" s="103">
        <v>2.4749483581506899</v>
      </c>
      <c r="AV117" s="103">
        <v>2.5089002269006899</v>
      </c>
      <c r="AW117" s="103">
        <v>2.51982180273402</v>
      </c>
      <c r="AX117" s="103">
        <v>2.42714475273403</v>
      </c>
      <c r="AY117" s="103">
        <v>2.4570548352340298</v>
      </c>
      <c r="AZ117" s="103">
        <v>2.4634837077340102</v>
      </c>
      <c r="BA117" s="103">
        <v>2.4883533002340199</v>
      </c>
      <c r="BB117" s="103">
        <v>2.4593649448173398</v>
      </c>
      <c r="BC117" s="103">
        <v>2.4984459752340098</v>
      </c>
      <c r="BD117" s="103">
        <v>2.4874311073173598</v>
      </c>
      <c r="BE117" s="103">
        <v>2.44899661648402</v>
      </c>
      <c r="BF117" s="103">
        <v>2.5100754464840298</v>
      </c>
      <c r="BG117" s="103">
        <v>2.48927952731735</v>
      </c>
      <c r="BH117" s="103">
        <v>2.475365730234</v>
      </c>
      <c r="BI117" s="103">
        <v>2.4624909402340101</v>
      </c>
      <c r="BJ117" s="103">
        <v>2.50103302981735</v>
      </c>
      <c r="BK117" s="103">
        <v>2.4560397106506699</v>
      </c>
      <c r="BL117" s="103">
        <v>2.4980789419006801</v>
      </c>
      <c r="BM117" s="103">
        <v>2.48515432773402</v>
      </c>
      <c r="BN117" s="103">
        <v>2.4699316077340101</v>
      </c>
      <c r="BO117" s="103">
        <v>2.4983487889840101</v>
      </c>
      <c r="BP117" s="103">
        <v>2.47327998815067</v>
      </c>
      <c r="BQ117" s="103">
        <v>2.4689638452340201</v>
      </c>
      <c r="BR117" s="103">
        <v>2.45764841690068</v>
      </c>
      <c r="BS117" s="103">
        <v>2.5351428444006898</v>
      </c>
      <c r="BT117" s="103">
        <v>2.5157762102340202</v>
      </c>
      <c r="BU117" s="103">
        <v>2.4420805414840099</v>
      </c>
      <c r="BV117" s="103">
        <v>2.5385989810673402</v>
      </c>
      <c r="BW117" s="103">
        <v>2.4796130298173602</v>
      </c>
      <c r="BX117" s="103">
        <v>2.48665275148401</v>
      </c>
      <c r="BY117" s="103">
        <v>2.4941118844006702</v>
      </c>
      <c r="BZ117" s="103">
        <v>2.4698313256506901</v>
      </c>
      <c r="CA117" s="103">
        <v>2.45174813815068</v>
      </c>
      <c r="CB117" s="103">
        <v>2.49388792523402</v>
      </c>
      <c r="CC117" s="103">
        <v>2.53559911440068</v>
      </c>
      <c r="CD117" s="103">
        <v>2.4735717198173601</v>
      </c>
      <c r="CE117" s="103">
        <v>2.5248467731506898</v>
      </c>
      <c r="CF117" s="103">
        <v>2.4615998652340201</v>
      </c>
      <c r="CG117" s="103">
        <v>2.4926248298173501</v>
      </c>
      <c r="CH117" s="103">
        <v>2.54183752065068</v>
      </c>
      <c r="CI117" s="103">
        <v>2.5128013323173399</v>
      </c>
      <c r="CJ117" s="103">
        <v>2.4711577352340202</v>
      </c>
      <c r="CK117" s="103">
        <v>2.4488933194006801</v>
      </c>
      <c r="CL117" s="103">
        <v>2.51980038981735</v>
      </c>
      <c r="CM117" s="103">
        <v>2.5132822689840202</v>
      </c>
      <c r="CN117" s="103">
        <v>2.4523448098173501</v>
      </c>
      <c r="CO117" s="103">
        <v>2.4917931048173498</v>
      </c>
      <c r="CP117" s="103">
        <v>2.50087359856736</v>
      </c>
      <c r="CQ117" s="103">
        <v>2.4819973235673598</v>
      </c>
      <c r="CR117" s="103">
        <v>2.48669596398401</v>
      </c>
      <c r="CS117" s="103">
        <v>2.5086176689840101</v>
      </c>
      <c r="CT117" s="103">
        <v>2.4822531719006902</v>
      </c>
      <c r="CU117" s="103">
        <v>2.4674927069006798</v>
      </c>
      <c r="CV117" s="103">
        <v>2.4543321189840199</v>
      </c>
      <c r="CW117" s="103">
        <v>2.4865081069006898</v>
      </c>
      <c r="CX117" s="103">
        <v>2.4939105702340099</v>
      </c>
      <c r="CY117" s="103">
        <v>2.4906557794006998</v>
      </c>
      <c r="CZ117" s="103">
        <v>2.4977874031506899</v>
      </c>
      <c r="DA117" s="103">
        <v>2.4281008860673601</v>
      </c>
      <c r="DB117" s="103">
        <v>2.4713903619006801</v>
      </c>
      <c r="DC117" s="103">
        <v>2.47125318231735</v>
      </c>
      <c r="DD117" s="103">
        <v>2.4799210502340201</v>
      </c>
      <c r="DE117" s="103">
        <v>2.47604146648403</v>
      </c>
      <c r="DF117" s="103">
        <v>2.4685505469006799</v>
      </c>
      <c r="DG117" s="103">
        <v>2.4462777656506902</v>
      </c>
      <c r="DH117" s="103">
        <v>2.4732554669006701</v>
      </c>
      <c r="DI117" s="103">
        <v>2.4530823760673499</v>
      </c>
      <c r="DJ117" s="103">
        <v>2.4798259319006899</v>
      </c>
      <c r="DK117" s="103">
        <v>2.4831294414840199</v>
      </c>
    </row>
    <row r="118" spans="14:115" x14ac:dyDescent="0.25">
      <c r="N118" s="6" t="s">
        <v>44</v>
      </c>
      <c r="O118" s="6">
        <v>2022</v>
      </c>
      <c r="P118" s="103">
        <v>2.4859215945091302</v>
      </c>
      <c r="Q118" s="103">
        <v>2.5165061095091499</v>
      </c>
      <c r="R118" s="103">
        <v>2.5252081203424601</v>
      </c>
      <c r="S118" s="103">
        <v>2.47575824534246</v>
      </c>
      <c r="T118" s="103">
        <v>2.4499244499258102</v>
      </c>
      <c r="U118" s="103">
        <v>2.4849415049257799</v>
      </c>
      <c r="V118" s="103">
        <v>2.5195685270091399</v>
      </c>
      <c r="W118" s="103">
        <v>2.5078495857591401</v>
      </c>
      <c r="X118" s="103">
        <v>2.4996702978424499</v>
      </c>
      <c r="Y118" s="103">
        <v>2.5300664586757899</v>
      </c>
      <c r="Z118" s="103">
        <v>2.51035363284246</v>
      </c>
      <c r="AA118" s="103">
        <v>2.5417991928424502</v>
      </c>
      <c r="AB118" s="103">
        <v>2.5735793628424801</v>
      </c>
      <c r="AC118" s="103">
        <v>2.5111721361758099</v>
      </c>
      <c r="AD118" s="103">
        <v>2.5115452174257999</v>
      </c>
      <c r="AE118" s="103">
        <v>2.5040888820091398</v>
      </c>
      <c r="AF118" s="103">
        <v>2.5111926207591502</v>
      </c>
      <c r="AG118" s="103">
        <v>2.5513736157591298</v>
      </c>
      <c r="AH118" s="103">
        <v>2.49325795950912</v>
      </c>
      <c r="AI118" s="103">
        <v>2.5249375474257998</v>
      </c>
      <c r="AJ118" s="103">
        <v>2.5121851982591301</v>
      </c>
      <c r="AK118" s="103">
        <v>2.4431748674257898</v>
      </c>
      <c r="AL118" s="103">
        <v>2.47170657409246</v>
      </c>
      <c r="AM118" s="103">
        <v>2.5082068545091198</v>
      </c>
      <c r="AN118" s="103">
        <v>2.4922155874257901</v>
      </c>
      <c r="AO118" s="103">
        <v>2.5302565099257999</v>
      </c>
      <c r="AP118" s="103">
        <v>2.4898071470091301</v>
      </c>
      <c r="AQ118" s="103">
        <v>2.5388300136757902</v>
      </c>
      <c r="AR118" s="103">
        <v>2.5011273320091298</v>
      </c>
      <c r="AS118" s="103">
        <v>2.5156166974258198</v>
      </c>
      <c r="AT118" s="103">
        <v>2.4935770765924499</v>
      </c>
      <c r="AU118" s="103">
        <v>2.50332644034247</v>
      </c>
      <c r="AV118" s="103">
        <v>2.53727830909247</v>
      </c>
      <c r="AW118" s="103">
        <v>2.5481998849258001</v>
      </c>
      <c r="AX118" s="103">
        <v>2.45552283492579</v>
      </c>
      <c r="AY118" s="103">
        <v>2.4854329174258001</v>
      </c>
      <c r="AZ118" s="103">
        <v>2.49186178992582</v>
      </c>
      <c r="BA118" s="103">
        <v>2.5167313824257902</v>
      </c>
      <c r="BB118" s="103">
        <v>2.4877430270091399</v>
      </c>
      <c r="BC118" s="103">
        <v>2.5268240574258201</v>
      </c>
      <c r="BD118" s="103">
        <v>2.5158091895091301</v>
      </c>
      <c r="BE118" s="103">
        <v>2.4773746986757801</v>
      </c>
      <c r="BF118" s="103">
        <v>2.5384535286758001</v>
      </c>
      <c r="BG118" s="103">
        <v>2.5176576095091301</v>
      </c>
      <c r="BH118" s="103">
        <v>2.5037438124258</v>
      </c>
      <c r="BI118" s="103">
        <v>2.4908690224258101</v>
      </c>
      <c r="BJ118" s="103">
        <v>2.52941111200913</v>
      </c>
      <c r="BK118" s="103">
        <v>2.48441779284247</v>
      </c>
      <c r="BL118" s="103">
        <v>2.5264570240924602</v>
      </c>
      <c r="BM118" s="103">
        <v>2.5135324099257899</v>
      </c>
      <c r="BN118" s="103">
        <v>2.4983096899257999</v>
      </c>
      <c r="BO118" s="103">
        <v>2.5267268711757902</v>
      </c>
      <c r="BP118" s="103">
        <v>2.50165807034247</v>
      </c>
      <c r="BQ118" s="103">
        <v>2.49734192742579</v>
      </c>
      <c r="BR118" s="103">
        <v>2.4860264990924499</v>
      </c>
      <c r="BS118" s="103">
        <v>2.5635209265924601</v>
      </c>
      <c r="BT118" s="103">
        <v>2.54415429242581</v>
      </c>
      <c r="BU118" s="103">
        <v>2.4704586236758002</v>
      </c>
      <c r="BV118" s="103">
        <v>2.5669770632591402</v>
      </c>
      <c r="BW118" s="103">
        <v>2.5079911120091301</v>
      </c>
      <c r="BX118" s="103">
        <v>2.5150308336757998</v>
      </c>
      <c r="BY118" s="103">
        <v>2.5224899665924698</v>
      </c>
      <c r="BZ118" s="103">
        <v>2.4982094078424599</v>
      </c>
      <c r="CA118" s="103">
        <v>2.4801262203424601</v>
      </c>
      <c r="CB118" s="103">
        <v>2.5222660074258001</v>
      </c>
      <c r="CC118" s="103">
        <v>2.5639771965924498</v>
      </c>
      <c r="CD118" s="103">
        <v>2.50194980200913</v>
      </c>
      <c r="CE118" s="103">
        <v>2.5532248553424601</v>
      </c>
      <c r="CF118" s="103">
        <v>2.4899779474258001</v>
      </c>
      <c r="CG118" s="103">
        <v>2.5210029120091302</v>
      </c>
      <c r="CH118" s="103">
        <v>2.5702156028424499</v>
      </c>
      <c r="CI118" s="103">
        <v>2.5411794145091502</v>
      </c>
      <c r="CJ118" s="103">
        <v>2.49953581742579</v>
      </c>
      <c r="CK118" s="103">
        <v>2.4772714015924602</v>
      </c>
      <c r="CL118" s="103">
        <v>2.5481784720091198</v>
      </c>
      <c r="CM118" s="103">
        <v>2.54166035117579</v>
      </c>
      <c r="CN118" s="103">
        <v>2.48072289200914</v>
      </c>
      <c r="CO118" s="103">
        <v>2.5201711870091201</v>
      </c>
      <c r="CP118" s="103">
        <v>2.5292516807591401</v>
      </c>
      <c r="CQ118" s="103">
        <v>2.5103754057591301</v>
      </c>
      <c r="CR118" s="103">
        <v>2.5150740461757901</v>
      </c>
      <c r="CS118" s="103">
        <v>2.5369957511757799</v>
      </c>
      <c r="CT118" s="103">
        <v>2.51063125409246</v>
      </c>
      <c r="CU118" s="103">
        <v>2.49587078909249</v>
      </c>
      <c r="CV118" s="103">
        <v>2.4827102011758</v>
      </c>
      <c r="CW118" s="103">
        <v>2.5148861890924499</v>
      </c>
      <c r="CX118" s="103">
        <v>2.5222886524258201</v>
      </c>
      <c r="CY118" s="103">
        <v>2.5190338615924701</v>
      </c>
      <c r="CZ118" s="103">
        <v>2.52616548534247</v>
      </c>
      <c r="DA118" s="103">
        <v>2.4564789682591099</v>
      </c>
      <c r="DB118" s="103">
        <v>2.4997684440924601</v>
      </c>
      <c r="DC118" s="103">
        <v>2.4996312645091301</v>
      </c>
      <c r="DD118" s="103">
        <v>2.5082991324258201</v>
      </c>
      <c r="DE118" s="103">
        <v>2.5044195486757999</v>
      </c>
      <c r="DF118" s="103">
        <v>2.4969286290924901</v>
      </c>
      <c r="DG118" s="103">
        <v>2.4746558478424601</v>
      </c>
      <c r="DH118" s="103">
        <v>2.5016335490924702</v>
      </c>
      <c r="DI118" s="103">
        <v>2.48146045825915</v>
      </c>
      <c r="DJ118" s="103">
        <v>2.50820401409245</v>
      </c>
      <c r="DK118" s="103">
        <v>2.5115075236758102</v>
      </c>
    </row>
    <row r="119" spans="14:115" x14ac:dyDescent="0.25">
      <c r="N119" s="6" t="s">
        <v>44</v>
      </c>
      <c r="O119" s="6">
        <v>2023</v>
      </c>
      <c r="P119" s="103">
        <v>2.5653380328653101</v>
      </c>
      <c r="Q119" s="103">
        <v>2.5959225478652899</v>
      </c>
      <c r="R119" s="103">
        <v>2.6046245586986401</v>
      </c>
      <c r="S119" s="103">
        <v>2.5551746836986502</v>
      </c>
      <c r="T119" s="103">
        <v>2.5293408882819501</v>
      </c>
      <c r="U119" s="103">
        <v>2.5643579432819599</v>
      </c>
      <c r="V119" s="103">
        <v>2.5989849653652799</v>
      </c>
      <c r="W119" s="103">
        <v>2.5872660241153</v>
      </c>
      <c r="X119" s="103">
        <v>2.5790867361986298</v>
      </c>
      <c r="Y119" s="103">
        <v>2.6094828970319699</v>
      </c>
      <c r="Z119" s="103">
        <v>2.5897700711986502</v>
      </c>
      <c r="AA119" s="103">
        <v>2.6212156311986301</v>
      </c>
      <c r="AB119" s="103">
        <v>2.6529958011986201</v>
      </c>
      <c r="AC119" s="103">
        <v>2.5905885745319699</v>
      </c>
      <c r="AD119" s="103">
        <v>2.5909616557819799</v>
      </c>
      <c r="AE119" s="103">
        <v>2.5835053203652798</v>
      </c>
      <c r="AF119" s="103">
        <v>2.5906090591152902</v>
      </c>
      <c r="AG119" s="103">
        <v>2.6307900541153</v>
      </c>
      <c r="AH119" s="103">
        <v>2.5726743978653199</v>
      </c>
      <c r="AI119" s="103">
        <v>2.60435398578197</v>
      </c>
      <c r="AJ119" s="103">
        <v>2.5916016366152799</v>
      </c>
      <c r="AK119" s="103">
        <v>2.5225913057819702</v>
      </c>
      <c r="AL119" s="103">
        <v>2.5511230124486399</v>
      </c>
      <c r="AM119" s="103">
        <v>2.5876232928652998</v>
      </c>
      <c r="AN119" s="103">
        <v>2.5716320257819598</v>
      </c>
      <c r="AO119" s="103">
        <v>2.6096729482819501</v>
      </c>
      <c r="AP119" s="103">
        <v>2.5692235853652901</v>
      </c>
      <c r="AQ119" s="103">
        <v>2.6182464520319599</v>
      </c>
      <c r="AR119" s="103">
        <v>2.5805437703653</v>
      </c>
      <c r="AS119" s="103">
        <v>2.5950331357819501</v>
      </c>
      <c r="AT119" s="103">
        <v>2.5729935149486201</v>
      </c>
      <c r="AU119" s="103">
        <v>2.5827428786986202</v>
      </c>
      <c r="AV119" s="103">
        <v>2.6166947474486202</v>
      </c>
      <c r="AW119" s="103">
        <v>2.6276163232819698</v>
      </c>
      <c r="AX119" s="103">
        <v>2.53493927328197</v>
      </c>
      <c r="AY119" s="103">
        <v>2.5648493557819698</v>
      </c>
      <c r="AZ119" s="103">
        <v>2.5712782282819502</v>
      </c>
      <c r="BA119" s="103">
        <v>2.5961478207819599</v>
      </c>
      <c r="BB119" s="103">
        <v>2.56715946536531</v>
      </c>
      <c r="BC119" s="103">
        <v>2.6062404957819498</v>
      </c>
      <c r="BD119" s="103">
        <v>2.5952256278652799</v>
      </c>
      <c r="BE119" s="103">
        <v>2.55679113703196</v>
      </c>
      <c r="BF119" s="103">
        <v>2.6178699670319698</v>
      </c>
      <c r="BG119" s="103">
        <v>2.59707404786531</v>
      </c>
      <c r="BH119" s="103">
        <v>2.58316025078198</v>
      </c>
      <c r="BI119" s="103">
        <v>2.5702854607819798</v>
      </c>
      <c r="BJ119" s="103">
        <v>2.6088275503653202</v>
      </c>
      <c r="BK119" s="103">
        <v>2.5638342311986402</v>
      </c>
      <c r="BL119" s="103">
        <v>2.6058734624486499</v>
      </c>
      <c r="BM119" s="103">
        <v>2.5929488482819698</v>
      </c>
      <c r="BN119" s="103">
        <v>2.5777261282819799</v>
      </c>
      <c r="BO119" s="103">
        <v>2.6061433095319799</v>
      </c>
      <c r="BP119" s="103">
        <v>2.5810745086986402</v>
      </c>
      <c r="BQ119" s="103">
        <v>2.5767583657819801</v>
      </c>
      <c r="BR119" s="103">
        <v>2.5654429374486298</v>
      </c>
      <c r="BS119" s="103">
        <v>2.6429373649486498</v>
      </c>
      <c r="BT119" s="103">
        <v>2.62357073078197</v>
      </c>
      <c r="BU119" s="103">
        <v>2.5498750620319801</v>
      </c>
      <c r="BV119" s="103">
        <v>2.64639350161531</v>
      </c>
      <c r="BW119" s="103">
        <v>2.5874075503652998</v>
      </c>
      <c r="BX119" s="103">
        <v>2.59444727203197</v>
      </c>
      <c r="BY119" s="103">
        <v>2.60190640494864</v>
      </c>
      <c r="BZ119" s="103">
        <v>2.5776258461986501</v>
      </c>
      <c r="CA119" s="103">
        <v>2.5595426586986498</v>
      </c>
      <c r="CB119" s="103">
        <v>2.6016824457819498</v>
      </c>
      <c r="CC119" s="103">
        <v>2.6433936349486302</v>
      </c>
      <c r="CD119" s="103">
        <v>2.5813662403653002</v>
      </c>
      <c r="CE119" s="103">
        <v>2.6326412936986299</v>
      </c>
      <c r="CF119" s="103">
        <v>2.5693943857819499</v>
      </c>
      <c r="CG119" s="103">
        <v>2.6004193503653199</v>
      </c>
      <c r="CH119" s="103">
        <v>2.6496320411986298</v>
      </c>
      <c r="CI119" s="103">
        <v>2.6205958528652902</v>
      </c>
      <c r="CJ119" s="103">
        <v>2.57895225578197</v>
      </c>
      <c r="CK119" s="103">
        <v>2.5566878399486499</v>
      </c>
      <c r="CL119" s="103">
        <v>2.6275949103653198</v>
      </c>
      <c r="CM119" s="103">
        <v>2.6210767895319802</v>
      </c>
      <c r="CN119" s="103">
        <v>2.56013933036528</v>
      </c>
      <c r="CO119" s="103">
        <v>2.5995876253653001</v>
      </c>
      <c r="CP119" s="103">
        <v>2.6086681191152801</v>
      </c>
      <c r="CQ119" s="103">
        <v>2.5897918441152998</v>
      </c>
      <c r="CR119" s="103">
        <v>2.5944904845319701</v>
      </c>
      <c r="CS119" s="103">
        <v>2.6164121895319599</v>
      </c>
      <c r="CT119" s="103">
        <v>2.5900476924486102</v>
      </c>
      <c r="CU119" s="103">
        <v>2.5752872274486198</v>
      </c>
      <c r="CV119" s="103">
        <v>2.5621266395319702</v>
      </c>
      <c r="CW119" s="103">
        <v>2.5943026274486298</v>
      </c>
      <c r="CX119" s="103">
        <v>2.6017050907819499</v>
      </c>
      <c r="CY119" s="103">
        <v>2.5984502999486399</v>
      </c>
      <c r="CZ119" s="103">
        <v>2.60558192369863</v>
      </c>
      <c r="DA119" s="103">
        <v>2.5358954066152899</v>
      </c>
      <c r="DB119" s="103">
        <v>2.5791848824486401</v>
      </c>
      <c r="DC119" s="103">
        <v>2.57904770286531</v>
      </c>
      <c r="DD119" s="103">
        <v>2.5877155707819601</v>
      </c>
      <c r="DE119" s="103">
        <v>2.58383598703197</v>
      </c>
      <c r="DF119" s="103">
        <v>2.5763450674486199</v>
      </c>
      <c r="DG119" s="103">
        <v>2.55407228619862</v>
      </c>
      <c r="DH119" s="103">
        <v>2.5810499874486399</v>
      </c>
      <c r="DI119" s="103">
        <v>2.5608768966152899</v>
      </c>
      <c r="DJ119" s="103">
        <v>2.5876204524486299</v>
      </c>
      <c r="DK119" s="103">
        <v>2.59092396203196</v>
      </c>
    </row>
    <row r="120" spans="14:115" x14ac:dyDescent="0.25">
      <c r="N120" s="6" t="s">
        <v>44</v>
      </c>
      <c r="O120" s="6">
        <v>2024</v>
      </c>
      <c r="P120" s="103">
        <v>2.63567174047814</v>
      </c>
      <c r="Q120" s="103">
        <v>2.6662562554781402</v>
      </c>
      <c r="R120" s="103">
        <v>2.6749582663114699</v>
      </c>
      <c r="S120" s="103">
        <v>2.6255083913114698</v>
      </c>
      <c r="T120" s="103">
        <v>2.5996745958948102</v>
      </c>
      <c r="U120" s="103">
        <v>2.6346916508948</v>
      </c>
      <c r="V120" s="103">
        <v>2.66931867297814</v>
      </c>
      <c r="W120" s="103">
        <v>2.6575997317281499</v>
      </c>
      <c r="X120" s="103">
        <v>2.6494204438114801</v>
      </c>
      <c r="Y120" s="103">
        <v>2.6798166046448202</v>
      </c>
      <c r="Z120" s="103">
        <v>2.6601037788114699</v>
      </c>
      <c r="AA120" s="103">
        <v>2.6915493388114702</v>
      </c>
      <c r="AB120" s="103">
        <v>2.72332950881147</v>
      </c>
      <c r="AC120" s="103">
        <v>2.66092228214481</v>
      </c>
      <c r="AD120" s="103">
        <v>2.66129536339482</v>
      </c>
      <c r="AE120" s="103">
        <v>2.6538390279781399</v>
      </c>
      <c r="AF120" s="103">
        <v>2.66094276672814</v>
      </c>
      <c r="AG120" s="103">
        <v>2.7011237617281401</v>
      </c>
      <c r="AH120" s="103">
        <v>2.6430081054781298</v>
      </c>
      <c r="AI120" s="103">
        <v>2.6746876933948198</v>
      </c>
      <c r="AJ120" s="103">
        <v>2.6619353442281399</v>
      </c>
      <c r="AK120" s="103">
        <v>2.5929250133948201</v>
      </c>
      <c r="AL120" s="103">
        <v>2.62145672006148</v>
      </c>
      <c r="AM120" s="103">
        <v>2.6579570004781501</v>
      </c>
      <c r="AN120" s="103">
        <v>2.6419657333948101</v>
      </c>
      <c r="AO120" s="103">
        <v>2.6800066558948101</v>
      </c>
      <c r="AP120" s="103">
        <v>2.6395572929781501</v>
      </c>
      <c r="AQ120" s="103">
        <v>2.6885801596448098</v>
      </c>
      <c r="AR120" s="103">
        <v>2.6508774779781401</v>
      </c>
      <c r="AS120" s="103">
        <v>2.6653668433948101</v>
      </c>
      <c r="AT120" s="103">
        <v>2.6433272225614699</v>
      </c>
      <c r="AU120" s="103">
        <v>2.6530765863114798</v>
      </c>
      <c r="AV120" s="103">
        <v>2.6870284550614798</v>
      </c>
      <c r="AW120" s="103">
        <v>2.6979500308948201</v>
      </c>
      <c r="AX120" s="103">
        <v>2.6052729808948101</v>
      </c>
      <c r="AY120" s="103">
        <v>2.6351830633948099</v>
      </c>
      <c r="AZ120" s="103">
        <v>2.6416119358948098</v>
      </c>
      <c r="BA120" s="103">
        <v>2.6664815283948098</v>
      </c>
      <c r="BB120" s="103">
        <v>2.6374931729781501</v>
      </c>
      <c r="BC120" s="103">
        <v>2.6765742033948099</v>
      </c>
      <c r="BD120" s="103">
        <v>2.6655593354781399</v>
      </c>
      <c r="BE120" s="103">
        <v>2.6271248446448001</v>
      </c>
      <c r="BF120" s="103">
        <v>2.6882036746448099</v>
      </c>
      <c r="BG120" s="103">
        <v>2.6674077554781301</v>
      </c>
      <c r="BH120" s="103">
        <v>2.6534939583948201</v>
      </c>
      <c r="BI120" s="103">
        <v>2.6406191683948199</v>
      </c>
      <c r="BJ120" s="103">
        <v>2.6791612579781301</v>
      </c>
      <c r="BK120" s="103">
        <v>2.63416793881149</v>
      </c>
      <c r="BL120" s="103">
        <v>2.67620717006147</v>
      </c>
      <c r="BM120" s="103">
        <v>2.6632825558948099</v>
      </c>
      <c r="BN120" s="103">
        <v>2.64805983589482</v>
      </c>
      <c r="BO120" s="103">
        <v>2.6764770171448</v>
      </c>
      <c r="BP120" s="103">
        <v>2.65140821631149</v>
      </c>
      <c r="BQ120" s="103">
        <v>2.64709207339479</v>
      </c>
      <c r="BR120" s="103">
        <v>2.6357766450614801</v>
      </c>
      <c r="BS120" s="103">
        <v>2.7132710725614602</v>
      </c>
      <c r="BT120" s="103">
        <v>2.6939044383948199</v>
      </c>
      <c r="BU120" s="103">
        <v>2.6202087696448202</v>
      </c>
      <c r="BV120" s="103">
        <v>2.71672720922815</v>
      </c>
      <c r="BW120" s="103">
        <v>2.6577412579781399</v>
      </c>
      <c r="BX120" s="103">
        <v>2.6647809796448199</v>
      </c>
      <c r="BY120" s="103">
        <v>2.6722401125614899</v>
      </c>
      <c r="BZ120" s="103">
        <v>2.64795955381146</v>
      </c>
      <c r="CA120" s="103">
        <v>2.6298763663114699</v>
      </c>
      <c r="CB120" s="103">
        <v>2.6720161533948099</v>
      </c>
      <c r="CC120" s="103">
        <v>2.7137273425614801</v>
      </c>
      <c r="CD120" s="103">
        <v>2.6516999479781398</v>
      </c>
      <c r="CE120" s="103">
        <v>2.7029750013114802</v>
      </c>
      <c r="CF120" s="103">
        <v>2.63972809339481</v>
      </c>
      <c r="CG120" s="103">
        <v>2.6707530579781298</v>
      </c>
      <c r="CH120" s="103">
        <v>2.7199657488114801</v>
      </c>
      <c r="CI120" s="103">
        <v>2.69092956047814</v>
      </c>
      <c r="CJ120" s="103">
        <v>2.6492859633948198</v>
      </c>
      <c r="CK120" s="103">
        <v>2.6270215475614598</v>
      </c>
      <c r="CL120" s="103">
        <v>2.6979286179781301</v>
      </c>
      <c r="CM120" s="103">
        <v>2.6914104971447901</v>
      </c>
      <c r="CN120" s="103">
        <v>2.63047303797814</v>
      </c>
      <c r="CO120" s="103">
        <v>2.6699213329781499</v>
      </c>
      <c r="CP120" s="103">
        <v>2.6790018267281499</v>
      </c>
      <c r="CQ120" s="103">
        <v>2.6601255517281399</v>
      </c>
      <c r="CR120" s="103">
        <v>2.6648241921448199</v>
      </c>
      <c r="CS120" s="103">
        <v>2.6867458971448102</v>
      </c>
      <c r="CT120" s="103">
        <v>2.6603814000614698</v>
      </c>
      <c r="CU120" s="103">
        <v>2.6456209350614799</v>
      </c>
      <c r="CV120" s="103">
        <v>2.63246034714482</v>
      </c>
      <c r="CW120" s="103">
        <v>2.6646363350614699</v>
      </c>
      <c r="CX120" s="103">
        <v>2.67203879839481</v>
      </c>
      <c r="CY120" s="103">
        <v>2.6687840075614799</v>
      </c>
      <c r="CZ120" s="103">
        <v>2.67591563131147</v>
      </c>
      <c r="DA120" s="103">
        <v>2.6062291142281402</v>
      </c>
      <c r="DB120" s="103">
        <v>2.6495185900614602</v>
      </c>
      <c r="DC120" s="103">
        <v>2.6493814104781501</v>
      </c>
      <c r="DD120" s="103">
        <v>2.65804927839481</v>
      </c>
      <c r="DE120" s="103">
        <v>2.6541696946448101</v>
      </c>
      <c r="DF120" s="103">
        <v>2.64667877506148</v>
      </c>
      <c r="DG120" s="103">
        <v>2.6244059938114801</v>
      </c>
      <c r="DH120" s="103">
        <v>2.6513836950614902</v>
      </c>
      <c r="DI120" s="103">
        <v>2.6312106042281398</v>
      </c>
      <c r="DJ120" s="103">
        <v>2.65795416006147</v>
      </c>
      <c r="DK120" s="103">
        <v>2.6612576696448</v>
      </c>
    </row>
    <row r="121" spans="14:115" x14ac:dyDescent="0.25">
      <c r="N121" s="6" t="s">
        <v>44</v>
      </c>
      <c r="O121" s="6">
        <v>2025</v>
      </c>
      <c r="P121" s="103">
        <v>2.7045435123173598</v>
      </c>
      <c r="Q121" s="103">
        <v>2.7351280273173502</v>
      </c>
      <c r="R121" s="103">
        <v>2.7438300381506902</v>
      </c>
      <c r="S121" s="103">
        <v>2.6943801631506901</v>
      </c>
      <c r="T121" s="103">
        <v>2.66854636773401</v>
      </c>
      <c r="U121" s="103">
        <v>2.7035634227340202</v>
      </c>
      <c r="V121" s="103">
        <v>2.73819044481737</v>
      </c>
      <c r="W121" s="103">
        <v>2.7264715035673599</v>
      </c>
      <c r="X121" s="103">
        <v>2.7182922156506799</v>
      </c>
      <c r="Y121" s="103">
        <v>2.74868837648402</v>
      </c>
      <c r="Z121" s="103">
        <v>2.7289755506506901</v>
      </c>
      <c r="AA121" s="103">
        <v>2.7604211106506802</v>
      </c>
      <c r="AB121" s="103">
        <v>2.79220128065068</v>
      </c>
      <c r="AC121" s="103">
        <v>2.7297940539840302</v>
      </c>
      <c r="AD121" s="103">
        <v>2.73016713523401</v>
      </c>
      <c r="AE121" s="103">
        <v>2.7227107998173401</v>
      </c>
      <c r="AF121" s="103">
        <v>2.7298145385673398</v>
      </c>
      <c r="AG121" s="103">
        <v>2.7699955335673501</v>
      </c>
      <c r="AH121" s="103">
        <v>2.71187987731735</v>
      </c>
      <c r="AI121" s="103">
        <v>2.7435594652340201</v>
      </c>
      <c r="AJ121" s="103">
        <v>2.7308071160673602</v>
      </c>
      <c r="AK121" s="103">
        <v>2.6617967852340199</v>
      </c>
      <c r="AL121" s="103">
        <v>2.69032849190069</v>
      </c>
      <c r="AM121" s="103">
        <v>2.7268287723173499</v>
      </c>
      <c r="AN121" s="103">
        <v>2.7108375052340299</v>
      </c>
      <c r="AO121" s="103">
        <v>2.7488784277340299</v>
      </c>
      <c r="AP121" s="103">
        <v>2.7084290648173699</v>
      </c>
      <c r="AQ121" s="103">
        <v>2.7574519314840198</v>
      </c>
      <c r="AR121" s="103">
        <v>2.7197492498173501</v>
      </c>
      <c r="AS121" s="103">
        <v>2.7342386152340099</v>
      </c>
      <c r="AT121" s="103">
        <v>2.7121989944006901</v>
      </c>
      <c r="AU121" s="103">
        <v>2.7219483581506698</v>
      </c>
      <c r="AV121" s="103">
        <v>2.7559002269007</v>
      </c>
      <c r="AW121" s="103">
        <v>2.7668218027340199</v>
      </c>
      <c r="AX121" s="103">
        <v>2.6741447527340201</v>
      </c>
      <c r="AY121" s="103">
        <v>2.7040548352340199</v>
      </c>
      <c r="AZ121" s="103">
        <v>2.71048370773401</v>
      </c>
      <c r="BA121" s="103">
        <v>2.7353533002340198</v>
      </c>
      <c r="BB121" s="103">
        <v>2.7063649448173401</v>
      </c>
      <c r="BC121" s="103">
        <v>2.7454459752340101</v>
      </c>
      <c r="BD121" s="103">
        <v>2.7344311073173602</v>
      </c>
      <c r="BE121" s="103">
        <v>2.6959966164840199</v>
      </c>
      <c r="BF121" s="103">
        <v>2.7570754464840199</v>
      </c>
      <c r="BG121" s="103">
        <v>2.7362795273173499</v>
      </c>
      <c r="BH121" s="103">
        <v>2.7223657302340198</v>
      </c>
      <c r="BI121" s="103">
        <v>2.7094909402340099</v>
      </c>
      <c r="BJ121" s="103">
        <v>2.7480330298173499</v>
      </c>
      <c r="BK121" s="103">
        <v>2.7030397106506898</v>
      </c>
      <c r="BL121" s="103">
        <v>2.7450789419006898</v>
      </c>
      <c r="BM121" s="103">
        <v>2.7321543277340199</v>
      </c>
      <c r="BN121" s="103">
        <v>2.71693160773401</v>
      </c>
      <c r="BO121" s="103">
        <v>2.74534878898401</v>
      </c>
      <c r="BP121" s="103">
        <v>2.7202799881506898</v>
      </c>
      <c r="BQ121" s="103">
        <v>2.71596384523402</v>
      </c>
      <c r="BR121" s="103">
        <v>2.7046484169006901</v>
      </c>
      <c r="BS121" s="103">
        <v>2.7821428444006799</v>
      </c>
      <c r="BT121" s="103">
        <v>2.7627762102340299</v>
      </c>
      <c r="BU121" s="103">
        <v>2.6890805414840102</v>
      </c>
      <c r="BV121" s="103">
        <v>2.7855989810673401</v>
      </c>
      <c r="BW121" s="103">
        <v>2.7266130298173499</v>
      </c>
      <c r="BX121" s="103">
        <v>2.7336527514840201</v>
      </c>
      <c r="BY121" s="103">
        <v>2.7411118844006901</v>
      </c>
      <c r="BZ121" s="103">
        <v>2.71683132565069</v>
      </c>
      <c r="CA121" s="103">
        <v>2.6987481381506901</v>
      </c>
      <c r="CB121" s="103">
        <v>2.7408879252340101</v>
      </c>
      <c r="CC121" s="103">
        <v>2.7825991144006901</v>
      </c>
      <c r="CD121" s="103">
        <v>2.7205717198173498</v>
      </c>
      <c r="CE121" s="103">
        <v>2.77184677315068</v>
      </c>
      <c r="CF121" s="103">
        <v>2.7085998652340302</v>
      </c>
      <c r="CG121" s="103">
        <v>2.73962482981735</v>
      </c>
      <c r="CH121" s="103">
        <v>2.7888375206506799</v>
      </c>
      <c r="CI121" s="103">
        <v>2.7598013323173398</v>
      </c>
      <c r="CJ121" s="103">
        <v>2.71815773523402</v>
      </c>
      <c r="CK121" s="103">
        <v>2.69589331940068</v>
      </c>
      <c r="CL121" s="103">
        <v>2.7668003898173499</v>
      </c>
      <c r="CM121" s="103">
        <v>2.7602822689840201</v>
      </c>
      <c r="CN121" s="103">
        <v>2.6993448098173398</v>
      </c>
      <c r="CO121" s="103">
        <v>2.7387931048173502</v>
      </c>
      <c r="CP121" s="103">
        <v>2.7478735985673701</v>
      </c>
      <c r="CQ121" s="103">
        <v>2.7289973235673499</v>
      </c>
      <c r="CR121" s="103">
        <v>2.7336959639840201</v>
      </c>
      <c r="CS121" s="103">
        <v>2.7556176689840202</v>
      </c>
      <c r="CT121" s="103">
        <v>2.7292531719006901</v>
      </c>
      <c r="CU121" s="103">
        <v>2.7144927069006699</v>
      </c>
      <c r="CV121" s="103">
        <v>2.7013321189840198</v>
      </c>
      <c r="CW121" s="103">
        <v>2.7335081069006799</v>
      </c>
      <c r="CX121" s="103">
        <v>2.7409105702340102</v>
      </c>
      <c r="CY121" s="103">
        <v>2.7376557794006899</v>
      </c>
      <c r="CZ121" s="103">
        <v>2.74478740315068</v>
      </c>
      <c r="DA121" s="103">
        <v>2.6751008860673502</v>
      </c>
      <c r="DB121" s="103">
        <v>2.7183903619006902</v>
      </c>
      <c r="DC121" s="103">
        <v>2.7182531823173499</v>
      </c>
      <c r="DD121" s="103">
        <v>2.7269210502340102</v>
      </c>
      <c r="DE121" s="103">
        <v>2.7230414664840201</v>
      </c>
      <c r="DF121" s="103">
        <v>2.7155505469006802</v>
      </c>
      <c r="DG121" s="103">
        <v>2.6932777656506999</v>
      </c>
      <c r="DH121" s="103">
        <v>2.72025546690069</v>
      </c>
      <c r="DI121" s="103">
        <v>2.7000823760673498</v>
      </c>
      <c r="DJ121" s="103">
        <v>2.72682593190068</v>
      </c>
      <c r="DK121" s="103">
        <v>2.73012944148401</v>
      </c>
    </row>
    <row r="122" spans="14:115" x14ac:dyDescent="0.25">
      <c r="N122" s="6" t="s">
        <v>44</v>
      </c>
      <c r="O122" s="6">
        <v>2026</v>
      </c>
      <c r="P122" s="103">
        <v>2.7839846082077599</v>
      </c>
      <c r="Q122" s="103">
        <v>2.8145691232077699</v>
      </c>
      <c r="R122" s="103">
        <v>2.8232711340410899</v>
      </c>
      <c r="S122" s="103">
        <v>2.7738212590410898</v>
      </c>
      <c r="T122" s="103">
        <v>2.7479874636244399</v>
      </c>
      <c r="U122" s="103">
        <v>2.7830045186244199</v>
      </c>
      <c r="V122" s="103">
        <v>2.8176315407077599</v>
      </c>
      <c r="W122" s="103">
        <v>2.8059125994577698</v>
      </c>
      <c r="X122" s="103">
        <v>2.7977333115411001</v>
      </c>
      <c r="Y122" s="103">
        <v>2.8281294723744299</v>
      </c>
      <c r="Z122" s="103">
        <v>2.8084166465410898</v>
      </c>
      <c r="AA122" s="103">
        <v>2.8398622065410799</v>
      </c>
      <c r="AB122" s="103">
        <v>2.8716423765411001</v>
      </c>
      <c r="AC122" s="103">
        <v>2.8092351498744401</v>
      </c>
      <c r="AD122" s="103">
        <v>2.8096082311244399</v>
      </c>
      <c r="AE122" s="103">
        <v>2.80215189570777</v>
      </c>
      <c r="AF122" s="103">
        <v>2.8092556344577502</v>
      </c>
      <c r="AG122" s="103">
        <v>2.84943662945776</v>
      </c>
      <c r="AH122" s="103">
        <v>2.79132097320776</v>
      </c>
      <c r="AI122" s="103">
        <v>2.8230005611244402</v>
      </c>
      <c r="AJ122" s="103">
        <v>2.8102482119577599</v>
      </c>
      <c r="AK122" s="103">
        <v>2.7412378811244298</v>
      </c>
      <c r="AL122" s="103">
        <v>2.7697695877911102</v>
      </c>
      <c r="AM122" s="103">
        <v>2.8062698682077598</v>
      </c>
      <c r="AN122" s="103">
        <v>2.79027860112443</v>
      </c>
      <c r="AO122" s="103">
        <v>2.8283195236244301</v>
      </c>
      <c r="AP122" s="103">
        <v>2.7878701607077598</v>
      </c>
      <c r="AQ122" s="103">
        <v>2.8368930273744302</v>
      </c>
      <c r="AR122" s="103">
        <v>2.79919034570776</v>
      </c>
      <c r="AS122" s="103">
        <v>2.8136797111244101</v>
      </c>
      <c r="AT122" s="103">
        <v>2.7916400902910898</v>
      </c>
      <c r="AU122" s="103">
        <v>2.8013894540411002</v>
      </c>
      <c r="AV122" s="103">
        <v>2.83534132279109</v>
      </c>
      <c r="AW122" s="103">
        <v>2.84626289862444</v>
      </c>
      <c r="AX122" s="103">
        <v>2.75358584862443</v>
      </c>
      <c r="AY122" s="103">
        <v>2.7834959311244298</v>
      </c>
      <c r="AZ122" s="103">
        <v>2.78992480362442</v>
      </c>
      <c r="BA122" s="103">
        <v>2.81479439612442</v>
      </c>
      <c r="BB122" s="103">
        <v>2.78580604070777</v>
      </c>
      <c r="BC122" s="103">
        <v>2.8248870711244201</v>
      </c>
      <c r="BD122" s="103">
        <v>2.8138722032077599</v>
      </c>
      <c r="BE122" s="103">
        <v>2.7754377123744201</v>
      </c>
      <c r="BF122" s="103">
        <v>2.8365165423744299</v>
      </c>
      <c r="BG122" s="103">
        <v>2.8157206232077701</v>
      </c>
      <c r="BH122" s="103">
        <v>2.80180682612444</v>
      </c>
      <c r="BI122" s="103">
        <v>2.7889320361244399</v>
      </c>
      <c r="BJ122" s="103">
        <v>2.8274741257077798</v>
      </c>
      <c r="BK122" s="103">
        <v>2.78248080654111</v>
      </c>
      <c r="BL122" s="103">
        <v>2.82452003779109</v>
      </c>
      <c r="BM122" s="103">
        <v>2.8115954236244201</v>
      </c>
      <c r="BN122" s="103">
        <v>2.7963727036244399</v>
      </c>
      <c r="BO122" s="103">
        <v>2.8247898848744399</v>
      </c>
      <c r="BP122" s="103">
        <v>2.79972108404111</v>
      </c>
      <c r="BQ122" s="103">
        <v>2.7954049411244402</v>
      </c>
      <c r="BR122" s="103">
        <v>2.7840895127910898</v>
      </c>
      <c r="BS122" s="103">
        <v>2.8615839402911001</v>
      </c>
      <c r="BT122" s="103">
        <v>2.8422173061244398</v>
      </c>
      <c r="BU122" s="103">
        <v>2.7685216373744401</v>
      </c>
      <c r="BV122" s="103">
        <v>2.86504007695777</v>
      </c>
      <c r="BW122" s="103">
        <v>2.8060541257077598</v>
      </c>
      <c r="BX122" s="103">
        <v>2.8130938473744398</v>
      </c>
      <c r="BY122" s="103">
        <v>2.8205529802911098</v>
      </c>
      <c r="BZ122" s="103">
        <v>2.7962724215410999</v>
      </c>
      <c r="CA122" s="103">
        <v>2.7781892340410899</v>
      </c>
      <c r="CB122" s="103">
        <v>2.8203290211244298</v>
      </c>
      <c r="CC122" s="103">
        <v>2.8620402102910898</v>
      </c>
      <c r="CD122" s="103">
        <v>2.8000128157077602</v>
      </c>
      <c r="CE122" s="103">
        <v>2.8512878690410899</v>
      </c>
      <c r="CF122" s="103">
        <v>2.7880409611244299</v>
      </c>
      <c r="CG122" s="103">
        <v>2.8190659257077799</v>
      </c>
      <c r="CH122" s="103">
        <v>2.8682786165410898</v>
      </c>
      <c r="CI122" s="103">
        <v>2.8392424282077502</v>
      </c>
      <c r="CJ122" s="103">
        <v>2.79759883112443</v>
      </c>
      <c r="CK122" s="103">
        <v>2.7753344152911099</v>
      </c>
      <c r="CL122" s="103">
        <v>2.8462414857077598</v>
      </c>
      <c r="CM122" s="103">
        <v>2.83972336487443</v>
      </c>
      <c r="CN122" s="103">
        <v>2.77878590570776</v>
      </c>
      <c r="CO122" s="103">
        <v>2.8182342007077601</v>
      </c>
      <c r="CP122" s="103">
        <v>2.8273146944577601</v>
      </c>
      <c r="CQ122" s="103">
        <v>2.8084384194577701</v>
      </c>
      <c r="CR122" s="103">
        <v>2.8131370598744301</v>
      </c>
      <c r="CS122" s="103">
        <v>2.8350587648744199</v>
      </c>
      <c r="CT122" s="103">
        <v>2.8086942677911</v>
      </c>
      <c r="CU122" s="103">
        <v>2.7939338027910798</v>
      </c>
      <c r="CV122" s="103">
        <v>2.78077321487444</v>
      </c>
      <c r="CW122" s="103">
        <v>2.8129492027910801</v>
      </c>
      <c r="CX122" s="103">
        <v>2.8203516661244201</v>
      </c>
      <c r="CY122" s="103">
        <v>2.8170968752910999</v>
      </c>
      <c r="CZ122" s="103">
        <v>2.8242284990410802</v>
      </c>
      <c r="DA122" s="103">
        <v>2.7545419819577499</v>
      </c>
      <c r="DB122" s="103">
        <v>2.7978314577911001</v>
      </c>
      <c r="DC122" s="103">
        <v>2.7976942782077701</v>
      </c>
      <c r="DD122" s="103">
        <v>2.8063621461244099</v>
      </c>
      <c r="DE122" s="103">
        <v>2.8024825623744301</v>
      </c>
      <c r="DF122" s="103">
        <v>2.7949916427910799</v>
      </c>
      <c r="DG122" s="103">
        <v>2.7727188615411</v>
      </c>
      <c r="DH122" s="103">
        <v>2.7996965627911101</v>
      </c>
      <c r="DI122" s="103">
        <v>2.77952347195775</v>
      </c>
      <c r="DJ122" s="103">
        <v>2.8062670277910899</v>
      </c>
      <c r="DK122" s="103">
        <v>2.80957053737442</v>
      </c>
    </row>
    <row r="123" spans="14:115" x14ac:dyDescent="0.25">
      <c r="N123" s="6" t="s">
        <v>44</v>
      </c>
      <c r="O123" s="6">
        <v>2027</v>
      </c>
      <c r="P123" s="103">
        <v>2.87315645960989</v>
      </c>
      <c r="Q123" s="103">
        <v>2.9037409746098901</v>
      </c>
      <c r="R123" s="103">
        <v>2.9124429854432199</v>
      </c>
      <c r="S123" s="103">
        <v>2.86299311044321</v>
      </c>
      <c r="T123" s="103">
        <v>2.8371593150265499</v>
      </c>
      <c r="U123" s="103">
        <v>2.8721763700265499</v>
      </c>
      <c r="V123" s="103">
        <v>2.9068033921098801</v>
      </c>
      <c r="W123" s="103">
        <v>2.8950844508598701</v>
      </c>
      <c r="X123" s="103">
        <v>2.8869051629432199</v>
      </c>
      <c r="Y123" s="103">
        <v>2.9173013237765502</v>
      </c>
      <c r="Z123" s="103">
        <v>2.8975884979432101</v>
      </c>
      <c r="AA123" s="103">
        <v>2.9290340579432099</v>
      </c>
      <c r="AB123" s="103">
        <v>2.9608142279432199</v>
      </c>
      <c r="AC123" s="103">
        <v>2.8984070012765399</v>
      </c>
      <c r="AD123" s="103">
        <v>2.89878008252655</v>
      </c>
      <c r="AE123" s="103">
        <v>2.89132374710988</v>
      </c>
      <c r="AF123" s="103">
        <v>2.8984274858598802</v>
      </c>
      <c r="AG123" s="103">
        <v>2.93860848085987</v>
      </c>
      <c r="AH123" s="103">
        <v>2.88049282460987</v>
      </c>
      <c r="AI123" s="103">
        <v>2.91217241252654</v>
      </c>
      <c r="AJ123" s="103">
        <v>2.8994200633598699</v>
      </c>
      <c r="AK123" s="103">
        <v>2.83040973252655</v>
      </c>
      <c r="AL123" s="103">
        <v>2.85894143919321</v>
      </c>
      <c r="AM123" s="103">
        <v>2.8954417196098898</v>
      </c>
      <c r="AN123" s="103">
        <v>2.8794504525265499</v>
      </c>
      <c r="AO123" s="103">
        <v>2.9174913750265401</v>
      </c>
      <c r="AP123" s="103">
        <v>2.8770420121098801</v>
      </c>
      <c r="AQ123" s="103">
        <v>2.9260648787765602</v>
      </c>
      <c r="AR123" s="103">
        <v>2.8883621971098901</v>
      </c>
      <c r="AS123" s="103">
        <v>2.9028515625265499</v>
      </c>
      <c r="AT123" s="103">
        <v>2.8808119416932101</v>
      </c>
      <c r="AU123" s="103">
        <v>2.8905613054432102</v>
      </c>
      <c r="AV123" s="103">
        <v>2.9245131741932102</v>
      </c>
      <c r="AW123" s="103">
        <v>2.9354347500265399</v>
      </c>
      <c r="AX123" s="103">
        <v>2.84275770002656</v>
      </c>
      <c r="AY123" s="103">
        <v>2.8726677825265399</v>
      </c>
      <c r="AZ123" s="103">
        <v>2.8790966550265602</v>
      </c>
      <c r="BA123" s="103">
        <v>2.90396624752655</v>
      </c>
      <c r="BB123" s="103">
        <v>2.8749778921098801</v>
      </c>
      <c r="BC123" s="103">
        <v>2.9140589225265598</v>
      </c>
      <c r="BD123" s="103">
        <v>2.9030440546098699</v>
      </c>
      <c r="BE123" s="103">
        <v>2.8646095637765501</v>
      </c>
      <c r="BF123" s="103">
        <v>2.9256883937765399</v>
      </c>
      <c r="BG123" s="103">
        <v>2.9048924746098801</v>
      </c>
      <c r="BH123" s="103">
        <v>2.8909786775265398</v>
      </c>
      <c r="BI123" s="103">
        <v>2.8781038875265499</v>
      </c>
      <c r="BJ123" s="103">
        <v>2.9166459771098801</v>
      </c>
      <c r="BK123" s="103">
        <v>2.8716526579432098</v>
      </c>
      <c r="BL123" s="103">
        <v>2.9136918891932102</v>
      </c>
      <c r="BM123" s="103">
        <v>2.9007672750265598</v>
      </c>
      <c r="BN123" s="103">
        <v>2.8855445550265499</v>
      </c>
      <c r="BO123" s="103">
        <v>2.9139617362765402</v>
      </c>
      <c r="BP123" s="103">
        <v>2.8888929354432098</v>
      </c>
      <c r="BQ123" s="103">
        <v>2.88457679252654</v>
      </c>
      <c r="BR123" s="103">
        <v>2.8732613641932199</v>
      </c>
      <c r="BS123" s="103">
        <v>2.9507557916932101</v>
      </c>
      <c r="BT123" s="103">
        <v>2.9313891575265401</v>
      </c>
      <c r="BU123" s="103">
        <v>2.8576934887765502</v>
      </c>
      <c r="BV123" s="103">
        <v>2.95421192835988</v>
      </c>
      <c r="BW123" s="103">
        <v>2.8952259771098698</v>
      </c>
      <c r="BX123" s="103">
        <v>2.9022656987765498</v>
      </c>
      <c r="BY123" s="103">
        <v>2.9097248316932101</v>
      </c>
      <c r="BZ123" s="103">
        <v>2.8854442729432099</v>
      </c>
      <c r="CA123" s="103">
        <v>2.8673610854432101</v>
      </c>
      <c r="CB123" s="103">
        <v>2.9095008725265501</v>
      </c>
      <c r="CC123" s="103">
        <v>2.9512120616932198</v>
      </c>
      <c r="CD123" s="103">
        <v>2.8891846671098702</v>
      </c>
      <c r="CE123" s="103">
        <v>2.9404597204432301</v>
      </c>
      <c r="CF123" s="103">
        <v>2.8772128125265399</v>
      </c>
      <c r="CG123" s="103">
        <v>2.9082377771098802</v>
      </c>
      <c r="CH123" s="103">
        <v>2.9574504679432199</v>
      </c>
      <c r="CI123" s="103">
        <v>2.92841427960989</v>
      </c>
      <c r="CJ123" s="103">
        <v>2.8867706825265498</v>
      </c>
      <c r="CK123" s="103">
        <v>2.8645062666932102</v>
      </c>
      <c r="CL123" s="103">
        <v>2.9354133371098698</v>
      </c>
      <c r="CM123" s="103">
        <v>2.92889521627654</v>
      </c>
      <c r="CN123" s="103">
        <v>2.8679577571098802</v>
      </c>
      <c r="CO123" s="103">
        <v>2.9074060521098901</v>
      </c>
      <c r="CP123" s="103">
        <v>2.9164865458598799</v>
      </c>
      <c r="CQ123" s="103">
        <v>2.8976102708598699</v>
      </c>
      <c r="CR123" s="103">
        <v>2.9023089112765499</v>
      </c>
      <c r="CS123" s="103">
        <v>2.9242306162765499</v>
      </c>
      <c r="CT123" s="103">
        <v>2.89786611919321</v>
      </c>
      <c r="CU123" s="103">
        <v>2.8831056541932099</v>
      </c>
      <c r="CV123" s="103">
        <v>2.8699450662765398</v>
      </c>
      <c r="CW123" s="103">
        <v>2.9021210541932101</v>
      </c>
      <c r="CX123" s="103">
        <v>2.9095235175265501</v>
      </c>
      <c r="CY123" s="103">
        <v>2.9062687266932001</v>
      </c>
      <c r="CZ123" s="103">
        <v>2.9134003504432102</v>
      </c>
      <c r="DA123" s="103">
        <v>2.8437138333598799</v>
      </c>
      <c r="DB123" s="103">
        <v>2.8870033091932101</v>
      </c>
      <c r="DC123" s="103">
        <v>2.8868661296098801</v>
      </c>
      <c r="DD123" s="103">
        <v>2.8955339975265502</v>
      </c>
      <c r="DE123" s="103">
        <v>2.8916544137765299</v>
      </c>
      <c r="DF123" s="103">
        <v>2.8841634941932099</v>
      </c>
      <c r="DG123" s="103">
        <v>2.8618907129432101</v>
      </c>
      <c r="DH123" s="103">
        <v>2.8888684141932099</v>
      </c>
      <c r="DI123" s="103">
        <v>2.86869532335988</v>
      </c>
      <c r="DJ123" s="103">
        <v>2.8954388791932102</v>
      </c>
      <c r="DK123" s="103">
        <v>2.8987423887765398</v>
      </c>
    </row>
    <row r="124" spans="14:115" x14ac:dyDescent="0.25">
      <c r="N124" s="6" t="s">
        <v>44</v>
      </c>
      <c r="O124" s="6">
        <v>2028</v>
      </c>
      <c r="P124" s="103">
        <v>2.93850029609973</v>
      </c>
      <c r="Q124" s="103">
        <v>2.9675818085997201</v>
      </c>
      <c r="R124" s="103">
        <v>2.90272784484972</v>
      </c>
      <c r="S124" s="103">
        <v>3.0067070619330498</v>
      </c>
      <c r="T124" s="103">
        <v>2.96912394193305</v>
      </c>
      <c r="U124" s="103">
        <v>2.9764198069330599</v>
      </c>
      <c r="V124" s="103">
        <v>2.94963001109973</v>
      </c>
      <c r="W124" s="103">
        <v>2.97729147359974</v>
      </c>
      <c r="X124" s="103">
        <v>2.8961105523497301</v>
      </c>
      <c r="Y124" s="103">
        <v>2.8770004610997302</v>
      </c>
      <c r="Z124" s="103">
        <v>2.9190664731830598</v>
      </c>
      <c r="AA124" s="103">
        <v>2.97707158984973</v>
      </c>
      <c r="AB124" s="103">
        <v>2.9762373390164001</v>
      </c>
      <c r="AC124" s="103">
        <v>3.0170509919330701</v>
      </c>
      <c r="AD124" s="103">
        <v>2.9332209781830501</v>
      </c>
      <c r="AE124" s="103">
        <v>2.91742074401638</v>
      </c>
      <c r="AF124" s="103">
        <v>2.9415020535997298</v>
      </c>
      <c r="AG124" s="103">
        <v>3.0104550535997299</v>
      </c>
      <c r="AH124" s="103">
        <v>2.9775648927664</v>
      </c>
      <c r="AI124" s="103">
        <v>2.9612625602664</v>
      </c>
      <c r="AJ124" s="103">
        <v>2.9281160677664002</v>
      </c>
      <c r="AK124" s="103">
        <v>2.9919431277663899</v>
      </c>
      <c r="AL124" s="103">
        <v>2.9754089485997199</v>
      </c>
      <c r="AM124" s="103">
        <v>2.9401799452663999</v>
      </c>
      <c r="AN124" s="103">
        <v>3.0075109806830702</v>
      </c>
      <c r="AO124" s="103">
        <v>2.94642640068307</v>
      </c>
      <c r="AP124" s="103">
        <v>2.9565239485997101</v>
      </c>
      <c r="AQ124" s="103">
        <v>2.9717424269330501</v>
      </c>
      <c r="AR124" s="103">
        <v>2.95565884443306</v>
      </c>
      <c r="AS124" s="103">
        <v>2.9518576856830601</v>
      </c>
      <c r="AT124" s="103">
        <v>3.0060560148497202</v>
      </c>
      <c r="AU124" s="103">
        <v>2.9574993302663999</v>
      </c>
      <c r="AV124" s="103">
        <v>2.9280085069330499</v>
      </c>
      <c r="AW124" s="103">
        <v>2.9872829802664</v>
      </c>
      <c r="AX124" s="103">
        <v>2.9412670085997199</v>
      </c>
      <c r="AY124" s="103">
        <v>2.9524441560997099</v>
      </c>
      <c r="AZ124" s="103">
        <v>2.9495389452663998</v>
      </c>
      <c r="BA124" s="103">
        <v>2.9106584456830502</v>
      </c>
      <c r="BB124" s="103">
        <v>3.0025894948497101</v>
      </c>
      <c r="BC124" s="103">
        <v>2.9468949235997299</v>
      </c>
      <c r="BD124" s="103">
        <v>3.0395452181830702</v>
      </c>
      <c r="BE124" s="103">
        <v>2.9390894023497398</v>
      </c>
      <c r="BF124" s="103">
        <v>2.9988107040163898</v>
      </c>
      <c r="BG124" s="103">
        <v>3.0103759123497298</v>
      </c>
      <c r="BH124" s="103">
        <v>2.9618389640163998</v>
      </c>
      <c r="BI124" s="103">
        <v>2.9293831681830702</v>
      </c>
      <c r="BJ124" s="103">
        <v>2.97361024359973</v>
      </c>
      <c r="BK124" s="103">
        <v>2.93367026568307</v>
      </c>
      <c r="BL124" s="103">
        <v>2.9106352852663999</v>
      </c>
      <c r="BM124" s="103">
        <v>2.9836562981830599</v>
      </c>
      <c r="BN124" s="103">
        <v>2.9466271377664</v>
      </c>
      <c r="BO124" s="103">
        <v>2.9440681798497201</v>
      </c>
      <c r="BP124" s="103">
        <v>2.9691761319330601</v>
      </c>
      <c r="BQ124" s="103">
        <v>2.9685063510997298</v>
      </c>
      <c r="BR124" s="103">
        <v>2.9737655410997399</v>
      </c>
      <c r="BS124" s="103">
        <v>3.0035255535997298</v>
      </c>
      <c r="BT124" s="103">
        <v>2.94421700109972</v>
      </c>
      <c r="BU124" s="103">
        <v>2.9378274435997098</v>
      </c>
      <c r="BV124" s="103">
        <v>2.9410122494330602</v>
      </c>
      <c r="BW124" s="103">
        <v>2.9626458173497299</v>
      </c>
      <c r="BX124" s="103">
        <v>2.9632496506830601</v>
      </c>
      <c r="BY124" s="103">
        <v>2.9281693627663898</v>
      </c>
      <c r="BZ124" s="103">
        <v>2.9482968573497299</v>
      </c>
      <c r="CA124" s="103">
        <v>2.96335554318307</v>
      </c>
      <c r="CB124" s="103">
        <v>2.94828126609973</v>
      </c>
      <c r="CC124" s="103">
        <v>2.8724259873497302</v>
      </c>
      <c r="CD124" s="103">
        <v>2.92783665068306</v>
      </c>
      <c r="CE124" s="103">
        <v>3.0215743523497198</v>
      </c>
      <c r="CF124" s="103">
        <v>2.90395304234973</v>
      </c>
      <c r="CG124" s="103">
        <v>2.9485019390163898</v>
      </c>
      <c r="CH124" s="103">
        <v>2.9867623402664001</v>
      </c>
      <c r="CI124" s="103">
        <v>2.99381726109972</v>
      </c>
      <c r="CJ124" s="103">
        <v>2.9778877981830698</v>
      </c>
      <c r="CK124" s="103">
        <v>2.9694697273497299</v>
      </c>
      <c r="CL124" s="103">
        <v>2.9355196306830802</v>
      </c>
      <c r="CM124" s="103">
        <v>2.9581327915164</v>
      </c>
      <c r="CN124" s="103">
        <v>2.9750792915163999</v>
      </c>
      <c r="CO124" s="103">
        <v>2.9752609877663998</v>
      </c>
      <c r="CP124" s="103">
        <v>2.9480104544330699</v>
      </c>
      <c r="CQ124" s="103">
        <v>2.9122113498497302</v>
      </c>
      <c r="CR124" s="103">
        <v>2.98221234776639</v>
      </c>
      <c r="CS124" s="103">
        <v>2.9479506698497202</v>
      </c>
      <c r="CT124" s="103">
        <v>2.9838816902663998</v>
      </c>
      <c r="CU124" s="103">
        <v>2.9735739802664001</v>
      </c>
      <c r="CV124" s="103">
        <v>2.9483057427663999</v>
      </c>
      <c r="CW124" s="103">
        <v>2.9932039373497199</v>
      </c>
      <c r="CX124" s="103">
        <v>2.9912665431830598</v>
      </c>
      <c r="CY124" s="103">
        <v>2.9888326644330698</v>
      </c>
      <c r="CZ124" s="103">
        <v>2.9911473673497202</v>
      </c>
      <c r="DA124" s="103">
        <v>2.9317426506830699</v>
      </c>
      <c r="DB124" s="103">
        <v>2.9700352627663902</v>
      </c>
      <c r="DC124" s="103">
        <v>3.0071717706830499</v>
      </c>
      <c r="DD124" s="103">
        <v>2.9377081302663899</v>
      </c>
      <c r="DE124" s="103">
        <v>3.0287086348497398</v>
      </c>
      <c r="DF124" s="103">
        <v>2.9313964773497299</v>
      </c>
      <c r="DG124" s="103">
        <v>2.9844070715163999</v>
      </c>
      <c r="DH124" s="103">
        <v>2.9103839069330601</v>
      </c>
      <c r="DI124" s="103">
        <v>2.9659792181830702</v>
      </c>
      <c r="DJ124" s="103">
        <v>2.9772398348497102</v>
      </c>
      <c r="DK124" s="103">
        <v>2.9525453135997202</v>
      </c>
    </row>
    <row r="125" spans="14:115" x14ac:dyDescent="0.25">
      <c r="N125" s="6" t="s">
        <v>44</v>
      </c>
      <c r="O125" s="6">
        <v>2029</v>
      </c>
      <c r="P125" s="103">
        <v>3.06426617041669</v>
      </c>
      <c r="Q125" s="103">
        <v>3.0933476829166699</v>
      </c>
      <c r="R125" s="103">
        <v>3.0284937191666699</v>
      </c>
      <c r="S125" s="103">
        <v>3.1324729362500001</v>
      </c>
      <c r="T125" s="103">
        <v>3.0948898162499798</v>
      </c>
      <c r="U125" s="103">
        <v>3.1021856812500301</v>
      </c>
      <c r="V125" s="103">
        <v>3.0753958854166901</v>
      </c>
      <c r="W125" s="103">
        <v>3.1030573479166899</v>
      </c>
      <c r="X125" s="103">
        <v>3.02187642666666</v>
      </c>
      <c r="Y125" s="103">
        <v>3.0027663354166698</v>
      </c>
      <c r="Z125" s="103">
        <v>3.0448323474999799</v>
      </c>
      <c r="AA125" s="103">
        <v>3.1028374641666399</v>
      </c>
      <c r="AB125" s="103">
        <v>3.1020032133333202</v>
      </c>
      <c r="AC125" s="103">
        <v>3.14281686624998</v>
      </c>
      <c r="AD125" s="103">
        <v>3.0589868525000101</v>
      </c>
      <c r="AE125" s="103">
        <v>3.04318661833334</v>
      </c>
      <c r="AF125" s="103">
        <v>3.0672679279166801</v>
      </c>
      <c r="AG125" s="103">
        <v>3.1362209279166802</v>
      </c>
      <c r="AH125" s="103">
        <v>3.1033307670833499</v>
      </c>
      <c r="AI125" s="103">
        <v>3.0870284345833201</v>
      </c>
      <c r="AJ125" s="103">
        <v>3.0538819420833501</v>
      </c>
      <c r="AK125" s="103">
        <v>3.11770900208331</v>
      </c>
      <c r="AL125" s="103">
        <v>3.10117482291666</v>
      </c>
      <c r="AM125" s="103">
        <v>3.0659458195833502</v>
      </c>
      <c r="AN125" s="103">
        <v>3.1332768549999699</v>
      </c>
      <c r="AO125" s="103">
        <v>3.0721922750000199</v>
      </c>
      <c r="AP125" s="103">
        <v>3.08228982291666</v>
      </c>
      <c r="AQ125" s="103">
        <v>3.09750830124998</v>
      </c>
      <c r="AR125" s="103">
        <v>3.0814247187499899</v>
      </c>
      <c r="AS125" s="103">
        <v>3.0776235599999802</v>
      </c>
      <c r="AT125" s="103">
        <v>3.1318218891666798</v>
      </c>
      <c r="AU125" s="103">
        <v>3.08326520458332</v>
      </c>
      <c r="AV125" s="103">
        <v>3.0537743812499998</v>
      </c>
      <c r="AW125" s="103">
        <v>3.1130488545833499</v>
      </c>
      <c r="AX125" s="103">
        <v>3.0670328829166502</v>
      </c>
      <c r="AY125" s="103">
        <v>3.0782100304166602</v>
      </c>
      <c r="AZ125" s="103">
        <v>3.0753048195833399</v>
      </c>
      <c r="BA125" s="103">
        <v>3.0364243200000001</v>
      </c>
      <c r="BB125" s="103">
        <v>3.1283553691666501</v>
      </c>
      <c r="BC125" s="103">
        <v>3.07266079791665</v>
      </c>
      <c r="BD125" s="103">
        <v>3.1653110925000201</v>
      </c>
      <c r="BE125" s="103">
        <v>3.0648552766666901</v>
      </c>
      <c r="BF125" s="103">
        <v>3.1245765783333201</v>
      </c>
      <c r="BG125" s="103">
        <v>3.1361417866666499</v>
      </c>
      <c r="BH125" s="103">
        <v>3.0876048383333501</v>
      </c>
      <c r="BI125" s="103">
        <v>3.0551490425000201</v>
      </c>
      <c r="BJ125" s="103">
        <v>3.0993761179166799</v>
      </c>
      <c r="BK125" s="103">
        <v>3.0594361400000101</v>
      </c>
      <c r="BL125" s="103">
        <v>3.0364011595833098</v>
      </c>
      <c r="BM125" s="103">
        <v>3.10942217250002</v>
      </c>
      <c r="BN125" s="103">
        <v>3.0723930120833201</v>
      </c>
      <c r="BO125" s="103">
        <v>3.06983405416667</v>
      </c>
      <c r="BP125" s="103">
        <v>3.0949420062500201</v>
      </c>
      <c r="BQ125" s="103">
        <v>3.0942722254166801</v>
      </c>
      <c r="BR125" s="103">
        <v>3.0995314154166902</v>
      </c>
      <c r="BS125" s="103">
        <v>3.1292914279166801</v>
      </c>
      <c r="BT125" s="103">
        <v>3.0699828754166698</v>
      </c>
      <c r="BU125" s="103">
        <v>3.0635933179166499</v>
      </c>
      <c r="BV125" s="103">
        <v>3.06677812374999</v>
      </c>
      <c r="BW125" s="103">
        <v>3.0884116916666602</v>
      </c>
      <c r="BX125" s="103">
        <v>3.08901552500003</v>
      </c>
      <c r="BY125" s="103">
        <v>3.0539352370833499</v>
      </c>
      <c r="BZ125" s="103">
        <v>3.07406273166665</v>
      </c>
      <c r="CA125" s="103">
        <v>3.0891214175000199</v>
      </c>
      <c r="CB125" s="103">
        <v>3.0740471404166501</v>
      </c>
      <c r="CC125" s="103">
        <v>2.9981918616666401</v>
      </c>
      <c r="CD125" s="103">
        <v>3.0536025250000098</v>
      </c>
      <c r="CE125" s="103">
        <v>3.1473402266666799</v>
      </c>
      <c r="CF125" s="103">
        <v>3.0297189166666501</v>
      </c>
      <c r="CG125" s="103">
        <v>3.0742678133333401</v>
      </c>
      <c r="CH125" s="103">
        <v>3.1125282145833002</v>
      </c>
      <c r="CI125" s="103">
        <v>3.1195831354166401</v>
      </c>
      <c r="CJ125" s="103">
        <v>3.1036536725000201</v>
      </c>
      <c r="CK125" s="103">
        <v>3.0952356016666398</v>
      </c>
      <c r="CL125" s="103">
        <v>3.0612855049999999</v>
      </c>
      <c r="CM125" s="103">
        <v>3.0838986658333498</v>
      </c>
      <c r="CN125" s="103">
        <v>3.1008451658333001</v>
      </c>
      <c r="CO125" s="103">
        <v>3.1010268620833199</v>
      </c>
      <c r="CP125" s="103">
        <v>3.0737763287500299</v>
      </c>
      <c r="CQ125" s="103">
        <v>3.0379772241666498</v>
      </c>
      <c r="CR125" s="103">
        <v>3.1079782220833101</v>
      </c>
      <c r="CS125" s="103">
        <v>3.0737165441666598</v>
      </c>
      <c r="CT125" s="103">
        <v>3.1096475645833199</v>
      </c>
      <c r="CU125" s="103">
        <v>3.0993398545833402</v>
      </c>
      <c r="CV125" s="103">
        <v>3.07407161708336</v>
      </c>
      <c r="CW125" s="103">
        <v>3.11896981166668</v>
      </c>
      <c r="CX125" s="103">
        <v>3.1170324175000101</v>
      </c>
      <c r="CY125" s="103">
        <v>3.1145985387500201</v>
      </c>
      <c r="CZ125" s="103">
        <v>3.1169132416666798</v>
      </c>
      <c r="DA125" s="103">
        <v>3.0575085249999701</v>
      </c>
      <c r="DB125" s="103">
        <v>3.09580113708334</v>
      </c>
      <c r="DC125" s="103">
        <v>3.1329376450000099</v>
      </c>
      <c r="DD125" s="103">
        <v>3.0634740045833202</v>
      </c>
      <c r="DE125" s="103">
        <v>3.15447450916664</v>
      </c>
      <c r="DF125" s="103">
        <v>3.05716235166665</v>
      </c>
      <c r="DG125" s="103">
        <v>3.11017294583336</v>
      </c>
      <c r="DH125" s="103">
        <v>3.0361497812500202</v>
      </c>
      <c r="DI125" s="103">
        <v>3.0917450925000201</v>
      </c>
      <c r="DJ125" s="103">
        <v>3.1030057091666499</v>
      </c>
      <c r="DK125" s="103">
        <v>3.07831118791667</v>
      </c>
    </row>
    <row r="126" spans="14:115" x14ac:dyDescent="0.25">
      <c r="N126" s="6" t="s">
        <v>44</v>
      </c>
      <c r="O126" s="6">
        <v>2030</v>
      </c>
      <c r="P126" s="103">
        <v>3.1413531704166902</v>
      </c>
      <c r="Q126" s="103">
        <v>3.1704346829166501</v>
      </c>
      <c r="R126" s="103">
        <v>3.10558071916665</v>
      </c>
      <c r="S126" s="103">
        <v>3.2095599362499798</v>
      </c>
      <c r="T126" s="103">
        <v>3.1719768162500199</v>
      </c>
      <c r="U126" s="103">
        <v>3.1792726812500098</v>
      </c>
      <c r="V126" s="103">
        <v>3.1524828854166902</v>
      </c>
      <c r="W126" s="103">
        <v>3.18014434791667</v>
      </c>
      <c r="X126" s="103">
        <v>3.0989634266666499</v>
      </c>
      <c r="Y126" s="103">
        <v>3.0798533354166699</v>
      </c>
      <c r="Z126" s="103">
        <v>3.1219193475000102</v>
      </c>
      <c r="AA126" s="103">
        <v>3.17992446416668</v>
      </c>
      <c r="AB126" s="103">
        <v>3.1790902133333199</v>
      </c>
      <c r="AC126" s="103">
        <v>3.2199038662500201</v>
      </c>
      <c r="AD126" s="103">
        <v>3.1360738524999801</v>
      </c>
      <c r="AE126" s="103">
        <v>3.1202736183333202</v>
      </c>
      <c r="AF126" s="103">
        <v>3.1443549279166798</v>
      </c>
      <c r="AG126" s="103">
        <v>3.2133079279166599</v>
      </c>
      <c r="AH126" s="103">
        <v>3.18041776708333</v>
      </c>
      <c r="AI126" s="103">
        <v>3.1641154345833198</v>
      </c>
      <c r="AJ126" s="103">
        <v>3.1309689420833502</v>
      </c>
      <c r="AK126" s="103">
        <v>3.1947960020833102</v>
      </c>
      <c r="AL126" s="103">
        <v>3.1782618229166899</v>
      </c>
      <c r="AM126" s="103">
        <v>3.1430328195833601</v>
      </c>
      <c r="AN126" s="103">
        <v>3.21036385500001</v>
      </c>
      <c r="AO126" s="103">
        <v>3.14927927500002</v>
      </c>
      <c r="AP126" s="103">
        <v>3.1593768229166401</v>
      </c>
      <c r="AQ126" s="103">
        <v>3.1745953012500201</v>
      </c>
      <c r="AR126" s="103">
        <v>3.15851171874999</v>
      </c>
      <c r="AS126" s="103">
        <v>3.1547105599999798</v>
      </c>
      <c r="AT126" s="103">
        <v>3.2089088891666502</v>
      </c>
      <c r="AU126" s="103">
        <v>3.1603522045833201</v>
      </c>
      <c r="AV126" s="103">
        <v>3.1308613812499799</v>
      </c>
      <c r="AW126" s="103">
        <v>3.19013585458333</v>
      </c>
      <c r="AX126" s="103">
        <v>3.1441198829166899</v>
      </c>
      <c r="AY126" s="103">
        <v>3.1552970304166399</v>
      </c>
      <c r="AZ126" s="103">
        <v>3.15239181958334</v>
      </c>
      <c r="BA126" s="103">
        <v>3.1135113199999802</v>
      </c>
      <c r="BB126" s="103">
        <v>3.2054423691666898</v>
      </c>
      <c r="BC126" s="103">
        <v>3.1497477979166502</v>
      </c>
      <c r="BD126" s="103">
        <v>3.2423980925000202</v>
      </c>
      <c r="BE126" s="103">
        <v>3.1419422766666698</v>
      </c>
      <c r="BF126" s="103">
        <v>3.2016635783332998</v>
      </c>
      <c r="BG126" s="103">
        <v>3.21322878666665</v>
      </c>
      <c r="BH126" s="103">
        <v>3.1646918383333502</v>
      </c>
      <c r="BI126" s="103">
        <v>3.1322360425000002</v>
      </c>
      <c r="BJ126" s="103">
        <v>3.17646311791668</v>
      </c>
      <c r="BK126" s="103">
        <v>3.1365231400000102</v>
      </c>
      <c r="BL126" s="103">
        <v>3.1134881595833499</v>
      </c>
      <c r="BM126" s="103">
        <v>3.1865091725000201</v>
      </c>
      <c r="BN126" s="103">
        <v>3.1494800120833202</v>
      </c>
      <c r="BO126" s="103">
        <v>3.1469210541666501</v>
      </c>
      <c r="BP126" s="103">
        <v>3.17202900625003</v>
      </c>
      <c r="BQ126" s="103">
        <v>3.1713592254166798</v>
      </c>
      <c r="BR126" s="103">
        <v>3.1766184154166699</v>
      </c>
      <c r="BS126" s="103">
        <v>3.2063784279166598</v>
      </c>
      <c r="BT126" s="103">
        <v>3.14706987541665</v>
      </c>
      <c r="BU126" s="103">
        <v>3.14068031791669</v>
      </c>
      <c r="BV126" s="103">
        <v>3.14386512374998</v>
      </c>
      <c r="BW126" s="103">
        <v>3.1654986916666599</v>
      </c>
      <c r="BX126" s="103">
        <v>3.1661025250000101</v>
      </c>
      <c r="BY126" s="103">
        <v>3.1310222370833198</v>
      </c>
      <c r="BZ126" s="103">
        <v>3.1511497316666501</v>
      </c>
      <c r="CA126" s="103">
        <v>3.1662084175</v>
      </c>
      <c r="CB126" s="103">
        <v>3.1511341404166502</v>
      </c>
      <c r="CC126" s="103">
        <v>3.0752788616666402</v>
      </c>
      <c r="CD126" s="103">
        <v>3.13068952499999</v>
      </c>
      <c r="CE126" s="103">
        <v>3.2244272266666498</v>
      </c>
      <c r="CF126" s="103">
        <v>3.1068059166666799</v>
      </c>
      <c r="CG126" s="103">
        <v>3.15135481333331</v>
      </c>
      <c r="CH126" s="103">
        <v>3.1896152145833501</v>
      </c>
      <c r="CI126" s="103">
        <v>3.1966701354166398</v>
      </c>
      <c r="CJ126" s="103">
        <v>3.1807406725000198</v>
      </c>
      <c r="CK126" s="103">
        <v>3.1723226016666799</v>
      </c>
      <c r="CL126" s="103">
        <v>3.1383725050000102</v>
      </c>
      <c r="CM126" s="103">
        <v>3.16098566583333</v>
      </c>
      <c r="CN126" s="103">
        <v>3.1779321658333402</v>
      </c>
      <c r="CO126" s="103">
        <v>3.17811386208332</v>
      </c>
      <c r="CP126" s="103">
        <v>3.1508633287500101</v>
      </c>
      <c r="CQ126" s="103">
        <v>3.1150642241666802</v>
      </c>
      <c r="CR126" s="103">
        <v>3.1850652220833102</v>
      </c>
      <c r="CS126" s="103">
        <v>3.15080354416664</v>
      </c>
      <c r="CT126" s="103">
        <v>3.1867345645833201</v>
      </c>
      <c r="CU126" s="103">
        <v>3.1764268545833398</v>
      </c>
      <c r="CV126" s="103">
        <v>3.1511586170833299</v>
      </c>
      <c r="CW126" s="103">
        <v>3.1960568116666499</v>
      </c>
      <c r="CX126" s="103">
        <v>3.1941194174999801</v>
      </c>
      <c r="CY126" s="103">
        <v>3.1916855387500198</v>
      </c>
      <c r="CZ126" s="103">
        <v>3.1940002416666502</v>
      </c>
      <c r="DA126" s="103">
        <v>3.1345955250000102</v>
      </c>
      <c r="DB126" s="103">
        <v>3.1728881370833402</v>
      </c>
      <c r="DC126" s="103">
        <v>3.2100246449999799</v>
      </c>
      <c r="DD126" s="103">
        <v>3.1405610045833598</v>
      </c>
      <c r="DE126" s="103">
        <v>3.2315615091666801</v>
      </c>
      <c r="DF126" s="103">
        <v>3.1342493516666501</v>
      </c>
      <c r="DG126" s="103">
        <v>3.1872599458333402</v>
      </c>
      <c r="DH126" s="103">
        <v>3.1132367812500199</v>
      </c>
      <c r="DI126" s="103">
        <v>3.1688320925000002</v>
      </c>
      <c r="DJ126" s="103">
        <v>3.18009270916669</v>
      </c>
      <c r="DK126" s="103">
        <v>3.1553981879166502</v>
      </c>
    </row>
    <row r="127" spans="14:115" x14ac:dyDescent="0.25">
      <c r="N127" s="6" t="s">
        <v>44</v>
      </c>
      <c r="O127" s="6">
        <v>2031</v>
      </c>
      <c r="P127" s="103">
        <v>3.1678551704166802</v>
      </c>
      <c r="Q127" s="103">
        <v>3.1969366829166601</v>
      </c>
      <c r="R127" s="103">
        <v>3.13208271916666</v>
      </c>
      <c r="S127" s="103">
        <v>3.2360619362499898</v>
      </c>
      <c r="T127" s="103">
        <v>3.1984788162500299</v>
      </c>
      <c r="U127" s="103">
        <v>3.2057746812500199</v>
      </c>
      <c r="V127" s="103">
        <v>3.1789848854166798</v>
      </c>
      <c r="W127" s="103">
        <v>3.20664634791668</v>
      </c>
      <c r="X127" s="103">
        <v>3.1254654266666599</v>
      </c>
      <c r="Y127" s="103">
        <v>3.10635533541668</v>
      </c>
      <c r="Z127" s="103">
        <v>3.1484213475000198</v>
      </c>
      <c r="AA127" s="103">
        <v>3.2064264641666802</v>
      </c>
      <c r="AB127" s="103">
        <v>3.2055922133333099</v>
      </c>
      <c r="AC127" s="103">
        <v>3.2464058662500199</v>
      </c>
      <c r="AD127" s="103">
        <v>3.1625758524999901</v>
      </c>
      <c r="AE127" s="103">
        <v>3.14677561833332</v>
      </c>
      <c r="AF127" s="103">
        <v>3.1708569279166898</v>
      </c>
      <c r="AG127" s="103">
        <v>3.2398099279166699</v>
      </c>
      <c r="AH127" s="103">
        <v>3.20691976708334</v>
      </c>
      <c r="AI127" s="103">
        <v>3.1906174345833098</v>
      </c>
      <c r="AJ127" s="103">
        <v>3.15747094208335</v>
      </c>
      <c r="AK127" s="103">
        <v>3.2212980020833202</v>
      </c>
      <c r="AL127" s="103">
        <v>3.20476382291664</v>
      </c>
      <c r="AM127" s="103">
        <v>3.1695348195833501</v>
      </c>
      <c r="AN127" s="103">
        <v>3.23686585500002</v>
      </c>
      <c r="AO127" s="103">
        <v>3.1757812750000101</v>
      </c>
      <c r="AP127" s="103">
        <v>3.1858788229166501</v>
      </c>
      <c r="AQ127" s="103">
        <v>3.2010973012499702</v>
      </c>
      <c r="AR127" s="103">
        <v>3.1850137187499801</v>
      </c>
      <c r="AS127" s="103">
        <v>3.1812125599999801</v>
      </c>
      <c r="AT127" s="103">
        <v>3.2354108891666602</v>
      </c>
      <c r="AU127" s="103">
        <v>3.1868542045833301</v>
      </c>
      <c r="AV127" s="103">
        <v>3.1573633812499899</v>
      </c>
      <c r="AW127" s="103">
        <v>3.2166378545833401</v>
      </c>
      <c r="AX127" s="103">
        <v>3.1706218829166399</v>
      </c>
      <c r="AY127" s="103">
        <v>3.1817990304166499</v>
      </c>
      <c r="AZ127" s="103">
        <v>3.17889381958335</v>
      </c>
      <c r="BA127" s="103">
        <v>3.1400133199999898</v>
      </c>
      <c r="BB127" s="103">
        <v>3.2319443691666998</v>
      </c>
      <c r="BC127" s="103">
        <v>3.1762497979166602</v>
      </c>
      <c r="BD127" s="103">
        <v>3.2689000925000302</v>
      </c>
      <c r="BE127" s="103">
        <v>3.1684442766666798</v>
      </c>
      <c r="BF127" s="103">
        <v>3.2281655783333099</v>
      </c>
      <c r="BG127" s="103">
        <v>3.2397307866666498</v>
      </c>
      <c r="BH127" s="103">
        <v>3.1911938383333598</v>
      </c>
      <c r="BI127" s="103">
        <v>3.1587380425000098</v>
      </c>
      <c r="BJ127" s="103">
        <v>3.2029651179166798</v>
      </c>
      <c r="BK127" s="103">
        <v>3.16302514000001</v>
      </c>
      <c r="BL127" s="103">
        <v>3.1399901595833599</v>
      </c>
      <c r="BM127" s="103">
        <v>3.2130111725000101</v>
      </c>
      <c r="BN127" s="103">
        <v>3.1759820120833102</v>
      </c>
      <c r="BO127" s="103">
        <v>3.1734230541666602</v>
      </c>
      <c r="BP127" s="103">
        <v>3.1985310062500201</v>
      </c>
      <c r="BQ127" s="103">
        <v>3.1978612254166898</v>
      </c>
      <c r="BR127" s="103">
        <v>3.2031204154166799</v>
      </c>
      <c r="BS127" s="103">
        <v>3.2328804279166699</v>
      </c>
      <c r="BT127" s="103">
        <v>3.17357187541666</v>
      </c>
      <c r="BU127" s="103">
        <v>3.1671823179167</v>
      </c>
      <c r="BV127" s="103">
        <v>3.17036712374999</v>
      </c>
      <c r="BW127" s="103">
        <v>3.1920006916666499</v>
      </c>
      <c r="BX127" s="103">
        <v>3.1926045250000201</v>
      </c>
      <c r="BY127" s="103">
        <v>3.1575242370833299</v>
      </c>
      <c r="BZ127" s="103">
        <v>3.1776517316666402</v>
      </c>
      <c r="CA127" s="103">
        <v>3.1927104175000101</v>
      </c>
      <c r="CB127" s="103">
        <v>3.1776361404166402</v>
      </c>
      <c r="CC127" s="103">
        <v>3.1017808616666498</v>
      </c>
      <c r="CD127" s="103">
        <v>3.1571915249999898</v>
      </c>
      <c r="CE127" s="103">
        <v>3.2509292266666598</v>
      </c>
      <c r="CF127" s="103">
        <v>3.13330791666669</v>
      </c>
      <c r="CG127" s="103">
        <v>3.17785681333332</v>
      </c>
      <c r="CH127" s="103">
        <v>3.2161172145833499</v>
      </c>
      <c r="CI127" s="103">
        <v>3.2231721354166498</v>
      </c>
      <c r="CJ127" s="103">
        <v>3.2072426725000098</v>
      </c>
      <c r="CK127" s="103">
        <v>3.1988246016666899</v>
      </c>
      <c r="CL127" s="103">
        <v>3.1648745050000202</v>
      </c>
      <c r="CM127" s="103">
        <v>3.18748766583334</v>
      </c>
      <c r="CN127" s="103">
        <v>3.2044341658333502</v>
      </c>
      <c r="CO127" s="103">
        <v>3.2046158620833101</v>
      </c>
      <c r="CP127" s="103">
        <v>3.1773653287500201</v>
      </c>
      <c r="CQ127" s="103">
        <v>3.1415662241666902</v>
      </c>
      <c r="CR127" s="103">
        <v>3.2115672220833198</v>
      </c>
      <c r="CS127" s="103">
        <v>3.17730554416665</v>
      </c>
      <c r="CT127" s="103">
        <v>3.2132365645833199</v>
      </c>
      <c r="CU127" s="103">
        <v>3.2029288545833499</v>
      </c>
      <c r="CV127" s="103">
        <v>3.1776606170833399</v>
      </c>
      <c r="CW127" s="103">
        <v>3.2225588116666599</v>
      </c>
      <c r="CX127" s="103">
        <v>3.2206214174999901</v>
      </c>
      <c r="CY127" s="103">
        <v>3.2181875387500098</v>
      </c>
      <c r="CZ127" s="103">
        <v>3.2205022416666602</v>
      </c>
      <c r="DA127" s="103">
        <v>3.1610975250000202</v>
      </c>
      <c r="DB127" s="103">
        <v>3.1993901370833502</v>
      </c>
      <c r="DC127" s="103">
        <v>3.2365266449999899</v>
      </c>
      <c r="DD127" s="103">
        <v>3.1670630045833099</v>
      </c>
      <c r="DE127" s="103">
        <v>3.2580635091666901</v>
      </c>
      <c r="DF127" s="103">
        <v>3.1607513516666601</v>
      </c>
      <c r="DG127" s="103">
        <v>3.2137619458333502</v>
      </c>
      <c r="DH127" s="103">
        <v>3.1397387812500099</v>
      </c>
      <c r="DI127" s="103">
        <v>3.1953340925000102</v>
      </c>
      <c r="DJ127" s="103">
        <v>3.2065947091667</v>
      </c>
      <c r="DK127" s="103">
        <v>3.1819001879166602</v>
      </c>
    </row>
    <row r="128" spans="14:115" x14ac:dyDescent="0.25">
      <c r="N128" s="6" t="s">
        <v>44</v>
      </c>
      <c r="O128" s="6">
        <v>2032</v>
      </c>
      <c r="P128" s="103">
        <v>3.23601017041665</v>
      </c>
      <c r="Q128" s="103">
        <v>3.2650916829167</v>
      </c>
      <c r="R128" s="103">
        <v>3.2002377191666902</v>
      </c>
      <c r="S128" s="103">
        <v>3.30421693625002</v>
      </c>
      <c r="T128" s="103">
        <v>3.2666338162500002</v>
      </c>
      <c r="U128" s="103">
        <v>3.2739296812499901</v>
      </c>
      <c r="V128" s="103">
        <v>3.24713988541665</v>
      </c>
      <c r="W128" s="103">
        <v>3.2748013479166498</v>
      </c>
      <c r="X128" s="103">
        <v>3.1936204266666799</v>
      </c>
      <c r="Y128" s="103">
        <v>3.1745103354166599</v>
      </c>
      <c r="Z128" s="103">
        <v>3.2165763475000002</v>
      </c>
      <c r="AA128" s="103">
        <v>3.2745814641666602</v>
      </c>
      <c r="AB128" s="103">
        <v>3.2737472133333498</v>
      </c>
      <c r="AC128" s="103">
        <v>3.3145608662499999</v>
      </c>
      <c r="AD128" s="103">
        <v>3.23073085250003</v>
      </c>
      <c r="AE128" s="103">
        <v>3.2149306183333599</v>
      </c>
      <c r="AF128" s="103">
        <v>3.2390119279166498</v>
      </c>
      <c r="AG128" s="103">
        <v>3.3079649279166401</v>
      </c>
      <c r="AH128" s="103">
        <v>3.2750747670833098</v>
      </c>
      <c r="AI128" s="103">
        <v>3.2587724345833502</v>
      </c>
      <c r="AJ128" s="103">
        <v>3.22562594208331</v>
      </c>
      <c r="AK128" s="103">
        <v>3.2894530020833601</v>
      </c>
      <c r="AL128" s="103">
        <v>3.2729188229166799</v>
      </c>
      <c r="AM128" s="103">
        <v>3.2376898195833199</v>
      </c>
      <c r="AN128" s="103">
        <v>3.3050208549999902</v>
      </c>
      <c r="AO128" s="103">
        <v>3.2439362749999798</v>
      </c>
      <c r="AP128" s="103">
        <v>3.2540338229166901</v>
      </c>
      <c r="AQ128" s="103">
        <v>3.2692523012500101</v>
      </c>
      <c r="AR128" s="103">
        <v>3.25316871875002</v>
      </c>
      <c r="AS128" s="103">
        <v>3.24936756000002</v>
      </c>
      <c r="AT128" s="103">
        <v>3.3035658891666402</v>
      </c>
      <c r="AU128" s="103">
        <v>3.2550092045833501</v>
      </c>
      <c r="AV128" s="103">
        <v>3.2255183812500201</v>
      </c>
      <c r="AW128" s="103">
        <v>3.2847928545833098</v>
      </c>
      <c r="AX128" s="103">
        <v>3.2387768829166799</v>
      </c>
      <c r="AY128" s="103">
        <v>3.2499540304166898</v>
      </c>
      <c r="AZ128" s="103">
        <v>3.24704881958333</v>
      </c>
      <c r="BA128" s="103">
        <v>3.2081683200000199</v>
      </c>
      <c r="BB128" s="103">
        <v>3.30009936916667</v>
      </c>
      <c r="BC128" s="103">
        <v>3.2444047979166801</v>
      </c>
      <c r="BD128" s="103">
        <v>3.33705509249998</v>
      </c>
      <c r="BE128" s="103">
        <v>3.23659927666665</v>
      </c>
      <c r="BF128" s="103">
        <v>3.2963205783333498</v>
      </c>
      <c r="BG128" s="103">
        <v>3.3078857866666902</v>
      </c>
      <c r="BH128" s="103">
        <v>3.2593488383333198</v>
      </c>
      <c r="BI128" s="103">
        <v>3.22689304249998</v>
      </c>
      <c r="BJ128" s="103">
        <v>3.2711201179166398</v>
      </c>
      <c r="BK128" s="103">
        <v>3.23118013999999</v>
      </c>
      <c r="BL128" s="103">
        <v>3.2081451595833301</v>
      </c>
      <c r="BM128" s="103">
        <v>3.2811661724999901</v>
      </c>
      <c r="BN128" s="103">
        <v>3.2441370120833501</v>
      </c>
      <c r="BO128" s="103">
        <v>3.2415780541667001</v>
      </c>
      <c r="BP128" s="103">
        <v>3.2666860062499898</v>
      </c>
      <c r="BQ128" s="103">
        <v>3.2660162254166401</v>
      </c>
      <c r="BR128" s="103">
        <v>3.2712754154166501</v>
      </c>
      <c r="BS128" s="103">
        <v>3.3010354279166498</v>
      </c>
      <c r="BT128" s="103">
        <v>3.2417268754166999</v>
      </c>
      <c r="BU128" s="103">
        <v>3.2353373179166698</v>
      </c>
      <c r="BV128" s="103">
        <v>3.2385221237500099</v>
      </c>
      <c r="BW128" s="103">
        <v>3.2601556916666801</v>
      </c>
      <c r="BX128" s="103">
        <v>3.2607595249999899</v>
      </c>
      <c r="BY128" s="103">
        <v>3.2256792370833098</v>
      </c>
      <c r="BZ128" s="103">
        <v>3.2458067316666801</v>
      </c>
      <c r="CA128" s="103">
        <v>3.2608654174999798</v>
      </c>
      <c r="CB128" s="103">
        <v>3.2457911404166802</v>
      </c>
      <c r="CC128" s="103">
        <v>3.1699358616666902</v>
      </c>
      <c r="CD128" s="103">
        <v>3.2253465249999702</v>
      </c>
      <c r="CE128" s="103">
        <v>3.3190842266666398</v>
      </c>
      <c r="CF128" s="103">
        <v>3.2014629166666699</v>
      </c>
      <c r="CG128" s="103">
        <v>3.24601181333336</v>
      </c>
      <c r="CH128" s="103">
        <v>3.2842722145833299</v>
      </c>
      <c r="CI128" s="103">
        <v>3.2913271354166902</v>
      </c>
      <c r="CJ128" s="103">
        <v>3.27539767249998</v>
      </c>
      <c r="CK128" s="103">
        <v>3.2669796016666601</v>
      </c>
      <c r="CL128" s="103">
        <v>3.23302950499999</v>
      </c>
      <c r="CM128" s="103">
        <v>3.2556426658333102</v>
      </c>
      <c r="CN128" s="103">
        <v>3.2725891658333199</v>
      </c>
      <c r="CO128" s="103">
        <v>3.27277086208335</v>
      </c>
      <c r="CP128" s="103">
        <v>3.2455203287499899</v>
      </c>
      <c r="CQ128" s="103">
        <v>3.2097212241666702</v>
      </c>
      <c r="CR128" s="103">
        <v>3.27972222208335</v>
      </c>
      <c r="CS128" s="103">
        <v>3.2454605441666802</v>
      </c>
      <c r="CT128" s="103">
        <v>3.2813915645833398</v>
      </c>
      <c r="CU128" s="103">
        <v>3.2710838545833201</v>
      </c>
      <c r="CV128" s="103">
        <v>3.2458156170833199</v>
      </c>
      <c r="CW128" s="103">
        <v>3.2907138116666301</v>
      </c>
      <c r="CX128" s="103">
        <v>3.2887764174999701</v>
      </c>
      <c r="CY128" s="103">
        <v>3.2863425387499898</v>
      </c>
      <c r="CZ128" s="103">
        <v>3.2886572416666402</v>
      </c>
      <c r="DA128" s="103">
        <v>3.2292525249999899</v>
      </c>
      <c r="DB128" s="103">
        <v>3.26754513708332</v>
      </c>
      <c r="DC128" s="103">
        <v>3.3046816450000298</v>
      </c>
      <c r="DD128" s="103">
        <v>3.2352180045833498</v>
      </c>
      <c r="DE128" s="103">
        <v>3.3262185091666701</v>
      </c>
      <c r="DF128" s="103">
        <v>3.2289063516666801</v>
      </c>
      <c r="DG128" s="103">
        <v>3.2819169458333199</v>
      </c>
      <c r="DH128" s="103">
        <v>3.2078937812499801</v>
      </c>
      <c r="DI128" s="103">
        <v>3.26348909249998</v>
      </c>
      <c r="DJ128" s="103">
        <v>3.2747497091666702</v>
      </c>
      <c r="DK128" s="103">
        <v>3.2500551879166899</v>
      </c>
    </row>
    <row r="129" spans="14:115" x14ac:dyDescent="0.25">
      <c r="N129" s="6" t="s">
        <v>44</v>
      </c>
      <c r="O129" s="6">
        <v>2033</v>
      </c>
      <c r="P129" s="103">
        <v>3.3164701704166601</v>
      </c>
      <c r="Q129" s="103">
        <v>3.3455516829166898</v>
      </c>
      <c r="R129" s="103">
        <v>3.28069771916668</v>
      </c>
      <c r="S129" s="103">
        <v>3.3846769362500102</v>
      </c>
      <c r="T129" s="103">
        <v>3.3470938162499899</v>
      </c>
      <c r="U129" s="103">
        <v>3.3543896812499798</v>
      </c>
      <c r="V129" s="103">
        <v>3.3275998854166602</v>
      </c>
      <c r="W129" s="103">
        <v>3.3552613479166302</v>
      </c>
      <c r="X129" s="103">
        <v>3.2740804266666799</v>
      </c>
      <c r="Y129" s="103">
        <v>3.2549703354166399</v>
      </c>
      <c r="Z129" s="103">
        <v>3.2970363474999802</v>
      </c>
      <c r="AA129" s="103">
        <v>3.3550414641666499</v>
      </c>
      <c r="AB129" s="103">
        <v>3.3542072133333498</v>
      </c>
      <c r="AC129" s="103">
        <v>3.3950208662499901</v>
      </c>
      <c r="AD129" s="103">
        <v>3.3111908525000202</v>
      </c>
      <c r="AE129" s="103">
        <v>3.2953906183333501</v>
      </c>
      <c r="AF129" s="103">
        <v>3.3194719279166498</v>
      </c>
      <c r="AG129" s="103">
        <v>3.3884249279166898</v>
      </c>
      <c r="AH129" s="103">
        <v>3.35553476708336</v>
      </c>
      <c r="AI129" s="103">
        <v>3.3392324345833502</v>
      </c>
      <c r="AJ129" s="103">
        <v>3.3060859420833202</v>
      </c>
      <c r="AK129" s="103">
        <v>3.3699130020833401</v>
      </c>
      <c r="AL129" s="103">
        <v>3.3533788229166599</v>
      </c>
      <c r="AM129" s="103">
        <v>3.3181498195833199</v>
      </c>
      <c r="AN129" s="103">
        <v>3.38548085499998</v>
      </c>
      <c r="AO129" s="103">
        <v>3.3243962749999798</v>
      </c>
      <c r="AP129" s="103">
        <v>3.3344938229166798</v>
      </c>
      <c r="AQ129" s="103">
        <v>3.3497123012499901</v>
      </c>
      <c r="AR129" s="103">
        <v>3.33362871875002</v>
      </c>
      <c r="AS129" s="103">
        <v>3.3298275600000098</v>
      </c>
      <c r="AT129" s="103">
        <v>3.3840258891666899</v>
      </c>
      <c r="AU129" s="103">
        <v>3.3354692045833501</v>
      </c>
      <c r="AV129" s="103">
        <v>3.3059783812500099</v>
      </c>
      <c r="AW129" s="103">
        <v>3.3652528545833702</v>
      </c>
      <c r="AX129" s="103">
        <v>3.3192368829166599</v>
      </c>
      <c r="AY129" s="103">
        <v>3.3304140304166698</v>
      </c>
      <c r="AZ129" s="103">
        <v>3.32750881958331</v>
      </c>
      <c r="BA129" s="103">
        <v>3.2886283200000102</v>
      </c>
      <c r="BB129" s="103">
        <v>3.38055936916665</v>
      </c>
      <c r="BC129" s="103">
        <v>3.3248647979166801</v>
      </c>
      <c r="BD129" s="103">
        <v>3.41751509249998</v>
      </c>
      <c r="BE129" s="103">
        <v>3.3170592766666398</v>
      </c>
      <c r="BF129" s="103">
        <v>3.3767805783333298</v>
      </c>
      <c r="BG129" s="103">
        <v>3.38834578666668</v>
      </c>
      <c r="BH129" s="103">
        <v>3.3398088383333202</v>
      </c>
      <c r="BI129" s="103">
        <v>3.3073530424999702</v>
      </c>
      <c r="BJ129" s="103">
        <v>3.35158011791665</v>
      </c>
      <c r="BK129" s="103">
        <v>3.3116401399999802</v>
      </c>
      <c r="BL129" s="103">
        <v>3.2886051595833199</v>
      </c>
      <c r="BM129" s="103">
        <v>3.3616261724999901</v>
      </c>
      <c r="BN129" s="103">
        <v>3.3245970120833501</v>
      </c>
      <c r="BO129" s="103">
        <v>3.3220380541666898</v>
      </c>
      <c r="BP129" s="103">
        <v>3.3471460062499698</v>
      </c>
      <c r="BQ129" s="103">
        <v>3.3464762254166498</v>
      </c>
      <c r="BR129" s="103">
        <v>3.3517354154166399</v>
      </c>
      <c r="BS129" s="103">
        <v>3.3814954279167</v>
      </c>
      <c r="BT129" s="103">
        <v>3.3221868754166799</v>
      </c>
      <c r="BU129" s="103">
        <v>3.3157973179166502</v>
      </c>
      <c r="BV129" s="103">
        <v>3.3189821237500099</v>
      </c>
      <c r="BW129" s="103">
        <v>3.3406156916666898</v>
      </c>
      <c r="BX129" s="103">
        <v>3.3412195249999801</v>
      </c>
      <c r="BY129" s="103">
        <v>3.3061392370833498</v>
      </c>
      <c r="BZ129" s="103">
        <v>3.3262667316666801</v>
      </c>
      <c r="CA129" s="103">
        <v>3.34132541749997</v>
      </c>
      <c r="CB129" s="103">
        <v>3.3262511404166801</v>
      </c>
      <c r="CC129" s="103">
        <v>3.2503958616666702</v>
      </c>
      <c r="CD129" s="103">
        <v>3.3058065250000199</v>
      </c>
      <c r="CE129" s="103">
        <v>3.39954422666669</v>
      </c>
      <c r="CF129" s="103">
        <v>3.2819229166666499</v>
      </c>
      <c r="CG129" s="103">
        <v>3.3264718133333502</v>
      </c>
      <c r="CH129" s="103">
        <v>3.3647322145833098</v>
      </c>
      <c r="CI129" s="103">
        <v>3.37178713541668</v>
      </c>
      <c r="CJ129" s="103">
        <v>3.35585767249998</v>
      </c>
      <c r="CK129" s="103">
        <v>3.3474396016666499</v>
      </c>
      <c r="CL129" s="103">
        <v>3.31348950499997</v>
      </c>
      <c r="CM129" s="103">
        <v>3.3361026658333599</v>
      </c>
      <c r="CN129" s="103">
        <v>3.3530491658333101</v>
      </c>
      <c r="CO129" s="103">
        <v>3.35323086208335</v>
      </c>
      <c r="CP129" s="103">
        <v>3.3259803287499801</v>
      </c>
      <c r="CQ129" s="103">
        <v>3.2901812241666502</v>
      </c>
      <c r="CR129" s="103">
        <v>3.3601822220833402</v>
      </c>
      <c r="CS129" s="103">
        <v>3.3259205441666699</v>
      </c>
      <c r="CT129" s="103">
        <v>3.36185156458335</v>
      </c>
      <c r="CU129" s="103">
        <v>3.3515438545833098</v>
      </c>
      <c r="CV129" s="103">
        <v>3.3262756170832999</v>
      </c>
      <c r="CW129" s="103">
        <v>3.3711738116666901</v>
      </c>
      <c r="CX129" s="103">
        <v>3.3692364175000198</v>
      </c>
      <c r="CY129" s="103">
        <v>3.3668025387499898</v>
      </c>
      <c r="CZ129" s="103">
        <v>3.3691172416666801</v>
      </c>
      <c r="DA129" s="103">
        <v>3.3097125249999801</v>
      </c>
      <c r="DB129" s="103">
        <v>3.3480051370833102</v>
      </c>
      <c r="DC129" s="103">
        <v>3.38514164500002</v>
      </c>
      <c r="DD129" s="103">
        <v>3.3156780045833298</v>
      </c>
      <c r="DE129" s="103">
        <v>3.40667850916665</v>
      </c>
      <c r="DF129" s="103">
        <v>3.30936635166668</v>
      </c>
      <c r="DG129" s="103">
        <v>3.3623769458333101</v>
      </c>
      <c r="DH129" s="103">
        <v>3.2883537812499899</v>
      </c>
      <c r="DI129" s="103">
        <v>3.3439490925000301</v>
      </c>
      <c r="DJ129" s="103">
        <v>3.3552097091666599</v>
      </c>
      <c r="DK129" s="103">
        <v>3.3305151879166801</v>
      </c>
    </row>
    <row r="130" spans="14:115" x14ac:dyDescent="0.25">
      <c r="N130" s="6" t="s">
        <v>44</v>
      </c>
      <c r="O130" s="6">
        <v>2034</v>
      </c>
      <c r="P130" s="103">
        <v>3.4495021704166602</v>
      </c>
      <c r="Q130" s="103">
        <v>3.4785836829166401</v>
      </c>
      <c r="R130" s="103">
        <v>3.4137297191666298</v>
      </c>
      <c r="S130" s="103">
        <v>3.5177089362500298</v>
      </c>
      <c r="T130" s="103">
        <v>3.4801258162500099</v>
      </c>
      <c r="U130" s="103">
        <v>3.4874216812499998</v>
      </c>
      <c r="V130" s="103">
        <v>3.4606318854166598</v>
      </c>
      <c r="W130" s="103">
        <v>3.48829334791666</v>
      </c>
      <c r="X130" s="103">
        <v>3.4071124266666799</v>
      </c>
      <c r="Y130" s="103">
        <v>3.38800233541664</v>
      </c>
      <c r="Z130" s="103">
        <v>3.43006834750001</v>
      </c>
      <c r="AA130" s="103">
        <v>3.48807346416667</v>
      </c>
      <c r="AB130" s="103">
        <v>3.4872392133333601</v>
      </c>
      <c r="AC130" s="103">
        <v>3.5280528662500101</v>
      </c>
      <c r="AD130" s="103">
        <v>3.4442228524999701</v>
      </c>
      <c r="AE130" s="103">
        <v>3.4284226183333102</v>
      </c>
      <c r="AF130" s="103">
        <v>3.4525039279166601</v>
      </c>
      <c r="AG130" s="103">
        <v>3.5214569279166499</v>
      </c>
      <c r="AH130" s="103">
        <v>3.48856676708332</v>
      </c>
      <c r="AI130" s="103">
        <v>3.47226443458336</v>
      </c>
      <c r="AJ130" s="103">
        <v>3.4391179420833198</v>
      </c>
      <c r="AK130" s="103">
        <v>3.5029450020833499</v>
      </c>
      <c r="AL130" s="103">
        <v>3.4864108229166901</v>
      </c>
      <c r="AM130" s="103">
        <v>3.4511818195833301</v>
      </c>
      <c r="AN130" s="103">
        <v>3.518512855</v>
      </c>
      <c r="AO130" s="103">
        <v>3.4574282749999901</v>
      </c>
      <c r="AP130" s="103">
        <v>3.4675258229166999</v>
      </c>
      <c r="AQ130" s="103">
        <v>3.4827443012500101</v>
      </c>
      <c r="AR130" s="103">
        <v>3.46666071875002</v>
      </c>
      <c r="AS130" s="103">
        <v>3.4628595600000098</v>
      </c>
      <c r="AT130" s="103">
        <v>3.51705788916665</v>
      </c>
      <c r="AU130" s="103">
        <v>3.4685012045833501</v>
      </c>
      <c r="AV130" s="103">
        <v>3.4390103812499699</v>
      </c>
      <c r="AW130" s="103">
        <v>3.4982848545833201</v>
      </c>
      <c r="AX130" s="103">
        <v>3.4522688829166799</v>
      </c>
      <c r="AY130" s="103">
        <v>3.4634460304167001</v>
      </c>
      <c r="AZ130" s="103">
        <v>3.4605408195833101</v>
      </c>
      <c r="BA130" s="103">
        <v>3.4216603199999698</v>
      </c>
      <c r="BB130" s="103">
        <v>3.5135913691666798</v>
      </c>
      <c r="BC130" s="103">
        <v>3.4578967979166899</v>
      </c>
      <c r="BD130" s="103">
        <v>3.5505470924999898</v>
      </c>
      <c r="BE130" s="103">
        <v>3.4500912766666598</v>
      </c>
      <c r="BF130" s="103">
        <v>3.50981257833336</v>
      </c>
      <c r="BG130" s="103">
        <v>3.52137778666668</v>
      </c>
      <c r="BH130" s="103">
        <v>3.4728408383333198</v>
      </c>
      <c r="BI130" s="103">
        <v>3.4403850424999902</v>
      </c>
      <c r="BJ130" s="103">
        <v>3.48461211791665</v>
      </c>
      <c r="BK130" s="103">
        <v>3.4446721399999798</v>
      </c>
      <c r="BL130" s="103">
        <v>3.4216371595833399</v>
      </c>
      <c r="BM130" s="103">
        <v>3.4946581724999901</v>
      </c>
      <c r="BN130" s="103">
        <v>3.4576290120833502</v>
      </c>
      <c r="BO130" s="103">
        <v>3.4550700541666401</v>
      </c>
      <c r="BP130" s="103">
        <v>3.4801780062500001</v>
      </c>
      <c r="BQ130" s="103">
        <v>3.4795082254166498</v>
      </c>
      <c r="BR130" s="103">
        <v>3.4847674154166599</v>
      </c>
      <c r="BS130" s="103">
        <v>3.5145274279166498</v>
      </c>
      <c r="BT130" s="103">
        <v>3.45521887541664</v>
      </c>
      <c r="BU130" s="103">
        <v>3.44882931791668</v>
      </c>
      <c r="BV130" s="103">
        <v>3.4520141237500201</v>
      </c>
      <c r="BW130" s="103">
        <v>3.4736476916666899</v>
      </c>
      <c r="BX130" s="103">
        <v>3.4742515250000001</v>
      </c>
      <c r="BY130" s="103">
        <v>3.4391712370833099</v>
      </c>
      <c r="BZ130" s="103">
        <v>3.4592987316666899</v>
      </c>
      <c r="CA130" s="103">
        <v>3.4743574174999901</v>
      </c>
      <c r="CB130" s="103">
        <v>3.4592831404166899</v>
      </c>
      <c r="CC130" s="103">
        <v>3.38342786166668</v>
      </c>
      <c r="CD130" s="103">
        <v>3.43883852499998</v>
      </c>
      <c r="CE130" s="103">
        <v>3.5325762266666398</v>
      </c>
      <c r="CF130" s="103">
        <v>3.4149549166666802</v>
      </c>
      <c r="CG130" s="103">
        <v>3.4595038133333</v>
      </c>
      <c r="CH130" s="103">
        <v>3.4977642145833401</v>
      </c>
      <c r="CI130" s="103">
        <v>3.50481913541668</v>
      </c>
      <c r="CJ130" s="103">
        <v>3.4888896724999898</v>
      </c>
      <c r="CK130" s="103">
        <v>3.4804716016666699</v>
      </c>
      <c r="CL130" s="103">
        <v>3.44652150499997</v>
      </c>
      <c r="CM130" s="103">
        <v>3.4691346658333102</v>
      </c>
      <c r="CN130" s="103">
        <v>3.4860811658333399</v>
      </c>
      <c r="CO130" s="103">
        <v>3.4862628620833598</v>
      </c>
      <c r="CP130" s="103">
        <v>3.4590123287500001</v>
      </c>
      <c r="CQ130" s="103">
        <v>3.4232132241666799</v>
      </c>
      <c r="CR130" s="103">
        <v>3.4932142220833402</v>
      </c>
      <c r="CS130" s="103">
        <v>3.45895254416669</v>
      </c>
      <c r="CT130" s="103">
        <v>3.49488356458335</v>
      </c>
      <c r="CU130" s="103">
        <v>3.4845758545833099</v>
      </c>
      <c r="CV130" s="103">
        <v>3.4593076170833199</v>
      </c>
      <c r="CW130" s="103">
        <v>3.5042058116666399</v>
      </c>
      <c r="CX130" s="103">
        <v>3.5022684174999799</v>
      </c>
      <c r="CY130" s="103">
        <v>3.4998345387499898</v>
      </c>
      <c r="CZ130" s="103">
        <v>3.5021492416666402</v>
      </c>
      <c r="DA130" s="103">
        <v>3.4427445250000002</v>
      </c>
      <c r="DB130" s="103">
        <v>3.4810371370833102</v>
      </c>
      <c r="DC130" s="103">
        <v>3.5181736449999699</v>
      </c>
      <c r="DD130" s="103">
        <v>3.4487100045833601</v>
      </c>
      <c r="DE130" s="103">
        <v>3.5397105091666701</v>
      </c>
      <c r="DF130" s="103">
        <v>3.4423983516666898</v>
      </c>
      <c r="DG130" s="103">
        <v>3.4954089458333302</v>
      </c>
      <c r="DH130" s="103">
        <v>3.4213857812499899</v>
      </c>
      <c r="DI130" s="103">
        <v>3.4769810924999902</v>
      </c>
      <c r="DJ130" s="103">
        <v>3.48824170916668</v>
      </c>
      <c r="DK130" s="103">
        <v>3.4635471879166402</v>
      </c>
    </row>
    <row r="131" spans="14:115" x14ac:dyDescent="0.25">
      <c r="N131" s="6" t="s">
        <v>45</v>
      </c>
      <c r="O131" s="6">
        <v>2020</v>
      </c>
      <c r="P131" s="103">
        <v>2.1316244229713202</v>
      </c>
      <c r="Q131" s="103">
        <v>2.1630682321379902</v>
      </c>
      <c r="R131" s="103">
        <v>2.1794178929713</v>
      </c>
      <c r="S131" s="103">
        <v>2.09659052838798</v>
      </c>
      <c r="T131" s="103">
        <v>2.1239716404713098</v>
      </c>
      <c r="U131" s="103">
        <v>2.13284289630466</v>
      </c>
      <c r="V131" s="103">
        <v>2.1405530867213201</v>
      </c>
      <c r="W131" s="103">
        <v>2.1622509392213201</v>
      </c>
      <c r="X131" s="103">
        <v>2.1211080125546502</v>
      </c>
      <c r="Y131" s="103">
        <v>2.13377064922132</v>
      </c>
      <c r="Z131" s="103">
        <v>2.13002558922132</v>
      </c>
      <c r="AA131" s="103">
        <v>2.1415018929713101</v>
      </c>
      <c r="AB131" s="103">
        <v>2.19651996172131</v>
      </c>
      <c r="AC131" s="103">
        <v>2.1383606821379999</v>
      </c>
      <c r="AD131" s="103">
        <v>2.1522968829713101</v>
      </c>
      <c r="AE131" s="103">
        <v>2.1641874221379802</v>
      </c>
      <c r="AF131" s="103">
        <v>2.15438556838799</v>
      </c>
      <c r="AG131" s="103">
        <v>2.1871832592213099</v>
      </c>
      <c r="AH131" s="103">
        <v>2.14077611963799</v>
      </c>
      <c r="AI131" s="103">
        <v>2.1678391279713201</v>
      </c>
      <c r="AJ131" s="103">
        <v>2.1577701621379801</v>
      </c>
      <c r="AK131" s="103">
        <v>2.1342107667213202</v>
      </c>
      <c r="AL131" s="103">
        <v>2.1279107188046602</v>
      </c>
      <c r="AM131" s="103">
        <v>2.14013563922131</v>
      </c>
      <c r="AN131" s="103">
        <v>2.14994589255465</v>
      </c>
      <c r="AO131" s="103">
        <v>2.1845196975546299</v>
      </c>
      <c r="AP131" s="103">
        <v>2.1490543117213301</v>
      </c>
      <c r="AQ131" s="103">
        <v>2.1936342679713099</v>
      </c>
      <c r="AR131" s="103">
        <v>2.1635696896379799</v>
      </c>
      <c r="AS131" s="103">
        <v>2.12899556380466</v>
      </c>
      <c r="AT131" s="103">
        <v>2.1508893683879702</v>
      </c>
      <c r="AU131" s="103">
        <v>2.1324623592213099</v>
      </c>
      <c r="AV131" s="103">
        <v>2.1652589304713001</v>
      </c>
      <c r="AW131" s="103">
        <v>2.1897295063046398</v>
      </c>
      <c r="AX131" s="103">
        <v>2.1299363146379799</v>
      </c>
      <c r="AY131" s="103">
        <v>2.12513646755465</v>
      </c>
      <c r="AZ131" s="103">
        <v>2.1554617379713199</v>
      </c>
      <c r="BA131" s="103">
        <v>2.17500733588798</v>
      </c>
      <c r="BB131" s="103">
        <v>2.1356552542213199</v>
      </c>
      <c r="BC131" s="103">
        <v>2.16809658422132</v>
      </c>
      <c r="BD131" s="103">
        <v>2.1694474600546299</v>
      </c>
      <c r="BE131" s="103">
        <v>2.1235788300546301</v>
      </c>
      <c r="BF131" s="103">
        <v>2.1676949829713101</v>
      </c>
      <c r="BG131" s="103">
        <v>2.1698259975546401</v>
      </c>
      <c r="BH131" s="103">
        <v>2.1528111525546398</v>
      </c>
      <c r="BI131" s="103">
        <v>2.1221643792212999</v>
      </c>
      <c r="BJ131" s="103">
        <v>2.1678723642213198</v>
      </c>
      <c r="BK131" s="103">
        <v>2.1140601571379798</v>
      </c>
      <c r="BL131" s="103">
        <v>2.1638958933879802</v>
      </c>
      <c r="BM131" s="103">
        <v>2.1458950579713099</v>
      </c>
      <c r="BN131" s="103">
        <v>2.1261215829713098</v>
      </c>
      <c r="BO131" s="103">
        <v>2.1539454200546402</v>
      </c>
      <c r="BP131" s="103">
        <v>2.1290562767213301</v>
      </c>
      <c r="BQ131" s="103">
        <v>2.15093619338798</v>
      </c>
      <c r="BR131" s="103">
        <v>2.1450434754713199</v>
      </c>
      <c r="BS131" s="103">
        <v>2.1803886108879702</v>
      </c>
      <c r="BT131" s="103">
        <v>2.1581441704712998</v>
      </c>
      <c r="BU131" s="103">
        <v>2.09274954380464</v>
      </c>
      <c r="BV131" s="103">
        <v>2.2056864971379899</v>
      </c>
      <c r="BW131" s="103">
        <v>2.17848742005464</v>
      </c>
      <c r="BX131" s="103">
        <v>2.1376972363046498</v>
      </c>
      <c r="BY131" s="103">
        <v>2.1559032804712999</v>
      </c>
      <c r="BZ131" s="103">
        <v>2.1466679983879602</v>
      </c>
      <c r="CA131" s="103">
        <v>2.11559938588799</v>
      </c>
      <c r="CB131" s="103">
        <v>2.1682817392213001</v>
      </c>
      <c r="CC131" s="103">
        <v>2.18236766797131</v>
      </c>
      <c r="CD131" s="103">
        <v>2.1591550421379799</v>
      </c>
      <c r="CE131" s="103">
        <v>2.19056112547131</v>
      </c>
      <c r="CF131" s="103">
        <v>2.1159340133879798</v>
      </c>
      <c r="CG131" s="103">
        <v>2.1465672696379801</v>
      </c>
      <c r="CH131" s="103">
        <v>2.16899865713799</v>
      </c>
      <c r="CI131" s="103">
        <v>2.1708528600546302</v>
      </c>
      <c r="CJ131" s="103">
        <v>2.1402602488046401</v>
      </c>
      <c r="CK131" s="103">
        <v>2.11584537755465</v>
      </c>
      <c r="CL131" s="103">
        <v>2.1795731750546499</v>
      </c>
      <c r="CM131" s="103">
        <v>2.1932640396379899</v>
      </c>
      <c r="CN131" s="103">
        <v>2.1095851392213101</v>
      </c>
      <c r="CO131" s="103">
        <v>2.1480876104713098</v>
      </c>
      <c r="CP131" s="103">
        <v>2.17858497005464</v>
      </c>
      <c r="CQ131" s="103">
        <v>2.1657708900546302</v>
      </c>
      <c r="CR131" s="103">
        <v>2.1229930308879901</v>
      </c>
      <c r="CS131" s="103">
        <v>2.1693084404713101</v>
      </c>
      <c r="CT131" s="103">
        <v>2.1493482163046602</v>
      </c>
      <c r="CU131" s="103">
        <v>2.1500760821379798</v>
      </c>
      <c r="CV131" s="103">
        <v>2.1260107800546302</v>
      </c>
      <c r="CW131" s="103">
        <v>2.1683590563046402</v>
      </c>
      <c r="CX131" s="103">
        <v>2.1650970263046299</v>
      </c>
      <c r="CY131" s="103">
        <v>2.1549923738046499</v>
      </c>
      <c r="CZ131" s="103">
        <v>2.1553464488046501</v>
      </c>
      <c r="DA131" s="103">
        <v>2.11354629213798</v>
      </c>
      <c r="DB131" s="103">
        <v>2.14793993005464</v>
      </c>
      <c r="DC131" s="103">
        <v>2.15918100672131</v>
      </c>
      <c r="DD131" s="103">
        <v>2.1655293829712998</v>
      </c>
      <c r="DE131" s="103">
        <v>2.14553073297132</v>
      </c>
      <c r="DF131" s="103">
        <v>2.1453250496379899</v>
      </c>
      <c r="DG131" s="103">
        <v>2.11566943630466</v>
      </c>
      <c r="DH131" s="103">
        <v>2.1316024879712998</v>
      </c>
      <c r="DI131" s="103">
        <v>2.1290444100546502</v>
      </c>
      <c r="DJ131" s="103">
        <v>2.1423302113046501</v>
      </c>
      <c r="DK131" s="103">
        <v>2.1467488763046401</v>
      </c>
    </row>
    <row r="132" spans="14:115" x14ac:dyDescent="0.25">
      <c r="N132" s="6" t="s">
        <v>45</v>
      </c>
      <c r="O132" s="6">
        <v>2021</v>
      </c>
      <c r="P132" s="103">
        <v>2.1756847194006701</v>
      </c>
      <c r="Q132" s="103">
        <v>2.2071285285673499</v>
      </c>
      <c r="R132" s="103">
        <v>2.2234781894007001</v>
      </c>
      <c r="S132" s="103">
        <v>2.1406508248173601</v>
      </c>
      <c r="T132" s="103">
        <v>2.16803193690067</v>
      </c>
      <c r="U132" s="103">
        <v>2.1769031927340201</v>
      </c>
      <c r="V132" s="103">
        <v>2.18461338315069</v>
      </c>
      <c r="W132" s="103">
        <v>2.2063112356506802</v>
      </c>
      <c r="X132" s="103">
        <v>2.1651683089840099</v>
      </c>
      <c r="Y132" s="103">
        <v>2.1778309456506899</v>
      </c>
      <c r="Z132" s="103">
        <v>2.17408588565067</v>
      </c>
      <c r="AA132" s="103">
        <v>2.18556218940068</v>
      </c>
      <c r="AB132" s="103">
        <v>2.2405802581506702</v>
      </c>
      <c r="AC132" s="103">
        <v>2.1824209785673498</v>
      </c>
      <c r="AD132" s="103">
        <v>2.19635717940068</v>
      </c>
      <c r="AE132" s="103">
        <v>2.2082477185673399</v>
      </c>
      <c r="AF132" s="103">
        <v>2.1984458648173599</v>
      </c>
      <c r="AG132" s="103">
        <v>2.23124355565067</v>
      </c>
      <c r="AH132" s="103">
        <v>2.1848364160673501</v>
      </c>
      <c r="AI132" s="103">
        <v>2.2118994244006802</v>
      </c>
      <c r="AJ132" s="103">
        <v>2.20183045856735</v>
      </c>
      <c r="AK132" s="103">
        <v>2.1782710631506799</v>
      </c>
      <c r="AL132" s="103">
        <v>2.1719710152340199</v>
      </c>
      <c r="AM132" s="103">
        <v>2.1841959356506799</v>
      </c>
      <c r="AN132" s="103">
        <v>2.1940061889840101</v>
      </c>
      <c r="AO132" s="103">
        <v>2.2285799939840301</v>
      </c>
      <c r="AP132" s="103">
        <v>2.1931146081506898</v>
      </c>
      <c r="AQ132" s="103">
        <v>2.2376945644006798</v>
      </c>
      <c r="AR132" s="103">
        <v>2.2076299860673401</v>
      </c>
      <c r="AS132" s="103">
        <v>2.1730558602340202</v>
      </c>
      <c r="AT132" s="103">
        <v>2.1949496648173699</v>
      </c>
      <c r="AU132" s="103">
        <v>2.17652265565069</v>
      </c>
      <c r="AV132" s="103">
        <v>2.2093192269006998</v>
      </c>
      <c r="AW132" s="103">
        <v>2.2337898027340199</v>
      </c>
      <c r="AX132" s="103">
        <v>2.1739966110673499</v>
      </c>
      <c r="AY132" s="103">
        <v>2.1691967639840199</v>
      </c>
      <c r="AZ132" s="103">
        <v>2.1995220344006898</v>
      </c>
      <c r="BA132" s="103">
        <v>2.2190676323173402</v>
      </c>
      <c r="BB132" s="103">
        <v>2.17971555065068</v>
      </c>
      <c r="BC132" s="103">
        <v>2.21215688065067</v>
      </c>
      <c r="BD132" s="103">
        <v>2.2135077564840402</v>
      </c>
      <c r="BE132" s="103">
        <v>2.1676391264840298</v>
      </c>
      <c r="BF132" s="103">
        <v>2.2117552794006801</v>
      </c>
      <c r="BG132" s="103">
        <v>2.2138862939840198</v>
      </c>
      <c r="BH132" s="103">
        <v>2.19687144898402</v>
      </c>
      <c r="BI132" s="103">
        <v>2.1662246756507</v>
      </c>
      <c r="BJ132" s="103">
        <v>2.2119326606506799</v>
      </c>
      <c r="BK132" s="103">
        <v>2.1581204535673502</v>
      </c>
      <c r="BL132" s="103">
        <v>2.2079561898173501</v>
      </c>
      <c r="BM132" s="103">
        <v>2.18995535440067</v>
      </c>
      <c r="BN132" s="103">
        <v>2.17018187940069</v>
      </c>
      <c r="BO132" s="103">
        <v>2.1980057164840301</v>
      </c>
      <c r="BP132" s="103">
        <v>2.1731165731506898</v>
      </c>
      <c r="BQ132" s="103">
        <v>2.19499648981735</v>
      </c>
      <c r="BR132" s="103">
        <v>2.1891037719006801</v>
      </c>
      <c r="BS132" s="103">
        <v>2.2244489073173699</v>
      </c>
      <c r="BT132" s="103">
        <v>2.2022044669006999</v>
      </c>
      <c r="BU132" s="103">
        <v>2.1368098402340201</v>
      </c>
      <c r="BV132" s="103">
        <v>2.2497467935673598</v>
      </c>
      <c r="BW132" s="103">
        <v>2.2225477164840202</v>
      </c>
      <c r="BX132" s="103">
        <v>2.1817575327340202</v>
      </c>
      <c r="BY132" s="103">
        <v>2.1999635769006902</v>
      </c>
      <c r="BZ132" s="103">
        <v>2.1907282948173599</v>
      </c>
      <c r="CA132" s="103">
        <v>2.15965968231734</v>
      </c>
      <c r="CB132" s="103">
        <v>2.2123420356507002</v>
      </c>
      <c r="CC132" s="103">
        <v>2.2264279644006799</v>
      </c>
      <c r="CD132" s="103">
        <v>2.2032153385673499</v>
      </c>
      <c r="CE132" s="103">
        <v>2.2346214219006799</v>
      </c>
      <c r="CF132" s="103">
        <v>2.1599943098173502</v>
      </c>
      <c r="CG132" s="103">
        <v>2.1906275660673402</v>
      </c>
      <c r="CH132" s="103">
        <v>2.2130589535673502</v>
      </c>
      <c r="CI132" s="103">
        <v>2.2149131564840299</v>
      </c>
      <c r="CJ132" s="103">
        <v>2.1843205452340202</v>
      </c>
      <c r="CK132" s="103">
        <v>2.1599056739840101</v>
      </c>
      <c r="CL132" s="103">
        <v>2.2236334714840198</v>
      </c>
      <c r="CM132" s="103">
        <v>2.2373243360673398</v>
      </c>
      <c r="CN132" s="103">
        <v>2.1536454356506902</v>
      </c>
      <c r="CO132" s="103">
        <v>2.1921479069006802</v>
      </c>
      <c r="CP132" s="103">
        <v>2.2226452664840299</v>
      </c>
      <c r="CQ132" s="103">
        <v>2.2098311864840401</v>
      </c>
      <c r="CR132" s="103">
        <v>2.1670533273173498</v>
      </c>
      <c r="CS132" s="103">
        <v>2.21336873690068</v>
      </c>
      <c r="CT132" s="103">
        <v>2.1934085127340199</v>
      </c>
      <c r="CU132" s="103">
        <v>2.19413637856734</v>
      </c>
      <c r="CV132" s="103">
        <v>2.1700710764840299</v>
      </c>
      <c r="CW132" s="103">
        <v>2.2124193527340101</v>
      </c>
      <c r="CX132" s="103">
        <v>2.20915732273403</v>
      </c>
      <c r="CY132" s="103">
        <v>2.1990526702340198</v>
      </c>
      <c r="CZ132" s="103">
        <v>2.1994067452340098</v>
      </c>
      <c r="DA132" s="103">
        <v>2.1576065885673499</v>
      </c>
      <c r="DB132" s="103">
        <v>2.1920002264840202</v>
      </c>
      <c r="DC132" s="103">
        <v>2.2032413031506701</v>
      </c>
      <c r="DD132" s="103">
        <v>2.2095896794006902</v>
      </c>
      <c r="DE132" s="103">
        <v>2.1895910294006802</v>
      </c>
      <c r="DF132" s="103">
        <v>2.18938534606735</v>
      </c>
      <c r="DG132" s="103">
        <v>2.1597297327340099</v>
      </c>
      <c r="DH132" s="103">
        <v>2.1756627844006999</v>
      </c>
      <c r="DI132" s="103">
        <v>2.1731047064840201</v>
      </c>
      <c r="DJ132" s="103">
        <v>2.1863905077340098</v>
      </c>
      <c r="DK132" s="103">
        <v>2.1908091727340202</v>
      </c>
    </row>
    <row r="133" spans="14:115" x14ac:dyDescent="0.25">
      <c r="N133" s="6" t="s">
        <v>45</v>
      </c>
      <c r="O133" s="6">
        <v>2022</v>
      </c>
      <c r="P133" s="103">
        <v>2.2040628015924799</v>
      </c>
      <c r="Q133" s="103">
        <v>2.2355066107591499</v>
      </c>
      <c r="R133" s="103">
        <v>2.2518562715924602</v>
      </c>
      <c r="S133" s="103">
        <v>2.1690289070091402</v>
      </c>
      <c r="T133" s="103">
        <v>2.1964100190924798</v>
      </c>
      <c r="U133" s="103">
        <v>2.2052812749257802</v>
      </c>
      <c r="V133" s="103">
        <v>2.2129914653424501</v>
      </c>
      <c r="W133" s="103">
        <v>2.2346893178424501</v>
      </c>
      <c r="X133" s="103">
        <v>2.19354639117581</v>
      </c>
      <c r="Y133" s="103">
        <v>2.2062090278424602</v>
      </c>
      <c r="Z133" s="103">
        <v>2.20246396784249</v>
      </c>
      <c r="AA133" s="103">
        <v>2.2139402715924801</v>
      </c>
      <c r="AB133" s="103">
        <v>2.2689583403424698</v>
      </c>
      <c r="AC133" s="103">
        <v>2.2107990607591099</v>
      </c>
      <c r="AD133" s="103">
        <v>2.2247352615924698</v>
      </c>
      <c r="AE133" s="103">
        <v>2.23662580075914</v>
      </c>
      <c r="AF133" s="103">
        <v>2.22682394700912</v>
      </c>
      <c r="AG133" s="103">
        <v>2.2596216378424701</v>
      </c>
      <c r="AH133" s="103">
        <v>2.2132144982591302</v>
      </c>
      <c r="AI133" s="103">
        <v>2.2402775065924501</v>
      </c>
      <c r="AJ133" s="103">
        <v>2.2302085407591199</v>
      </c>
      <c r="AK133" s="103">
        <v>2.2066491453424599</v>
      </c>
      <c r="AL133" s="103">
        <v>2.20034909742578</v>
      </c>
      <c r="AM133" s="103">
        <v>2.21257401784246</v>
      </c>
      <c r="AN133" s="103">
        <v>2.2223842711758102</v>
      </c>
      <c r="AO133" s="103">
        <v>2.2569580761757901</v>
      </c>
      <c r="AP133" s="103">
        <v>2.2214926903424499</v>
      </c>
      <c r="AQ133" s="103">
        <v>2.2660726465924701</v>
      </c>
      <c r="AR133" s="103">
        <v>2.2360080682591401</v>
      </c>
      <c r="AS133" s="103">
        <v>2.2014339424257798</v>
      </c>
      <c r="AT133" s="103">
        <v>2.2233277470091299</v>
      </c>
      <c r="AU133" s="103">
        <v>2.2049007378424599</v>
      </c>
      <c r="AV133" s="103">
        <v>2.2376973090924599</v>
      </c>
      <c r="AW133" s="103">
        <v>2.2621678849257898</v>
      </c>
      <c r="AX133" s="103">
        <v>2.2023746932591299</v>
      </c>
      <c r="AY133" s="103">
        <v>2.1975748461758</v>
      </c>
      <c r="AZ133" s="103">
        <v>2.2279001165924499</v>
      </c>
      <c r="BA133" s="103">
        <v>2.24744571450915</v>
      </c>
      <c r="BB133" s="103">
        <v>2.2080936328424499</v>
      </c>
      <c r="BC133" s="103">
        <v>2.24053496284249</v>
      </c>
      <c r="BD133" s="103">
        <v>2.2418858386757998</v>
      </c>
      <c r="BE133" s="103">
        <v>2.1960172086757899</v>
      </c>
      <c r="BF133" s="103">
        <v>2.2401333615924601</v>
      </c>
      <c r="BG133" s="103">
        <v>2.2422643761757901</v>
      </c>
      <c r="BH133" s="103">
        <v>2.2252495311758</v>
      </c>
      <c r="BI133" s="103">
        <v>2.1946027578424601</v>
      </c>
      <c r="BJ133" s="103">
        <v>2.24031074284248</v>
      </c>
      <c r="BK133" s="103">
        <v>2.1864985357591298</v>
      </c>
      <c r="BL133" s="103">
        <v>2.2363342720091302</v>
      </c>
      <c r="BM133" s="103">
        <v>2.2183334365924701</v>
      </c>
      <c r="BN133" s="103">
        <v>2.1985599615924598</v>
      </c>
      <c r="BO133" s="103">
        <v>2.2263837986758102</v>
      </c>
      <c r="BP133" s="103">
        <v>2.2014946553424499</v>
      </c>
      <c r="BQ133" s="103">
        <v>2.22337457200913</v>
      </c>
      <c r="BR133" s="103">
        <v>2.2174818540924899</v>
      </c>
      <c r="BS133" s="103">
        <v>2.25282698950913</v>
      </c>
      <c r="BT133" s="103">
        <v>2.23058254909246</v>
      </c>
      <c r="BU133" s="103">
        <v>2.1651879224258002</v>
      </c>
      <c r="BV133" s="103">
        <v>2.2781248757591199</v>
      </c>
      <c r="BW133" s="103">
        <v>2.2509257986757998</v>
      </c>
      <c r="BX133" s="103">
        <v>2.2101356149257798</v>
      </c>
      <c r="BY133" s="103">
        <v>2.2283416590924698</v>
      </c>
      <c r="BZ133" s="103">
        <v>2.2191063770091199</v>
      </c>
      <c r="CA133" s="103">
        <v>2.1880377645091502</v>
      </c>
      <c r="CB133" s="103">
        <v>2.2407201178424598</v>
      </c>
      <c r="CC133" s="103">
        <v>2.2548060465924702</v>
      </c>
      <c r="CD133" s="103">
        <v>2.2315934207591201</v>
      </c>
      <c r="CE133" s="103">
        <v>2.2629995040924702</v>
      </c>
      <c r="CF133" s="103">
        <v>2.1883723920091298</v>
      </c>
      <c r="CG133" s="103">
        <v>2.2190056482591398</v>
      </c>
      <c r="CH133" s="103">
        <v>2.24143703575912</v>
      </c>
      <c r="CI133" s="103">
        <v>2.2432912386757899</v>
      </c>
      <c r="CJ133" s="103">
        <v>2.2126986274257998</v>
      </c>
      <c r="CK133" s="103">
        <v>2.1882837561758102</v>
      </c>
      <c r="CL133" s="103">
        <v>2.2520115536757799</v>
      </c>
      <c r="CM133" s="103">
        <v>2.2657024182591501</v>
      </c>
      <c r="CN133" s="103">
        <v>2.1820235178424698</v>
      </c>
      <c r="CO133" s="103">
        <v>2.2205259890924798</v>
      </c>
      <c r="CP133" s="103">
        <v>2.25102334867581</v>
      </c>
      <c r="CQ133" s="103">
        <v>2.2382092686758002</v>
      </c>
      <c r="CR133" s="103">
        <v>2.1954314095091401</v>
      </c>
      <c r="CS133" s="103">
        <v>2.2417468190924699</v>
      </c>
      <c r="CT133" s="103">
        <v>2.2217865949257898</v>
      </c>
      <c r="CU133" s="103">
        <v>2.2225144607591401</v>
      </c>
      <c r="CV133" s="103">
        <v>2.1984491586757899</v>
      </c>
      <c r="CW133" s="103">
        <v>2.2407974349258</v>
      </c>
      <c r="CX133" s="103">
        <v>2.2375354049257901</v>
      </c>
      <c r="CY133" s="103">
        <v>2.2274307524257901</v>
      </c>
      <c r="CZ133" s="103">
        <v>2.2277848274258099</v>
      </c>
      <c r="DA133" s="103">
        <v>2.1859846707591202</v>
      </c>
      <c r="DB133" s="103">
        <v>2.2203783086758002</v>
      </c>
      <c r="DC133" s="103">
        <v>2.2316193853424799</v>
      </c>
      <c r="DD133" s="103">
        <v>2.23796776159246</v>
      </c>
      <c r="DE133" s="103">
        <v>2.21796911159245</v>
      </c>
      <c r="DF133" s="103">
        <v>2.2177634282591399</v>
      </c>
      <c r="DG133" s="103">
        <v>2.1881078149258202</v>
      </c>
      <c r="DH133" s="103">
        <v>2.20404086659246</v>
      </c>
      <c r="DI133" s="103">
        <v>2.2014827886757802</v>
      </c>
      <c r="DJ133" s="103">
        <v>2.2147685899258098</v>
      </c>
      <c r="DK133" s="103">
        <v>2.2191872549257998</v>
      </c>
    </row>
    <row r="134" spans="14:115" x14ac:dyDescent="0.25">
      <c r="N134" s="6" t="s">
        <v>45</v>
      </c>
      <c r="O134" s="6">
        <v>2023</v>
      </c>
      <c r="P134" s="103">
        <v>2.2834792399486199</v>
      </c>
      <c r="Q134" s="103">
        <v>2.3149230491152899</v>
      </c>
      <c r="R134" s="103">
        <v>2.3312727099486299</v>
      </c>
      <c r="S134" s="103">
        <v>2.2484453453652899</v>
      </c>
      <c r="T134" s="103">
        <v>2.2758264574486402</v>
      </c>
      <c r="U134" s="103">
        <v>2.2846977132819601</v>
      </c>
      <c r="V134" s="103">
        <v>2.29240790369863</v>
      </c>
      <c r="W134" s="103">
        <v>2.31410575619863</v>
      </c>
      <c r="X134" s="103">
        <v>2.2729628295319699</v>
      </c>
      <c r="Y134" s="103">
        <v>2.2856254661986402</v>
      </c>
      <c r="Z134" s="103">
        <v>2.2818804061986202</v>
      </c>
      <c r="AA134" s="103">
        <v>2.2933567099486201</v>
      </c>
      <c r="AB134" s="103">
        <v>2.34837477869864</v>
      </c>
      <c r="AC134" s="103">
        <v>2.2902154991153001</v>
      </c>
      <c r="AD134" s="103">
        <v>2.30415169994864</v>
      </c>
      <c r="AE134" s="103">
        <v>2.3160422391152902</v>
      </c>
      <c r="AF134" s="103">
        <v>2.3062403853653</v>
      </c>
      <c r="AG134" s="103">
        <v>2.3390380761986398</v>
      </c>
      <c r="AH134" s="103">
        <v>2.2926309366152799</v>
      </c>
      <c r="AI134" s="103">
        <v>2.31969394494863</v>
      </c>
      <c r="AJ134" s="103">
        <v>2.3096249791153101</v>
      </c>
      <c r="AK134" s="103">
        <v>2.2860655836986399</v>
      </c>
      <c r="AL134" s="103">
        <v>2.27976553578196</v>
      </c>
      <c r="AM134" s="103">
        <v>2.2919904561986502</v>
      </c>
      <c r="AN134" s="103">
        <v>2.3018007095319599</v>
      </c>
      <c r="AO134" s="103">
        <v>2.3363745145319599</v>
      </c>
      <c r="AP134" s="103">
        <v>2.3009091286986298</v>
      </c>
      <c r="AQ134" s="103">
        <v>2.3454890849486398</v>
      </c>
      <c r="AR134" s="103">
        <v>2.3154245066153099</v>
      </c>
      <c r="AS134" s="103">
        <v>2.2808503807819598</v>
      </c>
      <c r="AT134" s="103">
        <v>2.3027441853653001</v>
      </c>
      <c r="AU134" s="103">
        <v>2.2843171761986198</v>
      </c>
      <c r="AV134" s="103">
        <v>2.3171137474486301</v>
      </c>
      <c r="AW134" s="103">
        <v>2.34158432328198</v>
      </c>
      <c r="AX134" s="103">
        <v>2.2817911316153001</v>
      </c>
      <c r="AY134" s="103">
        <v>2.27699128453198</v>
      </c>
      <c r="AZ134" s="103">
        <v>2.3073165549486299</v>
      </c>
      <c r="BA134" s="103">
        <v>2.3268621528652802</v>
      </c>
      <c r="BB134" s="103">
        <v>2.2875100711986298</v>
      </c>
      <c r="BC134" s="103">
        <v>2.3199514011986202</v>
      </c>
      <c r="BD134" s="103">
        <v>2.32130227703197</v>
      </c>
      <c r="BE134" s="103">
        <v>2.2754336470319698</v>
      </c>
      <c r="BF134" s="103">
        <v>2.3195497999486498</v>
      </c>
      <c r="BG134" s="103">
        <v>2.3216808145319798</v>
      </c>
      <c r="BH134" s="103">
        <v>2.30466596953196</v>
      </c>
      <c r="BI134" s="103">
        <v>2.2740191961986298</v>
      </c>
      <c r="BJ134" s="103">
        <v>2.3197271811986302</v>
      </c>
      <c r="BK134" s="103">
        <v>2.2659149741153102</v>
      </c>
      <c r="BL134" s="103">
        <v>2.3157507103653101</v>
      </c>
      <c r="BM134" s="103">
        <v>2.29774987494863</v>
      </c>
      <c r="BN134" s="103">
        <v>2.2779763999486198</v>
      </c>
      <c r="BO134" s="103">
        <v>2.3058002370319501</v>
      </c>
      <c r="BP134" s="103">
        <v>2.2809110936986299</v>
      </c>
      <c r="BQ134" s="103">
        <v>2.30279101036531</v>
      </c>
      <c r="BR134" s="103">
        <v>2.2968982924486299</v>
      </c>
      <c r="BS134" s="103">
        <v>2.3322434278653001</v>
      </c>
      <c r="BT134" s="103">
        <v>2.3099989874486302</v>
      </c>
      <c r="BU134" s="103">
        <v>2.2446043607819499</v>
      </c>
      <c r="BV134" s="103">
        <v>2.3575413141152999</v>
      </c>
      <c r="BW134" s="103">
        <v>2.3303422370319802</v>
      </c>
      <c r="BX134" s="103">
        <v>2.2895520532819602</v>
      </c>
      <c r="BY134" s="103">
        <v>2.30775809744862</v>
      </c>
      <c r="BZ134" s="103">
        <v>2.2985228153653101</v>
      </c>
      <c r="CA134" s="103">
        <v>2.2674542028652902</v>
      </c>
      <c r="CB134" s="103">
        <v>2.3201365561986398</v>
      </c>
      <c r="CC134" s="103">
        <v>2.3342224849486302</v>
      </c>
      <c r="CD134" s="103">
        <v>2.3110098591153001</v>
      </c>
      <c r="CE134" s="103">
        <v>2.3424159424486199</v>
      </c>
      <c r="CF134" s="103">
        <v>2.2677888303653102</v>
      </c>
      <c r="CG134" s="103">
        <v>2.29842208661531</v>
      </c>
      <c r="CH134" s="103">
        <v>2.3208534741153</v>
      </c>
      <c r="CI134" s="103">
        <v>2.3227076770319699</v>
      </c>
      <c r="CJ134" s="103">
        <v>2.2921150657819598</v>
      </c>
      <c r="CK134" s="103">
        <v>2.2677001945319502</v>
      </c>
      <c r="CL134" s="103">
        <v>2.33142799203197</v>
      </c>
      <c r="CM134" s="103">
        <v>2.3451188566152901</v>
      </c>
      <c r="CN134" s="103">
        <v>2.26143995619862</v>
      </c>
      <c r="CO134" s="103">
        <v>2.2999424274486202</v>
      </c>
      <c r="CP134" s="103">
        <v>2.33043978703195</v>
      </c>
      <c r="CQ134" s="103">
        <v>2.3176257070319699</v>
      </c>
      <c r="CR134" s="103">
        <v>2.2748478478653</v>
      </c>
      <c r="CS134" s="103">
        <v>2.32116325744864</v>
      </c>
      <c r="CT134" s="103">
        <v>2.30120303328196</v>
      </c>
      <c r="CU134" s="103">
        <v>2.3019308991152898</v>
      </c>
      <c r="CV134" s="103">
        <v>2.2778655970319699</v>
      </c>
      <c r="CW134" s="103">
        <v>2.3202138732819702</v>
      </c>
      <c r="CX134" s="103">
        <v>2.31695184328197</v>
      </c>
      <c r="CY134" s="103">
        <v>2.3068471907819799</v>
      </c>
      <c r="CZ134" s="103">
        <v>2.3072012657819601</v>
      </c>
      <c r="DA134" s="103">
        <v>2.2654011091153001</v>
      </c>
      <c r="DB134" s="103">
        <v>2.29979474703195</v>
      </c>
      <c r="DC134" s="103">
        <v>2.3110358236986399</v>
      </c>
      <c r="DD134" s="103">
        <v>2.3173841999486302</v>
      </c>
      <c r="DE134" s="103">
        <v>2.29738554994863</v>
      </c>
      <c r="DF134" s="103">
        <v>2.2971798666152998</v>
      </c>
      <c r="DG134" s="103">
        <v>2.2675242532819602</v>
      </c>
      <c r="DH134" s="103">
        <v>2.2834573049486302</v>
      </c>
      <c r="DI134" s="103">
        <v>2.2808992270319699</v>
      </c>
      <c r="DJ134" s="103">
        <v>2.29418502828196</v>
      </c>
      <c r="DK134" s="103">
        <v>2.29860369328197</v>
      </c>
    </row>
    <row r="135" spans="14:115" x14ac:dyDescent="0.25">
      <c r="N135" s="6" t="s">
        <v>45</v>
      </c>
      <c r="O135" s="6">
        <v>2024</v>
      </c>
      <c r="P135" s="103">
        <v>2.3538129475614702</v>
      </c>
      <c r="Q135" s="103">
        <v>2.3852567567281402</v>
      </c>
      <c r="R135" s="103">
        <v>2.4016064175614802</v>
      </c>
      <c r="S135" s="103">
        <v>2.31877905297815</v>
      </c>
      <c r="T135" s="103">
        <v>2.3461601650614901</v>
      </c>
      <c r="U135" s="103">
        <v>2.35503142089481</v>
      </c>
      <c r="V135" s="103">
        <v>2.3627416113114799</v>
      </c>
      <c r="W135" s="103">
        <v>2.3844394638114701</v>
      </c>
      <c r="X135" s="103">
        <v>2.3432965371448198</v>
      </c>
      <c r="Y135" s="103">
        <v>2.3559591738114798</v>
      </c>
      <c r="Z135" s="103">
        <v>2.3522141138114798</v>
      </c>
      <c r="AA135" s="103">
        <v>2.3636904175614699</v>
      </c>
      <c r="AB135" s="103">
        <v>2.4187084863114801</v>
      </c>
      <c r="AC135" s="103">
        <v>2.3605492067281499</v>
      </c>
      <c r="AD135" s="103">
        <v>2.3744854075614601</v>
      </c>
      <c r="AE135" s="103">
        <v>2.38637594672814</v>
      </c>
      <c r="AF135" s="103">
        <v>2.3765740929781498</v>
      </c>
      <c r="AG135" s="103">
        <v>2.4093717838114901</v>
      </c>
      <c r="AH135" s="103">
        <v>2.36296464422814</v>
      </c>
      <c r="AI135" s="103">
        <v>2.3900276525614701</v>
      </c>
      <c r="AJ135" s="103">
        <v>2.3799586867281399</v>
      </c>
      <c r="AK135" s="103">
        <v>2.3563992913114702</v>
      </c>
      <c r="AL135" s="103">
        <v>2.3500992433948098</v>
      </c>
      <c r="AM135" s="103">
        <v>2.3623241638114698</v>
      </c>
      <c r="AN135" s="103">
        <v>2.3721344171448</v>
      </c>
      <c r="AO135" s="103">
        <v>2.4067082221448102</v>
      </c>
      <c r="AP135" s="103">
        <v>2.3712428363114801</v>
      </c>
      <c r="AQ135" s="103">
        <v>2.4158227925614799</v>
      </c>
      <c r="AR135" s="103">
        <v>2.3857582142281499</v>
      </c>
      <c r="AS135" s="103">
        <v>2.3511840883948101</v>
      </c>
      <c r="AT135" s="103">
        <v>2.3730778929781402</v>
      </c>
      <c r="AU135" s="103">
        <v>2.3546508838114799</v>
      </c>
      <c r="AV135" s="103">
        <v>2.3874474550614702</v>
      </c>
      <c r="AW135" s="103">
        <v>2.4119180308948001</v>
      </c>
      <c r="AX135" s="103">
        <v>2.3521248392281402</v>
      </c>
      <c r="AY135" s="103">
        <v>2.3473249921448098</v>
      </c>
      <c r="AZ135" s="103">
        <v>2.3776502625614802</v>
      </c>
      <c r="BA135" s="103">
        <v>2.3971958604781398</v>
      </c>
      <c r="BB135" s="103">
        <v>2.3578437788114699</v>
      </c>
      <c r="BC135" s="103">
        <v>2.39028510881147</v>
      </c>
      <c r="BD135" s="103">
        <v>2.3916359846448101</v>
      </c>
      <c r="BE135" s="103">
        <v>2.3457673546448001</v>
      </c>
      <c r="BF135" s="103">
        <v>2.3898835075614699</v>
      </c>
      <c r="BG135" s="103">
        <v>2.3920145221447999</v>
      </c>
      <c r="BH135" s="103">
        <v>2.3749996771448201</v>
      </c>
      <c r="BI135" s="103">
        <v>2.3443529038114699</v>
      </c>
      <c r="BJ135" s="103">
        <v>2.3900608888114698</v>
      </c>
      <c r="BK135" s="103">
        <v>2.3362486817281298</v>
      </c>
      <c r="BL135" s="103">
        <v>2.38608441797814</v>
      </c>
      <c r="BM135" s="103">
        <v>2.3680835825614799</v>
      </c>
      <c r="BN135" s="103">
        <v>2.3483101075614798</v>
      </c>
      <c r="BO135" s="103">
        <v>2.3761339446448</v>
      </c>
      <c r="BP135" s="103">
        <v>2.3512448013114802</v>
      </c>
      <c r="BQ135" s="103">
        <v>2.3731247179781301</v>
      </c>
      <c r="BR135" s="103">
        <v>2.3672320000614699</v>
      </c>
      <c r="BS135" s="103">
        <v>2.4025771354781398</v>
      </c>
      <c r="BT135" s="103">
        <v>2.3803326950614698</v>
      </c>
      <c r="BU135" s="103">
        <v>2.3149380683948202</v>
      </c>
      <c r="BV135" s="103">
        <v>2.4278750217281502</v>
      </c>
      <c r="BW135" s="103">
        <v>2.4006759446447998</v>
      </c>
      <c r="BX135" s="103">
        <v>2.3598857608947998</v>
      </c>
      <c r="BY135" s="103">
        <v>2.3780918050614801</v>
      </c>
      <c r="BZ135" s="103">
        <v>2.3688565229781502</v>
      </c>
      <c r="CA135" s="103">
        <v>2.3377879104781401</v>
      </c>
      <c r="CB135" s="103">
        <v>2.3904702638114701</v>
      </c>
      <c r="CC135" s="103">
        <v>2.40455619256148</v>
      </c>
      <c r="CD135" s="103">
        <v>2.38134356672815</v>
      </c>
      <c r="CE135" s="103">
        <v>2.41274965006148</v>
      </c>
      <c r="CF135" s="103">
        <v>2.3381225379781299</v>
      </c>
      <c r="CG135" s="103">
        <v>2.3687557942281501</v>
      </c>
      <c r="CH135" s="103">
        <v>2.39118718172814</v>
      </c>
      <c r="CI135" s="103">
        <v>2.3930413846448002</v>
      </c>
      <c r="CJ135" s="103">
        <v>2.3624487733948198</v>
      </c>
      <c r="CK135" s="103">
        <v>2.3380339021448102</v>
      </c>
      <c r="CL135" s="103">
        <v>2.4017616996448101</v>
      </c>
      <c r="CM135" s="103">
        <v>2.4154525642281399</v>
      </c>
      <c r="CN135" s="103">
        <v>2.3317736638114699</v>
      </c>
      <c r="CO135" s="103">
        <v>2.3702761350614701</v>
      </c>
      <c r="CP135" s="103">
        <v>2.40077349464481</v>
      </c>
      <c r="CQ135" s="103">
        <v>2.38795941464481</v>
      </c>
      <c r="CR135" s="103">
        <v>2.3451815554781299</v>
      </c>
      <c r="CS135" s="103">
        <v>2.3914969650614601</v>
      </c>
      <c r="CT135" s="103">
        <v>2.3715367408948098</v>
      </c>
      <c r="CU135" s="103">
        <v>2.3722646067281401</v>
      </c>
      <c r="CV135" s="103">
        <v>2.34819930464481</v>
      </c>
      <c r="CW135" s="103">
        <v>2.39054758089482</v>
      </c>
      <c r="CX135" s="103">
        <v>2.3872855508948101</v>
      </c>
      <c r="CY135" s="103">
        <v>2.3771808983948102</v>
      </c>
      <c r="CZ135" s="103">
        <v>2.3775349733948001</v>
      </c>
      <c r="DA135" s="103">
        <v>2.33573481672815</v>
      </c>
      <c r="DB135" s="103">
        <v>2.37012845464481</v>
      </c>
      <c r="DC135" s="103">
        <v>2.38136953131148</v>
      </c>
      <c r="DD135" s="103">
        <v>2.3877179075614801</v>
      </c>
      <c r="DE135" s="103">
        <v>2.3677192575614798</v>
      </c>
      <c r="DF135" s="103">
        <v>2.3675135742281301</v>
      </c>
      <c r="DG135" s="103">
        <v>2.3378579608947998</v>
      </c>
      <c r="DH135" s="103">
        <v>2.35379101256148</v>
      </c>
      <c r="DI135" s="103">
        <v>2.3512329346448002</v>
      </c>
      <c r="DJ135" s="103">
        <v>2.3645187358948001</v>
      </c>
      <c r="DK135" s="103">
        <v>2.3689374008948101</v>
      </c>
    </row>
    <row r="136" spans="14:115" x14ac:dyDescent="0.25">
      <c r="N136" s="6" t="s">
        <v>45</v>
      </c>
      <c r="O136" s="6">
        <v>2025</v>
      </c>
      <c r="P136" s="103">
        <v>2.42268471940067</v>
      </c>
      <c r="Q136" s="103">
        <v>2.45412852856734</v>
      </c>
      <c r="R136" s="103">
        <v>2.4704781894006902</v>
      </c>
      <c r="S136" s="103">
        <v>2.38765082481734</v>
      </c>
      <c r="T136" s="103">
        <v>2.4150319369006801</v>
      </c>
      <c r="U136" s="103">
        <v>2.42390319273402</v>
      </c>
      <c r="V136" s="103">
        <v>2.4316133831506899</v>
      </c>
      <c r="W136" s="103">
        <v>2.4533112356506801</v>
      </c>
      <c r="X136" s="103">
        <v>2.4121683089840098</v>
      </c>
      <c r="Y136" s="103">
        <v>2.4248309456506898</v>
      </c>
      <c r="Z136" s="103">
        <v>2.4210858856506698</v>
      </c>
      <c r="AA136" s="103">
        <v>2.4325621894006799</v>
      </c>
      <c r="AB136" s="103">
        <v>2.4875802581506901</v>
      </c>
      <c r="AC136" s="103">
        <v>2.4294209785673502</v>
      </c>
      <c r="AD136" s="103">
        <v>2.4433571794006799</v>
      </c>
      <c r="AE136" s="103">
        <v>2.4552477185673398</v>
      </c>
      <c r="AF136" s="103">
        <v>2.4454458648173598</v>
      </c>
      <c r="AG136" s="103">
        <v>2.4782435556506699</v>
      </c>
      <c r="AH136" s="103">
        <v>2.4318364160673598</v>
      </c>
      <c r="AI136" s="103">
        <v>2.4588994244006801</v>
      </c>
      <c r="AJ136" s="103">
        <v>2.4488304585673601</v>
      </c>
      <c r="AK136" s="103">
        <v>2.42527106315069</v>
      </c>
      <c r="AL136" s="103">
        <v>2.4189710152340198</v>
      </c>
      <c r="AM136" s="103">
        <v>2.43119593565069</v>
      </c>
      <c r="AN136" s="103">
        <v>2.44100618898401</v>
      </c>
      <c r="AO136" s="103">
        <v>2.4755799939840202</v>
      </c>
      <c r="AP136" s="103">
        <v>2.4401146081506799</v>
      </c>
      <c r="AQ136" s="103">
        <v>2.4846945644006802</v>
      </c>
      <c r="AR136" s="103">
        <v>2.4546299860673502</v>
      </c>
      <c r="AS136" s="103">
        <v>2.4200558602340201</v>
      </c>
      <c r="AT136" s="103">
        <v>2.44194966481736</v>
      </c>
      <c r="AU136" s="103">
        <v>2.4235226556506899</v>
      </c>
      <c r="AV136" s="103">
        <v>2.4563192269006899</v>
      </c>
      <c r="AW136" s="103">
        <v>2.4807898027340198</v>
      </c>
      <c r="AX136" s="103">
        <v>2.4209966110673502</v>
      </c>
      <c r="AY136" s="103">
        <v>2.4161967639840198</v>
      </c>
      <c r="AZ136" s="103">
        <v>2.4465220344006902</v>
      </c>
      <c r="BA136" s="103">
        <v>2.4660676323173298</v>
      </c>
      <c r="BB136" s="103">
        <v>2.4267155506506799</v>
      </c>
      <c r="BC136" s="103">
        <v>2.4591568806506698</v>
      </c>
      <c r="BD136" s="103">
        <v>2.4605077564840299</v>
      </c>
      <c r="BE136" s="103">
        <v>2.4146391264840199</v>
      </c>
      <c r="BF136" s="103">
        <v>2.4587552794006902</v>
      </c>
      <c r="BG136" s="103">
        <v>2.4608862939840201</v>
      </c>
      <c r="BH136" s="103">
        <v>2.4438714489840199</v>
      </c>
      <c r="BI136" s="103">
        <v>2.4132246756506901</v>
      </c>
      <c r="BJ136" s="103">
        <v>2.4589326606506798</v>
      </c>
      <c r="BK136" s="103">
        <v>2.40512045356735</v>
      </c>
      <c r="BL136" s="103">
        <v>2.45495618981735</v>
      </c>
      <c r="BM136" s="103">
        <v>2.4369553544006899</v>
      </c>
      <c r="BN136" s="103">
        <v>2.4171818794006898</v>
      </c>
      <c r="BO136" s="103">
        <v>2.44500571648401</v>
      </c>
      <c r="BP136" s="103">
        <v>2.4201165731506902</v>
      </c>
      <c r="BQ136" s="103">
        <v>2.4419964898173498</v>
      </c>
      <c r="BR136" s="103">
        <v>2.4361037719006799</v>
      </c>
      <c r="BS136" s="103">
        <v>2.47144890731736</v>
      </c>
      <c r="BT136" s="103">
        <v>2.44920446690069</v>
      </c>
      <c r="BU136" s="103">
        <v>2.3838098402340302</v>
      </c>
      <c r="BV136" s="103">
        <v>2.4967467935673602</v>
      </c>
      <c r="BW136" s="103">
        <v>2.4695477164840201</v>
      </c>
      <c r="BX136" s="103">
        <v>2.4287575327340098</v>
      </c>
      <c r="BY136" s="103">
        <v>2.4469635769006999</v>
      </c>
      <c r="BZ136" s="103">
        <v>2.4377282948173602</v>
      </c>
      <c r="CA136" s="103">
        <v>2.4066596823173398</v>
      </c>
      <c r="CB136" s="103">
        <v>2.4593420356506899</v>
      </c>
      <c r="CC136" s="103">
        <v>2.47342796440069</v>
      </c>
      <c r="CD136" s="103">
        <v>2.45021533856736</v>
      </c>
      <c r="CE136" s="103">
        <v>2.48162142190069</v>
      </c>
      <c r="CF136" s="103">
        <v>2.4069943098173501</v>
      </c>
      <c r="CG136" s="103">
        <v>2.4376275660673401</v>
      </c>
      <c r="CH136" s="103">
        <v>2.46005895356735</v>
      </c>
      <c r="CI136" s="103">
        <v>2.46191315648402</v>
      </c>
      <c r="CJ136" s="103">
        <v>2.4313205452340299</v>
      </c>
      <c r="CK136" s="103">
        <v>2.4069056739839998</v>
      </c>
      <c r="CL136" s="103">
        <v>2.4706334714840099</v>
      </c>
      <c r="CM136" s="103">
        <v>2.4843243360673402</v>
      </c>
      <c r="CN136" s="103">
        <v>2.4006454356506701</v>
      </c>
      <c r="CO136" s="103">
        <v>2.4391479069006801</v>
      </c>
      <c r="CP136" s="103">
        <v>2.4696452664840098</v>
      </c>
      <c r="CQ136" s="103">
        <v>2.4568311864840302</v>
      </c>
      <c r="CR136" s="103">
        <v>2.4140533273173501</v>
      </c>
      <c r="CS136" s="103">
        <v>2.4603687369006799</v>
      </c>
      <c r="CT136" s="103">
        <v>2.4404085127340198</v>
      </c>
      <c r="CU136" s="103">
        <v>2.4411363785673399</v>
      </c>
      <c r="CV136" s="103">
        <v>2.4170710764840302</v>
      </c>
      <c r="CW136" s="103">
        <v>2.4594193527340198</v>
      </c>
      <c r="CX136" s="103">
        <v>2.4561573227340201</v>
      </c>
      <c r="CY136" s="103">
        <v>2.4460526702340202</v>
      </c>
      <c r="CZ136" s="103">
        <v>2.4464067452340101</v>
      </c>
      <c r="DA136" s="103">
        <v>2.4046065885673502</v>
      </c>
      <c r="DB136" s="103">
        <v>2.4390002264840001</v>
      </c>
      <c r="DC136" s="103">
        <v>2.4502413031506798</v>
      </c>
      <c r="DD136" s="103">
        <v>2.4565896794006901</v>
      </c>
      <c r="DE136" s="103">
        <v>2.4365910294006898</v>
      </c>
      <c r="DF136" s="103">
        <v>2.4363853460673499</v>
      </c>
      <c r="DG136" s="103">
        <v>2.4067297327340098</v>
      </c>
      <c r="DH136" s="103">
        <v>2.4226627844006901</v>
      </c>
      <c r="DI136" s="103">
        <v>2.4201047064840102</v>
      </c>
      <c r="DJ136" s="103">
        <v>2.4333905077340101</v>
      </c>
      <c r="DK136" s="103">
        <v>2.4378091727340299</v>
      </c>
    </row>
    <row r="137" spans="14:115" x14ac:dyDescent="0.25">
      <c r="N137" s="6" t="s">
        <v>45</v>
      </c>
      <c r="O137" s="6">
        <v>2026</v>
      </c>
      <c r="P137" s="103">
        <v>2.5021258152910799</v>
      </c>
      <c r="Q137" s="103">
        <v>2.5335696244577499</v>
      </c>
      <c r="R137" s="103">
        <v>2.5499192852911001</v>
      </c>
      <c r="S137" s="103">
        <v>2.4670919207077602</v>
      </c>
      <c r="T137" s="103">
        <v>2.4944730327911002</v>
      </c>
      <c r="U137" s="103">
        <v>2.5033442886244202</v>
      </c>
      <c r="V137" s="103">
        <v>2.5110544790410998</v>
      </c>
      <c r="W137" s="103">
        <v>2.53275233154109</v>
      </c>
      <c r="X137" s="103">
        <v>2.4916094048744299</v>
      </c>
      <c r="Y137" s="103">
        <v>2.5042720415411002</v>
      </c>
      <c r="Z137" s="103">
        <v>2.5005269815410802</v>
      </c>
      <c r="AA137" s="103">
        <v>2.5120032852911001</v>
      </c>
      <c r="AB137" s="103">
        <v>2.5670213540411</v>
      </c>
      <c r="AC137" s="103">
        <v>2.5088620744577601</v>
      </c>
      <c r="AD137" s="103">
        <v>2.5227982752911</v>
      </c>
      <c r="AE137" s="103">
        <v>2.5346888144577702</v>
      </c>
      <c r="AF137" s="103">
        <v>2.52488696070776</v>
      </c>
      <c r="AG137" s="103">
        <v>2.5576846515410998</v>
      </c>
      <c r="AH137" s="103">
        <v>2.5112775119577702</v>
      </c>
      <c r="AI137" s="103">
        <v>2.53834052029109</v>
      </c>
      <c r="AJ137" s="103">
        <v>2.5282715544577599</v>
      </c>
      <c r="AK137" s="103">
        <v>2.5047121590410999</v>
      </c>
      <c r="AL137" s="103">
        <v>2.4984121111244302</v>
      </c>
      <c r="AM137" s="103">
        <v>2.5106370315410902</v>
      </c>
      <c r="AN137" s="103">
        <v>2.5204472848744199</v>
      </c>
      <c r="AO137" s="103">
        <v>2.5550210898744301</v>
      </c>
      <c r="AP137" s="103">
        <v>2.5195557040410899</v>
      </c>
      <c r="AQ137" s="103">
        <v>2.5641356602910998</v>
      </c>
      <c r="AR137" s="103">
        <v>2.5340710819577699</v>
      </c>
      <c r="AS137" s="103">
        <v>2.49949695612443</v>
      </c>
      <c r="AT137" s="103">
        <v>2.5213907607077601</v>
      </c>
      <c r="AU137" s="103">
        <v>2.5029637515410998</v>
      </c>
      <c r="AV137" s="103">
        <v>2.5357603227910999</v>
      </c>
      <c r="AW137" s="103">
        <v>2.5602308986244302</v>
      </c>
      <c r="AX137" s="103">
        <v>2.5004377069577601</v>
      </c>
      <c r="AY137" s="103">
        <v>2.4956378598744302</v>
      </c>
      <c r="AZ137" s="103">
        <v>2.5259631302911001</v>
      </c>
      <c r="BA137" s="103">
        <v>2.54550872820775</v>
      </c>
      <c r="BB137" s="103">
        <v>2.5061566465410898</v>
      </c>
      <c r="BC137" s="103">
        <v>2.5385979765410802</v>
      </c>
      <c r="BD137" s="103">
        <v>2.53994885237443</v>
      </c>
      <c r="BE137" s="103">
        <v>2.4940802223744298</v>
      </c>
      <c r="BF137" s="103">
        <v>2.5381963752910899</v>
      </c>
      <c r="BG137" s="103">
        <v>2.5403273898744301</v>
      </c>
      <c r="BH137" s="103">
        <v>2.5233125448744298</v>
      </c>
      <c r="BI137" s="103">
        <v>2.4926657715411</v>
      </c>
      <c r="BJ137" s="103">
        <v>2.5383737565410902</v>
      </c>
      <c r="BK137" s="103">
        <v>2.4845615494577702</v>
      </c>
      <c r="BL137" s="103">
        <v>2.5343972857077599</v>
      </c>
      <c r="BM137" s="103">
        <v>2.5163964502910998</v>
      </c>
      <c r="BN137" s="103">
        <v>2.4966229752911002</v>
      </c>
      <c r="BO137" s="103">
        <v>2.5244468123744301</v>
      </c>
      <c r="BP137" s="103">
        <v>2.4995576690410899</v>
      </c>
      <c r="BQ137" s="103">
        <v>2.52143758570777</v>
      </c>
      <c r="BR137" s="103">
        <v>2.5155448677910801</v>
      </c>
      <c r="BS137" s="103">
        <v>2.5508900032077602</v>
      </c>
      <c r="BT137" s="103">
        <v>2.5286455627911</v>
      </c>
      <c r="BU137" s="103">
        <v>2.4632509361244299</v>
      </c>
      <c r="BV137" s="103">
        <v>2.5761878894577599</v>
      </c>
      <c r="BW137" s="103">
        <v>2.54898881237443</v>
      </c>
      <c r="BX137" s="103">
        <v>2.5081986286244198</v>
      </c>
      <c r="BY137" s="103">
        <v>2.5264046727911</v>
      </c>
      <c r="BZ137" s="103">
        <v>2.5171693907077599</v>
      </c>
      <c r="CA137" s="103">
        <v>2.4861007782077502</v>
      </c>
      <c r="CB137" s="103">
        <v>2.5387831315410998</v>
      </c>
      <c r="CC137" s="103">
        <v>2.5528690602910999</v>
      </c>
      <c r="CD137" s="103">
        <v>2.5296564344577601</v>
      </c>
      <c r="CE137" s="103">
        <v>2.5610625177910999</v>
      </c>
      <c r="CF137" s="103">
        <v>2.48643540570776</v>
      </c>
      <c r="CG137" s="103">
        <v>2.51706866195777</v>
      </c>
      <c r="CH137" s="103">
        <v>2.53950004945776</v>
      </c>
      <c r="CI137" s="103">
        <v>2.5413542523744299</v>
      </c>
      <c r="CJ137" s="103">
        <v>2.51076164112443</v>
      </c>
      <c r="CK137" s="103">
        <v>2.4863467698744102</v>
      </c>
      <c r="CL137" s="103">
        <v>2.5500745673744198</v>
      </c>
      <c r="CM137" s="103">
        <v>2.5637654319577501</v>
      </c>
      <c r="CN137" s="103">
        <v>2.4800865315411</v>
      </c>
      <c r="CO137" s="103">
        <v>2.5185890027911002</v>
      </c>
      <c r="CP137" s="103">
        <v>2.54908636237443</v>
      </c>
      <c r="CQ137" s="103">
        <v>2.5362722823744299</v>
      </c>
      <c r="CR137" s="103">
        <v>2.4934944232077498</v>
      </c>
      <c r="CS137" s="103">
        <v>2.5398098327911001</v>
      </c>
      <c r="CT137" s="103">
        <v>2.5198496086244302</v>
      </c>
      <c r="CU137" s="103">
        <v>2.5205774744577698</v>
      </c>
      <c r="CV137" s="103">
        <v>2.4965121723744299</v>
      </c>
      <c r="CW137" s="103">
        <v>2.5388604486244302</v>
      </c>
      <c r="CX137" s="103">
        <v>2.53559841862443</v>
      </c>
      <c r="CY137" s="103">
        <v>2.5254937661244301</v>
      </c>
      <c r="CZ137" s="103">
        <v>2.5258478411244201</v>
      </c>
      <c r="DA137" s="103">
        <v>2.4840476844577601</v>
      </c>
      <c r="DB137" s="103">
        <v>2.5184413223744402</v>
      </c>
      <c r="DC137" s="103">
        <v>2.5296823990410999</v>
      </c>
      <c r="DD137" s="103">
        <v>2.5360307752910898</v>
      </c>
      <c r="DE137" s="103">
        <v>2.5160321252911002</v>
      </c>
      <c r="DF137" s="103">
        <v>2.5158264419577501</v>
      </c>
      <c r="DG137" s="103">
        <v>2.4861708286244202</v>
      </c>
      <c r="DH137" s="103">
        <v>2.5021038802910902</v>
      </c>
      <c r="DI137" s="103">
        <v>2.4995458023744201</v>
      </c>
      <c r="DJ137" s="103">
        <v>2.51283160362444</v>
      </c>
      <c r="DK137" s="103">
        <v>2.51725026862443</v>
      </c>
    </row>
    <row r="138" spans="14:115" x14ac:dyDescent="0.25">
      <c r="N138" s="6" t="s">
        <v>45</v>
      </c>
      <c r="O138" s="6">
        <v>2027</v>
      </c>
      <c r="P138" s="103">
        <v>2.5912976666932201</v>
      </c>
      <c r="Q138" s="103">
        <v>2.6227414758598799</v>
      </c>
      <c r="R138" s="103">
        <v>2.6390911366931999</v>
      </c>
      <c r="S138" s="103">
        <v>2.5562637721098902</v>
      </c>
      <c r="T138" s="103">
        <v>2.5836448841932098</v>
      </c>
      <c r="U138" s="103">
        <v>2.5925161400265502</v>
      </c>
      <c r="V138" s="103">
        <v>2.60022633044322</v>
      </c>
      <c r="W138" s="103">
        <v>2.6219241829432098</v>
      </c>
      <c r="X138" s="103">
        <v>2.58078125627654</v>
      </c>
      <c r="Y138" s="103">
        <v>2.5934438929432102</v>
      </c>
      <c r="Z138" s="103">
        <v>2.5896988329432098</v>
      </c>
      <c r="AA138" s="103">
        <v>2.6011751366932199</v>
      </c>
      <c r="AB138" s="103">
        <v>2.65619320544321</v>
      </c>
      <c r="AC138" s="103">
        <v>2.5980339258598799</v>
      </c>
      <c r="AD138" s="103">
        <v>2.61197012669321</v>
      </c>
      <c r="AE138" s="103">
        <v>2.62386066585989</v>
      </c>
      <c r="AF138" s="103">
        <v>2.6140588121098798</v>
      </c>
      <c r="AG138" s="103">
        <v>2.6468565029432098</v>
      </c>
      <c r="AH138" s="103">
        <v>2.6004493633598802</v>
      </c>
      <c r="AI138" s="103">
        <v>2.6275123716932098</v>
      </c>
      <c r="AJ138" s="103">
        <v>2.6174434058598801</v>
      </c>
      <c r="AK138" s="103">
        <v>2.5938840104432099</v>
      </c>
      <c r="AL138" s="103">
        <v>2.58758396252655</v>
      </c>
      <c r="AM138" s="103">
        <v>2.5998088829431998</v>
      </c>
      <c r="AN138" s="103">
        <v>2.6096191362765402</v>
      </c>
      <c r="AO138" s="103">
        <v>2.6441929412765601</v>
      </c>
      <c r="AP138" s="103">
        <v>2.6087275554432199</v>
      </c>
      <c r="AQ138" s="103">
        <v>2.6533075116932099</v>
      </c>
      <c r="AR138" s="103">
        <v>2.6232429333598701</v>
      </c>
      <c r="AS138" s="103">
        <v>2.5886688075265498</v>
      </c>
      <c r="AT138" s="103">
        <v>2.6105626121098702</v>
      </c>
      <c r="AU138" s="103">
        <v>2.5921356029432099</v>
      </c>
      <c r="AV138" s="103">
        <v>2.6249321741932001</v>
      </c>
      <c r="AW138" s="103">
        <v>2.6494027500265398</v>
      </c>
      <c r="AX138" s="103">
        <v>2.5896095583598702</v>
      </c>
      <c r="AY138" s="103">
        <v>2.5848097112765398</v>
      </c>
      <c r="AZ138" s="103">
        <v>2.6151349816932199</v>
      </c>
      <c r="BA138" s="103">
        <v>2.6346805796098902</v>
      </c>
      <c r="BB138" s="103">
        <v>2.5953284979432101</v>
      </c>
      <c r="BC138" s="103">
        <v>2.6277698279432098</v>
      </c>
      <c r="BD138" s="103">
        <v>2.6291207037765401</v>
      </c>
      <c r="BE138" s="103">
        <v>2.5832520737765599</v>
      </c>
      <c r="BF138" s="103">
        <v>2.6273682266932101</v>
      </c>
      <c r="BG138" s="103">
        <v>2.6294992412765401</v>
      </c>
      <c r="BH138" s="103">
        <v>2.6124843962765398</v>
      </c>
      <c r="BI138" s="103">
        <v>2.5818376229431999</v>
      </c>
      <c r="BJ138" s="103">
        <v>2.62754560794321</v>
      </c>
      <c r="BK138" s="103">
        <v>2.57373340085987</v>
      </c>
      <c r="BL138" s="103">
        <v>2.6235691371098699</v>
      </c>
      <c r="BM138" s="103">
        <v>2.6055683016932099</v>
      </c>
      <c r="BN138" s="103">
        <v>2.5857948266932098</v>
      </c>
      <c r="BO138" s="103">
        <v>2.6136186637765499</v>
      </c>
      <c r="BP138" s="103">
        <v>2.5887295204432199</v>
      </c>
      <c r="BQ138" s="103">
        <v>2.61060943710988</v>
      </c>
      <c r="BR138" s="103">
        <v>2.6047167191932101</v>
      </c>
      <c r="BS138" s="103">
        <v>2.6400618546098702</v>
      </c>
      <c r="BT138" s="103">
        <v>2.6178174141931998</v>
      </c>
      <c r="BU138" s="103">
        <v>2.5524227875265502</v>
      </c>
      <c r="BV138" s="103">
        <v>2.6653597408598899</v>
      </c>
      <c r="BW138" s="103">
        <v>2.63816066377654</v>
      </c>
      <c r="BX138" s="103">
        <v>2.5973704800265498</v>
      </c>
      <c r="BY138" s="103">
        <v>2.6155765241932101</v>
      </c>
      <c r="BZ138" s="103">
        <v>2.6063412421098899</v>
      </c>
      <c r="CA138" s="103">
        <v>2.57527262960989</v>
      </c>
      <c r="CB138" s="103">
        <v>2.6279549829432001</v>
      </c>
      <c r="CC138" s="103">
        <v>2.64204091169321</v>
      </c>
      <c r="CD138" s="103">
        <v>2.6188282858598901</v>
      </c>
      <c r="CE138" s="103">
        <v>2.65023436919321</v>
      </c>
      <c r="CF138" s="103">
        <v>2.57560725710987</v>
      </c>
      <c r="CG138" s="103">
        <v>2.6062405133598698</v>
      </c>
      <c r="CH138" s="103">
        <v>2.6286719008598798</v>
      </c>
      <c r="CI138" s="103">
        <v>2.6305261037765302</v>
      </c>
      <c r="CJ138" s="103">
        <v>2.5999334925265498</v>
      </c>
      <c r="CK138" s="103">
        <v>2.5755186212765602</v>
      </c>
      <c r="CL138" s="103">
        <v>2.6392464187765401</v>
      </c>
      <c r="CM138" s="103">
        <v>2.6529372833598801</v>
      </c>
      <c r="CN138" s="103">
        <v>2.5692583829432198</v>
      </c>
      <c r="CO138" s="103">
        <v>2.60776085419322</v>
      </c>
      <c r="CP138" s="103">
        <v>2.6382582137765498</v>
      </c>
      <c r="CQ138" s="103">
        <v>2.62544413377654</v>
      </c>
      <c r="CR138" s="103">
        <v>2.5826662746098799</v>
      </c>
      <c r="CS138" s="103">
        <v>2.6289816841932101</v>
      </c>
      <c r="CT138" s="103">
        <v>2.60902146002655</v>
      </c>
      <c r="CU138" s="103">
        <v>2.6097493258598901</v>
      </c>
      <c r="CV138" s="103">
        <v>2.5856840237765599</v>
      </c>
      <c r="CW138" s="103">
        <v>2.6280323000265402</v>
      </c>
      <c r="CX138" s="103">
        <v>2.6247702700265401</v>
      </c>
      <c r="CY138" s="103">
        <v>2.6146656175265401</v>
      </c>
      <c r="CZ138" s="103">
        <v>2.6150196925265399</v>
      </c>
      <c r="DA138" s="103">
        <v>2.5732195358598902</v>
      </c>
      <c r="DB138" s="103">
        <v>2.6076131737765502</v>
      </c>
      <c r="DC138" s="103">
        <v>2.61885425044321</v>
      </c>
      <c r="DD138" s="103">
        <v>2.62520262669323</v>
      </c>
      <c r="DE138" s="103">
        <v>2.60520397669322</v>
      </c>
      <c r="DF138" s="103">
        <v>2.6049982933598801</v>
      </c>
      <c r="DG138" s="103">
        <v>2.5753426800265502</v>
      </c>
      <c r="DH138" s="103">
        <v>2.5912757316932198</v>
      </c>
      <c r="DI138" s="103">
        <v>2.5887176537765502</v>
      </c>
      <c r="DJ138" s="103">
        <v>2.6020034550265598</v>
      </c>
      <c r="DK138" s="103">
        <v>2.6064221200265401</v>
      </c>
    </row>
    <row r="139" spans="14:115" x14ac:dyDescent="0.25">
      <c r="N139" s="6" t="s">
        <v>45</v>
      </c>
      <c r="O139" s="6">
        <v>2028</v>
      </c>
      <c r="P139" s="103">
        <v>2.6525935040163802</v>
      </c>
      <c r="Q139" s="103">
        <v>2.67922764443307</v>
      </c>
      <c r="R139" s="103">
        <v>2.6202625744330499</v>
      </c>
      <c r="S139" s="103">
        <v>2.7132968531830701</v>
      </c>
      <c r="T139" s="103">
        <v>2.6802690573497299</v>
      </c>
      <c r="U139" s="103">
        <v>2.6866626577664001</v>
      </c>
      <c r="V139" s="103">
        <v>2.6629740577663901</v>
      </c>
      <c r="W139" s="103">
        <v>2.68742047318307</v>
      </c>
      <c r="X139" s="103">
        <v>2.61424908484973</v>
      </c>
      <c r="Y139" s="103">
        <v>2.5969407302663901</v>
      </c>
      <c r="Z139" s="103">
        <v>2.6346608056830698</v>
      </c>
      <c r="AA139" s="103">
        <v>2.6865574573497302</v>
      </c>
      <c r="AB139" s="103">
        <v>2.6867901515164001</v>
      </c>
      <c r="AC139" s="103">
        <v>2.7232502469330502</v>
      </c>
      <c r="AD139" s="103">
        <v>2.6479002769330702</v>
      </c>
      <c r="AE139" s="103">
        <v>2.63333394026639</v>
      </c>
      <c r="AF139" s="103">
        <v>2.6555756694330599</v>
      </c>
      <c r="AG139" s="103">
        <v>2.7172593565163998</v>
      </c>
      <c r="AH139" s="103">
        <v>2.6878996190164002</v>
      </c>
      <c r="AI139" s="103">
        <v>2.67308617693307</v>
      </c>
      <c r="AJ139" s="103">
        <v>2.64321388193305</v>
      </c>
      <c r="AK139" s="103">
        <v>2.7009225194330599</v>
      </c>
      <c r="AL139" s="103">
        <v>2.6863085531830602</v>
      </c>
      <c r="AM139" s="103">
        <v>2.6538062177663999</v>
      </c>
      <c r="AN139" s="103">
        <v>2.7145016652664</v>
      </c>
      <c r="AO139" s="103">
        <v>2.6594873506830701</v>
      </c>
      <c r="AP139" s="103">
        <v>2.66914661943306</v>
      </c>
      <c r="AQ139" s="103">
        <v>2.6822105565164001</v>
      </c>
      <c r="AR139" s="103">
        <v>2.66782762859973</v>
      </c>
      <c r="AS139" s="103">
        <v>2.6653941748497298</v>
      </c>
      <c r="AT139" s="103">
        <v>2.7128898177663898</v>
      </c>
      <c r="AU139" s="103">
        <v>2.6704495694330599</v>
      </c>
      <c r="AV139" s="103">
        <v>2.6429789956830501</v>
      </c>
      <c r="AW139" s="103">
        <v>2.6974148677663798</v>
      </c>
      <c r="AX139" s="103">
        <v>2.6550072252664001</v>
      </c>
      <c r="AY139" s="103">
        <v>2.66483178443307</v>
      </c>
      <c r="AZ139" s="103">
        <v>2.6625205173497299</v>
      </c>
      <c r="BA139" s="103">
        <v>2.6275972923497202</v>
      </c>
      <c r="BB139" s="103">
        <v>2.7102633977663801</v>
      </c>
      <c r="BC139" s="103">
        <v>2.6595400356830599</v>
      </c>
      <c r="BD139" s="103">
        <v>2.7433036448497301</v>
      </c>
      <c r="BE139" s="103">
        <v>2.6533270665163999</v>
      </c>
      <c r="BF139" s="103">
        <v>2.7074321290164001</v>
      </c>
      <c r="BG139" s="103">
        <v>2.7179084998497198</v>
      </c>
      <c r="BH139" s="103">
        <v>2.6742453423497201</v>
      </c>
      <c r="BI139" s="103">
        <v>2.64455991693307</v>
      </c>
      <c r="BJ139" s="103">
        <v>2.6849384240163898</v>
      </c>
      <c r="BK139" s="103">
        <v>2.6478106260997198</v>
      </c>
      <c r="BL139" s="103">
        <v>2.62761419734972</v>
      </c>
      <c r="BM139" s="103">
        <v>2.6926690031830498</v>
      </c>
      <c r="BN139" s="103">
        <v>2.6600991765163999</v>
      </c>
      <c r="BO139" s="103">
        <v>2.6567403981830702</v>
      </c>
      <c r="BP139" s="103">
        <v>2.67967926109973</v>
      </c>
      <c r="BQ139" s="103">
        <v>2.6796718448497301</v>
      </c>
      <c r="BR139" s="103">
        <v>2.6844075440164001</v>
      </c>
      <c r="BS139" s="103">
        <v>2.7116008156830702</v>
      </c>
      <c r="BT139" s="103">
        <v>2.6570311440163898</v>
      </c>
      <c r="BU139" s="103">
        <v>2.6517966202663898</v>
      </c>
      <c r="BV139" s="103">
        <v>2.6543518752663902</v>
      </c>
      <c r="BW139" s="103">
        <v>2.6752138402663999</v>
      </c>
      <c r="BX139" s="103">
        <v>2.6755012165163801</v>
      </c>
      <c r="BY139" s="103">
        <v>2.6427740931830499</v>
      </c>
      <c r="BZ139" s="103">
        <v>2.6611703244330598</v>
      </c>
      <c r="CA139" s="103">
        <v>2.6749383894330698</v>
      </c>
      <c r="CB139" s="103">
        <v>2.6610741065163999</v>
      </c>
      <c r="CC139" s="103">
        <v>2.5936665056830499</v>
      </c>
      <c r="CD139" s="103">
        <v>2.64288906109973</v>
      </c>
      <c r="CE139" s="103">
        <v>2.7281200256830598</v>
      </c>
      <c r="CF139" s="103">
        <v>2.6214266577663898</v>
      </c>
      <c r="CG139" s="103">
        <v>2.66147196943307</v>
      </c>
      <c r="CH139" s="103">
        <v>2.6962318119330502</v>
      </c>
      <c r="CI139" s="103">
        <v>2.7030577148497299</v>
      </c>
      <c r="CJ139" s="103">
        <v>2.6881610473497299</v>
      </c>
      <c r="CK139" s="103">
        <v>2.68090834818307</v>
      </c>
      <c r="CL139" s="103">
        <v>2.64957857193306</v>
      </c>
      <c r="CM139" s="103">
        <v>2.6707188160997299</v>
      </c>
      <c r="CN139" s="103">
        <v>2.6858447810997301</v>
      </c>
      <c r="CO139" s="103">
        <v>2.6863695023497298</v>
      </c>
      <c r="CP139" s="103">
        <v>2.6607653302664001</v>
      </c>
      <c r="CQ139" s="103">
        <v>2.6283667615163999</v>
      </c>
      <c r="CR139" s="103">
        <v>2.6921005802664002</v>
      </c>
      <c r="CS139" s="103">
        <v>2.6606112498497301</v>
      </c>
      <c r="CT139" s="103">
        <v>2.6928879569330602</v>
      </c>
      <c r="CU139" s="103">
        <v>2.6842638152663798</v>
      </c>
      <c r="CV139" s="103">
        <v>2.6612135219330502</v>
      </c>
      <c r="CW139" s="103">
        <v>2.7016451235997301</v>
      </c>
      <c r="CX139" s="103">
        <v>2.6998235048497299</v>
      </c>
      <c r="CY139" s="103">
        <v>2.69857689026639</v>
      </c>
      <c r="CZ139" s="103">
        <v>2.7001171381830602</v>
      </c>
      <c r="DA139" s="103">
        <v>2.64630635359973</v>
      </c>
      <c r="DB139" s="103">
        <v>2.6810711919330599</v>
      </c>
      <c r="DC139" s="103">
        <v>2.7142086181830498</v>
      </c>
      <c r="DD139" s="103">
        <v>2.6503707485997099</v>
      </c>
      <c r="DE139" s="103">
        <v>2.7339209156830702</v>
      </c>
      <c r="DF139" s="103">
        <v>2.6465450798497301</v>
      </c>
      <c r="DG139" s="103">
        <v>2.6940409748497198</v>
      </c>
      <c r="DH139" s="103">
        <v>2.6265524356830698</v>
      </c>
      <c r="DI139" s="103">
        <v>2.6763909352663999</v>
      </c>
      <c r="DJ139" s="103">
        <v>2.68795719651638</v>
      </c>
      <c r="DK139" s="103">
        <v>2.6653456531830599</v>
      </c>
    </row>
    <row r="140" spans="14:115" x14ac:dyDescent="0.25">
      <c r="N140" s="6" t="s">
        <v>45</v>
      </c>
      <c r="O140" s="6">
        <v>2029</v>
      </c>
      <c r="P140" s="103">
        <v>2.77835937833333</v>
      </c>
      <c r="Q140" s="103">
        <v>2.8049935187500101</v>
      </c>
      <c r="R140" s="103">
        <v>2.74602844875001</v>
      </c>
      <c r="S140" s="103">
        <v>2.83906272749998</v>
      </c>
      <c r="T140" s="103">
        <v>2.8060349316666802</v>
      </c>
      <c r="U140" s="103">
        <v>2.8124285320833402</v>
      </c>
      <c r="V140" s="103">
        <v>2.7887399320833302</v>
      </c>
      <c r="W140" s="103">
        <v>2.8131863475000101</v>
      </c>
      <c r="X140" s="103">
        <v>2.7400149591666798</v>
      </c>
      <c r="Y140" s="103">
        <v>2.7227066045833301</v>
      </c>
      <c r="Z140" s="103">
        <v>2.7604266800000099</v>
      </c>
      <c r="AA140" s="103">
        <v>2.8123233316666498</v>
      </c>
      <c r="AB140" s="103">
        <v>2.81255602583331</v>
      </c>
      <c r="AC140" s="103">
        <v>2.8490161212500098</v>
      </c>
      <c r="AD140" s="103">
        <v>2.7736661512499801</v>
      </c>
      <c r="AE140" s="103">
        <v>2.7590998145833501</v>
      </c>
      <c r="AF140" s="103">
        <v>2.78134154374998</v>
      </c>
      <c r="AG140" s="103">
        <v>2.8430252308333501</v>
      </c>
      <c r="AH140" s="103">
        <v>2.81366549333335</v>
      </c>
      <c r="AI140" s="103">
        <v>2.7988520512500199</v>
      </c>
      <c r="AJ140" s="103">
        <v>2.76897975624999</v>
      </c>
      <c r="AK140" s="103">
        <v>2.82668839375002</v>
      </c>
      <c r="AL140" s="103">
        <v>2.8120744274999998</v>
      </c>
      <c r="AM140" s="103">
        <v>2.77957209208334</v>
      </c>
      <c r="AN140" s="103">
        <v>2.8402675395833499</v>
      </c>
      <c r="AO140" s="103">
        <v>2.7852532250000102</v>
      </c>
      <c r="AP140" s="103">
        <v>2.7949124937499699</v>
      </c>
      <c r="AQ140" s="103">
        <v>2.8079764308333099</v>
      </c>
      <c r="AR140" s="103">
        <v>2.7935935029166501</v>
      </c>
      <c r="AS140" s="103">
        <v>2.7911600491666402</v>
      </c>
      <c r="AT140" s="103">
        <v>2.8386556920833401</v>
      </c>
      <c r="AU140" s="103">
        <v>2.79621544375</v>
      </c>
      <c r="AV140" s="103">
        <v>2.7687448700000101</v>
      </c>
      <c r="AW140" s="103">
        <v>2.8231807420833199</v>
      </c>
      <c r="AX140" s="103">
        <v>2.7807730995833602</v>
      </c>
      <c r="AY140" s="103">
        <v>2.7905976587500101</v>
      </c>
      <c r="AZ140" s="103">
        <v>2.78828639166669</v>
      </c>
      <c r="BA140" s="103">
        <v>2.7533631666666798</v>
      </c>
      <c r="BB140" s="103">
        <v>2.8360292720833198</v>
      </c>
      <c r="BC140" s="103">
        <v>2.7853059099999999</v>
      </c>
      <c r="BD140" s="103">
        <v>2.86906951916668</v>
      </c>
      <c r="BE140" s="103">
        <v>2.77909294083334</v>
      </c>
      <c r="BF140" s="103">
        <v>2.83319800333331</v>
      </c>
      <c r="BG140" s="103">
        <v>2.8436743741666599</v>
      </c>
      <c r="BH140" s="103">
        <v>2.80001121666665</v>
      </c>
      <c r="BI140" s="103">
        <v>2.7703257912499999</v>
      </c>
      <c r="BJ140" s="103">
        <v>2.8107042983333499</v>
      </c>
      <c r="BK140" s="103">
        <v>2.7735765004166599</v>
      </c>
      <c r="BL140" s="103">
        <v>2.7533800716666601</v>
      </c>
      <c r="BM140" s="103">
        <v>2.8184348774999899</v>
      </c>
      <c r="BN140" s="103">
        <v>2.78586505083332</v>
      </c>
      <c r="BO140" s="103">
        <v>2.7825062724999801</v>
      </c>
      <c r="BP140" s="103">
        <v>2.8054451354166501</v>
      </c>
      <c r="BQ140" s="103">
        <v>2.8054377191666902</v>
      </c>
      <c r="BR140" s="103">
        <v>2.8101734183333198</v>
      </c>
      <c r="BS140" s="103">
        <v>2.8373666900000201</v>
      </c>
      <c r="BT140" s="103">
        <v>2.7827970183333299</v>
      </c>
      <c r="BU140" s="103">
        <v>2.7775624945833202</v>
      </c>
      <c r="BV140" s="103">
        <v>2.78011774958334</v>
      </c>
      <c r="BW140" s="103">
        <v>2.8009797145833102</v>
      </c>
      <c r="BX140" s="103">
        <v>2.8012670908333299</v>
      </c>
      <c r="BY140" s="103">
        <v>2.7685399675000002</v>
      </c>
      <c r="BZ140" s="103">
        <v>2.7869361987500199</v>
      </c>
      <c r="CA140" s="103">
        <v>2.8007042637500099</v>
      </c>
      <c r="CB140" s="103">
        <v>2.7868399808333599</v>
      </c>
      <c r="CC140" s="103">
        <v>2.71943237999999</v>
      </c>
      <c r="CD140" s="103">
        <v>2.7686549354166501</v>
      </c>
      <c r="CE140" s="103">
        <v>2.8538859000000101</v>
      </c>
      <c r="CF140" s="103">
        <v>2.7471925320833201</v>
      </c>
      <c r="CG140" s="103">
        <v>2.78723784375001</v>
      </c>
      <c r="CH140" s="103">
        <v>2.8219976862499898</v>
      </c>
      <c r="CI140" s="103">
        <v>2.82882358916667</v>
      </c>
      <c r="CJ140" s="103">
        <v>2.81392692166669</v>
      </c>
      <c r="CK140" s="103">
        <v>2.8066742224999799</v>
      </c>
      <c r="CL140" s="103">
        <v>2.7753444462500201</v>
      </c>
      <c r="CM140" s="103">
        <v>2.79648469041665</v>
      </c>
      <c r="CN140" s="103">
        <v>2.8116106554166498</v>
      </c>
      <c r="CO140" s="103">
        <v>2.8121353766666499</v>
      </c>
      <c r="CP140" s="103">
        <v>2.7865312045833099</v>
      </c>
      <c r="CQ140" s="103">
        <v>2.75413263583334</v>
      </c>
      <c r="CR140" s="103">
        <v>2.8178664545833501</v>
      </c>
      <c r="CS140" s="103">
        <v>2.7863771241666799</v>
      </c>
      <c r="CT140" s="103">
        <v>2.8186538312499798</v>
      </c>
      <c r="CU140" s="103">
        <v>2.8100296895833399</v>
      </c>
      <c r="CV140" s="103">
        <v>2.7869793962499898</v>
      </c>
      <c r="CW140" s="103">
        <v>2.8274109979166702</v>
      </c>
      <c r="CX140" s="103">
        <v>2.82558937916667</v>
      </c>
      <c r="CY140" s="103">
        <v>2.8243427645833199</v>
      </c>
      <c r="CZ140" s="103">
        <v>2.8258830125000198</v>
      </c>
      <c r="DA140" s="103">
        <v>2.7720722279166901</v>
      </c>
      <c r="DB140" s="103">
        <v>2.8068370662499902</v>
      </c>
      <c r="DC140" s="103">
        <v>2.8399744925000001</v>
      </c>
      <c r="DD140" s="103">
        <v>2.7761366229166602</v>
      </c>
      <c r="DE140" s="103">
        <v>2.85968679000002</v>
      </c>
      <c r="DF140" s="103">
        <v>2.7723109541666502</v>
      </c>
      <c r="DG140" s="103">
        <v>2.8198068491666701</v>
      </c>
      <c r="DH140" s="103">
        <v>2.7523183100000002</v>
      </c>
      <c r="DI140" s="103">
        <v>2.80215680958332</v>
      </c>
      <c r="DJ140" s="103">
        <v>2.8137230708333201</v>
      </c>
      <c r="DK140" s="103">
        <v>2.7911115274999898</v>
      </c>
    </row>
    <row r="141" spans="14:115" x14ac:dyDescent="0.25">
      <c r="N141" s="6" t="s">
        <v>45</v>
      </c>
      <c r="O141" s="6">
        <v>2030</v>
      </c>
      <c r="P141" s="103">
        <v>2.8554463783333102</v>
      </c>
      <c r="Q141" s="103">
        <v>2.8820805187500098</v>
      </c>
      <c r="R141" s="103">
        <v>2.8231154487499901</v>
      </c>
      <c r="S141" s="103">
        <v>2.9161497274999899</v>
      </c>
      <c r="T141" s="103">
        <v>2.8831219316666701</v>
      </c>
      <c r="U141" s="103">
        <v>2.8895155320833501</v>
      </c>
      <c r="V141" s="103">
        <v>2.8658269320833099</v>
      </c>
      <c r="W141" s="103">
        <v>2.8902733475000102</v>
      </c>
      <c r="X141" s="103">
        <v>2.8171019591666799</v>
      </c>
      <c r="Y141" s="103">
        <v>2.7997936045833498</v>
      </c>
      <c r="Z141" s="103">
        <v>2.8375136800000198</v>
      </c>
      <c r="AA141" s="103">
        <v>2.8894103316666802</v>
      </c>
      <c r="AB141" s="103">
        <v>2.8896430258333101</v>
      </c>
      <c r="AC141" s="103">
        <v>2.9261031212499899</v>
      </c>
      <c r="AD141" s="103">
        <v>2.8507531512500099</v>
      </c>
      <c r="AE141" s="103">
        <v>2.83618681458332</v>
      </c>
      <c r="AF141" s="103">
        <v>2.8584285437500099</v>
      </c>
      <c r="AG141" s="103">
        <v>2.9201122308333298</v>
      </c>
      <c r="AH141" s="103">
        <v>2.8907524933333502</v>
      </c>
      <c r="AI141" s="103">
        <v>2.8759390512500098</v>
      </c>
      <c r="AJ141" s="103">
        <v>2.8460667562500199</v>
      </c>
      <c r="AK141" s="103">
        <v>2.9037753937500002</v>
      </c>
      <c r="AL141" s="103">
        <v>2.8891614275000101</v>
      </c>
      <c r="AM141" s="103">
        <v>2.8566590920833401</v>
      </c>
      <c r="AN141" s="103">
        <v>2.91735453958335</v>
      </c>
      <c r="AO141" s="103">
        <v>2.8623402250000201</v>
      </c>
      <c r="AP141" s="103">
        <v>2.8719994937499802</v>
      </c>
      <c r="AQ141" s="103">
        <v>2.8850634308333198</v>
      </c>
      <c r="AR141" s="103">
        <v>2.8706805029166498</v>
      </c>
      <c r="AS141" s="103">
        <v>2.8682470491666701</v>
      </c>
      <c r="AT141" s="103">
        <v>2.9157426920833198</v>
      </c>
      <c r="AU141" s="103">
        <v>2.8733024437500099</v>
      </c>
      <c r="AV141" s="103">
        <v>2.8458318699999898</v>
      </c>
      <c r="AW141" s="103">
        <v>2.9002677420833498</v>
      </c>
      <c r="AX141" s="103">
        <v>2.8578600995833399</v>
      </c>
      <c r="AY141" s="103">
        <v>2.8676846587500102</v>
      </c>
      <c r="AZ141" s="103">
        <v>2.8653733916666702</v>
      </c>
      <c r="BA141" s="103">
        <v>2.8304501666666502</v>
      </c>
      <c r="BB141" s="103">
        <v>2.9131162720833501</v>
      </c>
      <c r="BC141" s="103">
        <v>2.8623929099999801</v>
      </c>
      <c r="BD141" s="103">
        <v>2.9461565191666801</v>
      </c>
      <c r="BE141" s="103">
        <v>2.8561799408333401</v>
      </c>
      <c r="BF141" s="103">
        <v>2.9102850033333398</v>
      </c>
      <c r="BG141" s="103">
        <v>2.9207613741666898</v>
      </c>
      <c r="BH141" s="103">
        <v>2.8770982166666799</v>
      </c>
      <c r="BI141" s="103">
        <v>2.8474127912500098</v>
      </c>
      <c r="BJ141" s="103">
        <v>2.8877912983333198</v>
      </c>
      <c r="BK141" s="103">
        <v>2.85066350041668</v>
      </c>
      <c r="BL141" s="103">
        <v>2.83046707166669</v>
      </c>
      <c r="BM141" s="103">
        <v>2.8955218774999998</v>
      </c>
      <c r="BN141" s="103">
        <v>2.8629520508333202</v>
      </c>
      <c r="BO141" s="103">
        <v>2.8595932725000099</v>
      </c>
      <c r="BP141" s="103">
        <v>2.88253213541668</v>
      </c>
      <c r="BQ141" s="103">
        <v>2.8825247191666699</v>
      </c>
      <c r="BR141" s="103">
        <v>2.8872604183333199</v>
      </c>
      <c r="BS141" s="103">
        <v>2.9144536900000002</v>
      </c>
      <c r="BT141" s="103">
        <v>2.8598840183333598</v>
      </c>
      <c r="BU141" s="103">
        <v>2.85464949458335</v>
      </c>
      <c r="BV141" s="103">
        <v>2.8572047495833202</v>
      </c>
      <c r="BW141" s="103">
        <v>2.8780667145833401</v>
      </c>
      <c r="BX141" s="103">
        <v>2.8783540908333101</v>
      </c>
      <c r="BY141" s="103">
        <v>2.8456269674999799</v>
      </c>
      <c r="BZ141" s="103">
        <v>2.86402319875</v>
      </c>
      <c r="CA141" s="103">
        <v>2.87779126375001</v>
      </c>
      <c r="CB141" s="103">
        <v>2.8639269808333401</v>
      </c>
      <c r="CC141" s="103">
        <v>2.7965193800000199</v>
      </c>
      <c r="CD141" s="103">
        <v>2.8457419354166502</v>
      </c>
      <c r="CE141" s="103">
        <v>2.9309728999999898</v>
      </c>
      <c r="CF141" s="103">
        <v>2.8242795320833198</v>
      </c>
      <c r="CG141" s="103">
        <v>2.8643248437500199</v>
      </c>
      <c r="CH141" s="103">
        <v>2.8990846862500002</v>
      </c>
      <c r="CI141" s="103">
        <v>2.9059105891666701</v>
      </c>
      <c r="CJ141" s="103">
        <v>2.8910139216666901</v>
      </c>
      <c r="CK141" s="103">
        <v>2.8837612225000102</v>
      </c>
      <c r="CL141" s="103">
        <v>2.8524314462499998</v>
      </c>
      <c r="CM141" s="103">
        <v>2.8735716904166502</v>
      </c>
      <c r="CN141" s="103">
        <v>2.8886976554166499</v>
      </c>
      <c r="CO141" s="103">
        <v>2.8892223766666798</v>
      </c>
      <c r="CP141" s="103">
        <v>2.8636182045833101</v>
      </c>
      <c r="CQ141" s="103">
        <v>2.8312196358333499</v>
      </c>
      <c r="CR141" s="103">
        <v>2.8949534545833302</v>
      </c>
      <c r="CS141" s="103">
        <v>2.8634641241666601</v>
      </c>
      <c r="CT141" s="103">
        <v>2.8957408312500101</v>
      </c>
      <c r="CU141" s="103">
        <v>2.88711668958332</v>
      </c>
      <c r="CV141" s="103">
        <v>2.8640663962500001</v>
      </c>
      <c r="CW141" s="103">
        <v>2.9044979979166801</v>
      </c>
      <c r="CX141" s="103">
        <v>2.9026763791666799</v>
      </c>
      <c r="CY141" s="103">
        <v>2.9014297645833498</v>
      </c>
      <c r="CZ141" s="103">
        <v>2.9029700125</v>
      </c>
      <c r="DA141" s="103">
        <v>2.8491592279166702</v>
      </c>
      <c r="DB141" s="103">
        <v>2.8839240662500298</v>
      </c>
      <c r="DC141" s="103">
        <v>2.9170614924999798</v>
      </c>
      <c r="DD141" s="103">
        <v>2.8532236229166399</v>
      </c>
      <c r="DE141" s="103">
        <v>2.9367737900000299</v>
      </c>
      <c r="DF141" s="103">
        <v>2.8493979541666601</v>
      </c>
      <c r="DG141" s="103">
        <v>2.8968938491666498</v>
      </c>
      <c r="DH141" s="103">
        <v>2.8294053100000101</v>
      </c>
      <c r="DI141" s="103">
        <v>2.8792438095833499</v>
      </c>
      <c r="DJ141" s="103">
        <v>2.89081007083333</v>
      </c>
      <c r="DK141" s="103">
        <v>2.8681985275000299</v>
      </c>
    </row>
    <row r="142" spans="14:115" x14ac:dyDescent="0.25">
      <c r="N142" s="6" t="s">
        <v>45</v>
      </c>
      <c r="O142" s="6">
        <v>2031</v>
      </c>
      <c r="P142" s="103">
        <v>2.8819483783333202</v>
      </c>
      <c r="Q142" s="103">
        <v>2.9085825187500198</v>
      </c>
      <c r="R142" s="103">
        <v>2.8496174487500001</v>
      </c>
      <c r="S142" s="103">
        <v>2.9426517274999902</v>
      </c>
      <c r="T142" s="103">
        <v>2.9096239316666699</v>
      </c>
      <c r="U142" s="103">
        <v>2.9160175320833499</v>
      </c>
      <c r="V142" s="103">
        <v>2.8923289320833199</v>
      </c>
      <c r="W142" s="103">
        <v>2.9167753475000202</v>
      </c>
      <c r="X142" s="103">
        <v>2.84360395916667</v>
      </c>
      <c r="Y142" s="103">
        <v>2.8262956045833101</v>
      </c>
      <c r="Z142" s="103">
        <v>2.8640156800000001</v>
      </c>
      <c r="AA142" s="103">
        <v>2.9159123316666902</v>
      </c>
      <c r="AB142" s="103">
        <v>2.9161450258333201</v>
      </c>
      <c r="AC142" s="103">
        <v>2.9526051212499902</v>
      </c>
      <c r="AD142" s="103">
        <v>2.8772551512500102</v>
      </c>
      <c r="AE142" s="103">
        <v>2.86268881458333</v>
      </c>
      <c r="AF142" s="103">
        <v>2.8849305437500199</v>
      </c>
      <c r="AG142" s="103">
        <v>2.9466142308333398</v>
      </c>
      <c r="AH142" s="103">
        <v>2.9172544933333402</v>
      </c>
      <c r="AI142" s="103">
        <v>2.9024410512500198</v>
      </c>
      <c r="AJ142" s="103">
        <v>2.8725687562500299</v>
      </c>
      <c r="AK142" s="103">
        <v>2.9302773937500102</v>
      </c>
      <c r="AL142" s="103">
        <v>2.91566342750001</v>
      </c>
      <c r="AM142" s="103">
        <v>2.8831610920833501</v>
      </c>
      <c r="AN142" s="103">
        <v>2.94385653958336</v>
      </c>
      <c r="AO142" s="103">
        <v>2.8888422250000301</v>
      </c>
      <c r="AP142" s="103">
        <v>2.8985014937499902</v>
      </c>
      <c r="AQ142" s="103">
        <v>2.9115654308333201</v>
      </c>
      <c r="AR142" s="103">
        <v>2.8971825029166598</v>
      </c>
      <c r="AS142" s="103">
        <v>2.8947490491666801</v>
      </c>
      <c r="AT142" s="103">
        <v>2.9422446920833298</v>
      </c>
      <c r="AU142" s="103">
        <v>2.8998044437500101</v>
      </c>
      <c r="AV142" s="103">
        <v>2.8723338699999998</v>
      </c>
      <c r="AW142" s="103">
        <v>2.9267697420833598</v>
      </c>
      <c r="AX142" s="103">
        <v>2.8843620995833499</v>
      </c>
      <c r="AY142" s="103">
        <v>2.8941866587500198</v>
      </c>
      <c r="AZ142" s="103">
        <v>2.8918753916666802</v>
      </c>
      <c r="BA142" s="103">
        <v>2.8569521666666602</v>
      </c>
      <c r="BB142" s="103">
        <v>2.9396182720833601</v>
      </c>
      <c r="BC142" s="103">
        <v>2.8888949099999799</v>
      </c>
      <c r="BD142" s="103">
        <v>2.9726585191666799</v>
      </c>
      <c r="BE142" s="103">
        <v>2.8826819408333502</v>
      </c>
      <c r="BF142" s="103">
        <v>2.9367870033333499</v>
      </c>
      <c r="BG142" s="103">
        <v>2.9472633741666399</v>
      </c>
      <c r="BH142" s="103">
        <v>2.9036002166666401</v>
      </c>
      <c r="BI142" s="103">
        <v>2.87391479125001</v>
      </c>
      <c r="BJ142" s="103">
        <v>2.9142932983333298</v>
      </c>
      <c r="BK142" s="103">
        <v>2.8771655004166399</v>
      </c>
      <c r="BL142" s="103">
        <v>2.8569690716666498</v>
      </c>
      <c r="BM142" s="103">
        <v>2.92202387749998</v>
      </c>
      <c r="BN142" s="103">
        <v>2.8894540508333302</v>
      </c>
      <c r="BO142" s="103">
        <v>2.88609527250002</v>
      </c>
      <c r="BP142" s="103">
        <v>2.90903413541669</v>
      </c>
      <c r="BQ142" s="103">
        <v>2.9090267191666799</v>
      </c>
      <c r="BR142" s="103">
        <v>2.9137624183333202</v>
      </c>
      <c r="BS142" s="103">
        <v>2.9409556900000098</v>
      </c>
      <c r="BT142" s="103">
        <v>2.8863860183333201</v>
      </c>
      <c r="BU142" s="103">
        <v>2.8811514945833099</v>
      </c>
      <c r="BV142" s="103">
        <v>2.8837067495833302</v>
      </c>
      <c r="BW142" s="103">
        <v>2.9045687145833501</v>
      </c>
      <c r="BX142" s="103">
        <v>2.9048560908333201</v>
      </c>
      <c r="BY142" s="103">
        <v>2.8721289674999899</v>
      </c>
      <c r="BZ142" s="103">
        <v>2.89052519875001</v>
      </c>
      <c r="CA142" s="103">
        <v>2.9042932637500201</v>
      </c>
      <c r="CB142" s="103">
        <v>2.8904289808333501</v>
      </c>
      <c r="CC142" s="103">
        <v>2.8230213800000299</v>
      </c>
      <c r="CD142" s="103">
        <v>2.87224393541665</v>
      </c>
      <c r="CE142" s="103">
        <v>2.9574748999999998</v>
      </c>
      <c r="CF142" s="103">
        <v>2.8507815320833099</v>
      </c>
      <c r="CG142" s="103">
        <v>2.89082684375001</v>
      </c>
      <c r="CH142" s="103">
        <v>2.92558668624998</v>
      </c>
      <c r="CI142" s="103">
        <v>2.9324125891666801</v>
      </c>
      <c r="CJ142" s="103">
        <v>2.9175159216666802</v>
      </c>
      <c r="CK142" s="103">
        <v>2.91026322250001</v>
      </c>
      <c r="CL142" s="103">
        <v>2.8789334462500098</v>
      </c>
      <c r="CM142" s="103">
        <v>2.9000736904166602</v>
      </c>
      <c r="CN142" s="103">
        <v>2.9151996554166599</v>
      </c>
      <c r="CO142" s="103">
        <v>2.9157243766666801</v>
      </c>
      <c r="CP142" s="103">
        <v>2.8901202045833201</v>
      </c>
      <c r="CQ142" s="103">
        <v>2.8577216358333501</v>
      </c>
      <c r="CR142" s="103">
        <v>2.9214554545833402</v>
      </c>
      <c r="CS142" s="103">
        <v>2.8899661241666799</v>
      </c>
      <c r="CT142" s="103">
        <v>2.9222428312500099</v>
      </c>
      <c r="CU142" s="103">
        <v>2.9136186895833198</v>
      </c>
      <c r="CV142" s="103">
        <v>2.89056839624998</v>
      </c>
      <c r="CW142" s="103">
        <v>2.9309999979166799</v>
      </c>
      <c r="CX142" s="103">
        <v>2.9291783791666801</v>
      </c>
      <c r="CY142" s="103">
        <v>2.9279317645833101</v>
      </c>
      <c r="CZ142" s="103">
        <v>2.92947201250001</v>
      </c>
      <c r="DA142" s="103">
        <v>2.8756612279166802</v>
      </c>
      <c r="DB142" s="103">
        <v>2.9104260662499799</v>
      </c>
      <c r="DC142" s="103">
        <v>2.9435634924999898</v>
      </c>
      <c r="DD142" s="103">
        <v>2.8797256229166499</v>
      </c>
      <c r="DE142" s="103">
        <v>2.9632757900000102</v>
      </c>
      <c r="DF142" s="103">
        <v>2.8758999541666599</v>
      </c>
      <c r="DG142" s="103">
        <v>2.9233958491666598</v>
      </c>
      <c r="DH142" s="103">
        <v>2.8559073100000099</v>
      </c>
      <c r="DI142" s="103">
        <v>2.9057458095833502</v>
      </c>
      <c r="DJ142" s="103">
        <v>2.91731207083332</v>
      </c>
      <c r="DK142" s="103">
        <v>2.89470052749998</v>
      </c>
    </row>
    <row r="143" spans="14:115" x14ac:dyDescent="0.25">
      <c r="N143" s="6" t="s">
        <v>45</v>
      </c>
      <c r="O143" s="6">
        <v>2032</v>
      </c>
      <c r="P143" s="103">
        <v>2.9501033783333499</v>
      </c>
      <c r="Q143" s="103">
        <v>2.9767375187499798</v>
      </c>
      <c r="R143" s="103">
        <v>2.9177724487499801</v>
      </c>
      <c r="S143" s="103">
        <v>3.0108067274999999</v>
      </c>
      <c r="T143" s="103">
        <v>2.9777789316666499</v>
      </c>
      <c r="U143" s="103">
        <v>2.9841725320833099</v>
      </c>
      <c r="V143" s="103">
        <v>2.96048393208335</v>
      </c>
      <c r="W143" s="103">
        <v>2.9849303474999802</v>
      </c>
      <c r="X143" s="103">
        <v>2.91175895916665</v>
      </c>
      <c r="Y143" s="103">
        <v>2.89445060458335</v>
      </c>
      <c r="Z143" s="103">
        <v>2.93217067999998</v>
      </c>
      <c r="AA143" s="103">
        <v>2.9840673316666702</v>
      </c>
      <c r="AB143" s="103">
        <v>2.9843000258333499</v>
      </c>
      <c r="AC143" s="103">
        <v>3.0207601212499702</v>
      </c>
      <c r="AD143" s="103">
        <v>2.9454101512499902</v>
      </c>
      <c r="AE143" s="103">
        <v>2.93084381458331</v>
      </c>
      <c r="AF143" s="103">
        <v>2.9530855437499999</v>
      </c>
      <c r="AG143" s="103">
        <v>3.0147692308333198</v>
      </c>
      <c r="AH143" s="103">
        <v>2.9854094933333202</v>
      </c>
      <c r="AI143" s="103">
        <v>2.97059605124999</v>
      </c>
      <c r="AJ143" s="103">
        <v>2.9407237562500099</v>
      </c>
      <c r="AK143" s="103">
        <v>2.9984323937499902</v>
      </c>
      <c r="AL143" s="103">
        <v>2.9838184274999899</v>
      </c>
      <c r="AM143" s="103">
        <v>2.9513160920833301</v>
      </c>
      <c r="AN143" s="103">
        <v>3.0120115395833098</v>
      </c>
      <c r="AO143" s="103">
        <v>2.9569972249999799</v>
      </c>
      <c r="AP143" s="103">
        <v>2.9666564937500199</v>
      </c>
      <c r="AQ143" s="103">
        <v>2.97972043083336</v>
      </c>
      <c r="AR143" s="103">
        <v>2.96533750291667</v>
      </c>
      <c r="AS143" s="103">
        <v>2.9629040491666601</v>
      </c>
      <c r="AT143" s="103">
        <v>3.0103996920833098</v>
      </c>
      <c r="AU143" s="103">
        <v>2.9679594437499901</v>
      </c>
      <c r="AV143" s="103">
        <v>2.9404888699999798</v>
      </c>
      <c r="AW143" s="103">
        <v>2.9949247420833398</v>
      </c>
      <c r="AX143" s="103">
        <v>2.9525170995833201</v>
      </c>
      <c r="AY143" s="103">
        <v>2.9623416587499798</v>
      </c>
      <c r="AZ143" s="103">
        <v>2.9600303916666602</v>
      </c>
      <c r="BA143" s="103">
        <v>2.9251071666666402</v>
      </c>
      <c r="BB143" s="103">
        <v>3.0077732720833401</v>
      </c>
      <c r="BC143" s="103">
        <v>2.9570499100000101</v>
      </c>
      <c r="BD143" s="103">
        <v>3.0408135191666399</v>
      </c>
      <c r="BE143" s="103">
        <v>2.9508369408333301</v>
      </c>
      <c r="BF143" s="103">
        <v>3.0049420033333298</v>
      </c>
      <c r="BG143" s="103">
        <v>3.0154183741666798</v>
      </c>
      <c r="BH143" s="103">
        <v>2.9717552166666801</v>
      </c>
      <c r="BI143" s="103">
        <v>2.94206979124999</v>
      </c>
      <c r="BJ143" s="103">
        <v>2.9824482983333098</v>
      </c>
      <c r="BK143" s="103">
        <v>2.9453205004166798</v>
      </c>
      <c r="BL143" s="103">
        <v>2.92512407166668</v>
      </c>
      <c r="BM143" s="103">
        <v>2.9901788775000102</v>
      </c>
      <c r="BN143" s="103">
        <v>2.9576090508333399</v>
      </c>
      <c r="BO143" s="103">
        <v>2.9542502724999999</v>
      </c>
      <c r="BP143" s="103">
        <v>2.97718913541667</v>
      </c>
      <c r="BQ143" s="103">
        <v>2.9771817191666501</v>
      </c>
      <c r="BR143" s="103">
        <v>2.9819174183333401</v>
      </c>
      <c r="BS143" s="103">
        <v>3.0091106899999902</v>
      </c>
      <c r="BT143" s="103">
        <v>2.95454101833334</v>
      </c>
      <c r="BU143" s="103">
        <v>2.9493064945833498</v>
      </c>
      <c r="BV143" s="103">
        <v>2.9518617495833102</v>
      </c>
      <c r="BW143" s="103">
        <v>2.9727237145833301</v>
      </c>
      <c r="BX143" s="103">
        <v>2.9730110908333498</v>
      </c>
      <c r="BY143" s="103">
        <v>2.9402839675000201</v>
      </c>
      <c r="BZ143" s="103">
        <v>2.95868019874999</v>
      </c>
      <c r="CA143" s="103">
        <v>2.9724482637499698</v>
      </c>
      <c r="CB143" s="103">
        <v>2.9585839808333199</v>
      </c>
      <c r="CC143" s="103">
        <v>2.8911763800000099</v>
      </c>
      <c r="CD143" s="103">
        <v>2.94039893541669</v>
      </c>
      <c r="CE143" s="103">
        <v>3.0256298999999802</v>
      </c>
      <c r="CF143" s="103">
        <v>2.91893653208334</v>
      </c>
      <c r="CG143" s="103">
        <v>2.95898184374999</v>
      </c>
      <c r="CH143" s="103">
        <v>2.9937416862500199</v>
      </c>
      <c r="CI143" s="103">
        <v>3.0005675891666601</v>
      </c>
      <c r="CJ143" s="103">
        <v>2.9856709216666499</v>
      </c>
      <c r="CK143" s="103">
        <v>2.97841822249999</v>
      </c>
      <c r="CL143" s="103">
        <v>2.9470884462499898</v>
      </c>
      <c r="CM143" s="103">
        <v>2.9682286904166699</v>
      </c>
      <c r="CN143" s="103">
        <v>2.9833546554166701</v>
      </c>
      <c r="CO143" s="103">
        <v>2.98387937666666</v>
      </c>
      <c r="CP143" s="103">
        <v>2.9582752045833498</v>
      </c>
      <c r="CQ143" s="103">
        <v>2.9258766358333101</v>
      </c>
      <c r="CR143" s="103">
        <v>2.9896104545833202</v>
      </c>
      <c r="CS143" s="103">
        <v>2.9581211241666501</v>
      </c>
      <c r="CT143" s="103">
        <v>2.9903978312499899</v>
      </c>
      <c r="CU143" s="103">
        <v>2.9817736895833602</v>
      </c>
      <c r="CV143" s="103">
        <v>2.9587233962500199</v>
      </c>
      <c r="CW143" s="103">
        <v>2.9991549979166598</v>
      </c>
      <c r="CX143" s="103">
        <v>2.9973333791666601</v>
      </c>
      <c r="CY143" s="103">
        <v>2.99608676458335</v>
      </c>
      <c r="CZ143" s="103">
        <v>2.99762701249999</v>
      </c>
      <c r="DA143" s="103">
        <v>2.94381622791665</v>
      </c>
      <c r="DB143" s="103">
        <v>2.9785810662500101</v>
      </c>
      <c r="DC143" s="103">
        <v>3.01171849250002</v>
      </c>
      <c r="DD143" s="103">
        <v>2.9478806229166801</v>
      </c>
      <c r="DE143" s="103">
        <v>3.0314307899999902</v>
      </c>
      <c r="DF143" s="103">
        <v>2.9440549541666701</v>
      </c>
      <c r="DG143" s="103">
        <v>2.9915508491667002</v>
      </c>
      <c r="DH143" s="103">
        <v>2.9240623099999898</v>
      </c>
      <c r="DI143" s="103">
        <v>2.9739008095833301</v>
      </c>
      <c r="DJ143" s="103">
        <v>2.9854670708333502</v>
      </c>
      <c r="DK143" s="103">
        <v>2.9628555275000101</v>
      </c>
    </row>
    <row r="144" spans="14:115" x14ac:dyDescent="0.25">
      <c r="N144" s="6" t="s">
        <v>45</v>
      </c>
      <c r="O144" s="6">
        <v>2033</v>
      </c>
      <c r="P144" s="103">
        <v>3.0305633783333401</v>
      </c>
      <c r="Q144" s="103">
        <v>3.0571975187499798</v>
      </c>
      <c r="R144" s="103">
        <v>2.9982324487500098</v>
      </c>
      <c r="S144" s="103">
        <v>3.0912667275000101</v>
      </c>
      <c r="T144" s="103">
        <v>3.0582389316666898</v>
      </c>
      <c r="U144" s="103">
        <v>3.0646325320833201</v>
      </c>
      <c r="V144" s="103">
        <v>3.0409439320833398</v>
      </c>
      <c r="W144" s="103">
        <v>3.06539034749999</v>
      </c>
      <c r="X144" s="103">
        <v>2.9922189591666601</v>
      </c>
      <c r="Y144" s="103">
        <v>2.97491060458333</v>
      </c>
      <c r="Z144" s="103">
        <v>3.0126306799999898</v>
      </c>
      <c r="AA144" s="103">
        <v>3.0645273316666501</v>
      </c>
      <c r="AB144" s="103">
        <v>3.0647600258333401</v>
      </c>
      <c r="AC144" s="103">
        <v>3.1012201212500199</v>
      </c>
      <c r="AD144" s="103">
        <v>3.0258701512499799</v>
      </c>
      <c r="AE144" s="103">
        <v>3.0113038145833499</v>
      </c>
      <c r="AF144" s="103">
        <v>3.0335455437499901</v>
      </c>
      <c r="AG144" s="103">
        <v>3.09522923083331</v>
      </c>
      <c r="AH144" s="103">
        <v>3.0658694933333299</v>
      </c>
      <c r="AI144" s="103">
        <v>3.0510560512499798</v>
      </c>
      <c r="AJ144" s="103">
        <v>3.0211837562499899</v>
      </c>
      <c r="AK144" s="103">
        <v>3.0788923937499701</v>
      </c>
      <c r="AL144" s="103">
        <v>3.0642784274999801</v>
      </c>
      <c r="AM144" s="103">
        <v>3.0317760920833101</v>
      </c>
      <c r="AN144" s="103">
        <v>3.09247153958332</v>
      </c>
      <c r="AO144" s="103">
        <v>3.03745722499999</v>
      </c>
      <c r="AP144" s="103">
        <v>3.0471164937499999</v>
      </c>
      <c r="AQ144" s="103">
        <v>3.06018043083334</v>
      </c>
      <c r="AR144" s="103">
        <v>3.0457975029166802</v>
      </c>
      <c r="AS144" s="103">
        <v>3.0433640491666498</v>
      </c>
      <c r="AT144" s="103">
        <v>3.0908596920833502</v>
      </c>
      <c r="AU144" s="103">
        <v>3.0484194437499799</v>
      </c>
      <c r="AV144" s="103">
        <v>3.0209488700000202</v>
      </c>
      <c r="AW144" s="103">
        <v>3.0753847420833198</v>
      </c>
      <c r="AX144" s="103">
        <v>3.0329770995833099</v>
      </c>
      <c r="AY144" s="103">
        <v>3.0428016587499802</v>
      </c>
      <c r="AZ144" s="103">
        <v>3.0404903916666401</v>
      </c>
      <c r="BA144" s="103">
        <v>3.0055671666666801</v>
      </c>
      <c r="BB144" s="103">
        <v>3.0882332720833201</v>
      </c>
      <c r="BC144" s="103">
        <v>3.0375099099999998</v>
      </c>
      <c r="BD144" s="103">
        <v>3.1212735191666501</v>
      </c>
      <c r="BE144" s="103">
        <v>3.0312969408333199</v>
      </c>
      <c r="BF144" s="103">
        <v>3.08540200333332</v>
      </c>
      <c r="BG144" s="103">
        <v>3.0958783741666598</v>
      </c>
      <c r="BH144" s="103">
        <v>3.0522152166666601</v>
      </c>
      <c r="BI144" s="103">
        <v>3.0225297912499798</v>
      </c>
      <c r="BJ144" s="103">
        <v>3.0629082983333502</v>
      </c>
      <c r="BK144" s="103">
        <v>3.0257805004166598</v>
      </c>
      <c r="BL144" s="103">
        <v>3.0055840716666702</v>
      </c>
      <c r="BM144" s="103">
        <v>3.07063887750002</v>
      </c>
      <c r="BN144" s="103">
        <v>3.0380690508333501</v>
      </c>
      <c r="BO144" s="103">
        <v>3.0347102724999901</v>
      </c>
      <c r="BP144" s="103">
        <v>3.05764913541665</v>
      </c>
      <c r="BQ144" s="103">
        <v>3.0576417191666398</v>
      </c>
      <c r="BR144" s="103">
        <v>3.0623774183333499</v>
      </c>
      <c r="BS144" s="103">
        <v>3.0895706900000302</v>
      </c>
      <c r="BT144" s="103">
        <v>3.0350010183333298</v>
      </c>
      <c r="BU144" s="103">
        <v>3.0297664945833298</v>
      </c>
      <c r="BV144" s="103">
        <v>3.0323217495833501</v>
      </c>
      <c r="BW144" s="103">
        <v>3.0531837145833198</v>
      </c>
      <c r="BX144" s="103">
        <v>3.05347109083334</v>
      </c>
      <c r="BY144" s="103">
        <v>3.0207439675000001</v>
      </c>
      <c r="BZ144" s="103">
        <v>3.0391401987500202</v>
      </c>
      <c r="CA144" s="103">
        <v>3.05290826374998</v>
      </c>
      <c r="CB144" s="103">
        <v>3.0390439808333101</v>
      </c>
      <c r="CC144" s="103">
        <v>2.9716363799999899</v>
      </c>
      <c r="CD144" s="103">
        <v>3.0208589354166802</v>
      </c>
      <c r="CE144" s="103">
        <v>3.1060899000000202</v>
      </c>
      <c r="CF144" s="103">
        <v>2.9993965320833502</v>
      </c>
      <c r="CG144" s="103">
        <v>3.0394418437499899</v>
      </c>
      <c r="CH144" s="103">
        <v>3.0742016862500199</v>
      </c>
      <c r="CI144" s="103">
        <v>3.0810275891666499</v>
      </c>
      <c r="CJ144" s="103">
        <v>3.0661309216666601</v>
      </c>
      <c r="CK144" s="103">
        <v>3.0588782224999802</v>
      </c>
      <c r="CL144" s="103">
        <v>3.02754844624998</v>
      </c>
      <c r="CM144" s="103">
        <v>3.0486886904166801</v>
      </c>
      <c r="CN144" s="103">
        <v>3.0638146554166799</v>
      </c>
      <c r="CO144" s="103">
        <v>3.0643393766666498</v>
      </c>
      <c r="CP144" s="103">
        <v>3.03873520458334</v>
      </c>
      <c r="CQ144" s="103">
        <v>3.0063366358333199</v>
      </c>
      <c r="CR144" s="103">
        <v>3.0700704545833601</v>
      </c>
      <c r="CS144" s="103">
        <v>3.03858112416669</v>
      </c>
      <c r="CT144" s="103">
        <v>3.0708578312499801</v>
      </c>
      <c r="CU144" s="103">
        <v>3.06223368958335</v>
      </c>
      <c r="CV144" s="103">
        <v>3.0391833962500199</v>
      </c>
      <c r="CW144" s="103">
        <v>3.0796149979166501</v>
      </c>
      <c r="CX144" s="103">
        <v>3.0777933791666499</v>
      </c>
      <c r="CY144" s="103">
        <v>3.07654676458333</v>
      </c>
      <c r="CZ144" s="103">
        <v>3.0780870124999802</v>
      </c>
      <c r="DA144" s="103">
        <v>3.0242762279166402</v>
      </c>
      <c r="DB144" s="103">
        <v>3.0590410662499998</v>
      </c>
      <c r="DC144" s="103">
        <v>3.0921784925000102</v>
      </c>
      <c r="DD144" s="103">
        <v>3.0283406229166698</v>
      </c>
      <c r="DE144" s="103">
        <v>3.1118907899999999</v>
      </c>
      <c r="DF144" s="103">
        <v>3.0245149541666798</v>
      </c>
      <c r="DG144" s="103">
        <v>3.0720108491666802</v>
      </c>
      <c r="DH144" s="103">
        <v>3.00452230999998</v>
      </c>
      <c r="DI144" s="103">
        <v>3.0543608095833199</v>
      </c>
      <c r="DJ144" s="103">
        <v>3.0659270708333599</v>
      </c>
      <c r="DK144" s="103">
        <v>3.0433155274999999</v>
      </c>
    </row>
    <row r="145" spans="14:121" x14ac:dyDescent="0.25">
      <c r="N145" s="6" t="s">
        <v>45</v>
      </c>
      <c r="O145" s="6">
        <v>2034</v>
      </c>
      <c r="P145" s="103">
        <v>3.1635953783333099</v>
      </c>
      <c r="Q145" s="103">
        <v>3.1902295187499901</v>
      </c>
      <c r="R145" s="103">
        <v>3.1312644487499801</v>
      </c>
      <c r="S145" s="103">
        <v>3.2242987275000199</v>
      </c>
      <c r="T145" s="103">
        <v>3.1912709316666601</v>
      </c>
      <c r="U145" s="103">
        <v>3.1976645320833201</v>
      </c>
      <c r="V145" s="103">
        <v>3.1739759320833598</v>
      </c>
      <c r="W145" s="103">
        <v>3.1984223474999798</v>
      </c>
      <c r="X145" s="103">
        <v>3.1252509591666602</v>
      </c>
      <c r="Y145" s="103">
        <v>3.10794260458335</v>
      </c>
      <c r="Z145" s="103">
        <v>3.1456626799999898</v>
      </c>
      <c r="AA145" s="103">
        <v>3.1975593316666799</v>
      </c>
      <c r="AB145" s="103">
        <v>3.1977920258333401</v>
      </c>
      <c r="AC145" s="103">
        <v>3.23425212124998</v>
      </c>
      <c r="AD145" s="103">
        <v>3.15890215125</v>
      </c>
      <c r="AE145" s="103">
        <v>3.1443358145833198</v>
      </c>
      <c r="AF145" s="103">
        <v>3.1665775437500101</v>
      </c>
      <c r="AG145" s="103">
        <v>3.2282612308333301</v>
      </c>
      <c r="AH145" s="103">
        <v>3.1989014933333202</v>
      </c>
      <c r="AI145" s="103">
        <v>3.1840880512499998</v>
      </c>
      <c r="AJ145" s="103">
        <v>3.1542157562500099</v>
      </c>
      <c r="AK145" s="103">
        <v>3.2119243937499999</v>
      </c>
      <c r="AL145" s="103">
        <v>3.1973104274999802</v>
      </c>
      <c r="AM145" s="103">
        <v>3.1648080920833102</v>
      </c>
      <c r="AN145" s="103">
        <v>3.22550353958332</v>
      </c>
      <c r="AO145" s="103">
        <v>3.1704892249999901</v>
      </c>
      <c r="AP145" s="103">
        <v>3.18014849375</v>
      </c>
      <c r="AQ145" s="103">
        <v>3.1932124308333401</v>
      </c>
      <c r="AR145" s="103">
        <v>3.1788295029166802</v>
      </c>
      <c r="AS145" s="103">
        <v>3.1763960491666698</v>
      </c>
      <c r="AT145" s="103">
        <v>3.2238916920833098</v>
      </c>
      <c r="AU145" s="103">
        <v>3.1814514437499799</v>
      </c>
      <c r="AV145" s="103">
        <v>3.1539808699999798</v>
      </c>
      <c r="AW145" s="103">
        <v>3.20841674208335</v>
      </c>
      <c r="AX145" s="103">
        <v>3.1660090995833299</v>
      </c>
      <c r="AY145" s="103">
        <v>3.17583365874999</v>
      </c>
      <c r="AZ145" s="103">
        <v>3.1735223916666699</v>
      </c>
      <c r="BA145" s="103">
        <v>3.13859916666665</v>
      </c>
      <c r="BB145" s="103">
        <v>3.2212652720833401</v>
      </c>
      <c r="BC145" s="103">
        <v>3.1705419100000198</v>
      </c>
      <c r="BD145" s="103">
        <v>3.2543055191666501</v>
      </c>
      <c r="BE145" s="103">
        <v>3.1643289408333199</v>
      </c>
      <c r="BF145" s="103">
        <v>3.2184340033333401</v>
      </c>
      <c r="BG145" s="103">
        <v>3.2289103741666798</v>
      </c>
      <c r="BH145" s="103">
        <v>3.1852472166666801</v>
      </c>
      <c r="BI145" s="103">
        <v>3.1555617912499798</v>
      </c>
      <c r="BJ145" s="103">
        <v>3.1959402983333201</v>
      </c>
      <c r="BK145" s="103">
        <v>3.1588125004166798</v>
      </c>
      <c r="BL145" s="103">
        <v>3.1386160716666902</v>
      </c>
      <c r="BM145" s="103">
        <v>3.20367087750002</v>
      </c>
      <c r="BN145" s="103">
        <v>3.1711010508333501</v>
      </c>
      <c r="BO145" s="103">
        <v>3.1677422725000102</v>
      </c>
      <c r="BP145" s="103">
        <v>3.1906811354166802</v>
      </c>
      <c r="BQ145" s="103">
        <v>3.1906737191666599</v>
      </c>
      <c r="BR145" s="103">
        <v>3.1954094183333499</v>
      </c>
      <c r="BS145" s="103">
        <v>3.2226026899999898</v>
      </c>
      <c r="BT145" s="103">
        <v>3.1680330183333498</v>
      </c>
      <c r="BU145" s="103">
        <v>3.1627984945833498</v>
      </c>
      <c r="BV145" s="103">
        <v>3.1653537495833102</v>
      </c>
      <c r="BW145" s="103">
        <v>3.1862157145833399</v>
      </c>
      <c r="BX145" s="103">
        <v>3.1865030908333098</v>
      </c>
      <c r="BY145" s="103">
        <v>3.1537759675000299</v>
      </c>
      <c r="BZ145" s="103">
        <v>3.17217219874999</v>
      </c>
      <c r="CA145" s="103">
        <v>3.1859402637499801</v>
      </c>
      <c r="CB145" s="103">
        <v>3.1720759808333301</v>
      </c>
      <c r="CC145" s="103">
        <v>3.1046683800000099</v>
      </c>
      <c r="CD145" s="103">
        <v>3.1538909354166802</v>
      </c>
      <c r="CE145" s="103">
        <v>3.2391218999999798</v>
      </c>
      <c r="CF145" s="103">
        <v>3.1324285320833498</v>
      </c>
      <c r="CG145" s="103">
        <v>3.17247384374999</v>
      </c>
      <c r="CH145" s="103">
        <v>3.2072336862500199</v>
      </c>
      <c r="CI145" s="103">
        <v>3.2140595891666401</v>
      </c>
      <c r="CJ145" s="103">
        <v>3.1991629216666602</v>
      </c>
      <c r="CK145" s="103">
        <v>3.1919102224999998</v>
      </c>
      <c r="CL145" s="103">
        <v>3.16058044625</v>
      </c>
      <c r="CM145" s="103">
        <v>3.1817206904166802</v>
      </c>
      <c r="CN145" s="103">
        <v>3.1968466554166799</v>
      </c>
      <c r="CO145" s="103">
        <v>3.1973713766666698</v>
      </c>
      <c r="CP145" s="103">
        <v>3.17176720458334</v>
      </c>
      <c r="CQ145" s="103">
        <v>3.1393686358333199</v>
      </c>
      <c r="CR145" s="103">
        <v>3.2031024545833202</v>
      </c>
      <c r="CS145" s="103">
        <v>3.1716131241666599</v>
      </c>
      <c r="CT145" s="103">
        <v>3.2038898312500002</v>
      </c>
      <c r="CU145" s="103">
        <v>3.19526568958331</v>
      </c>
      <c r="CV145" s="103">
        <v>3.1722153962500199</v>
      </c>
      <c r="CW145" s="103">
        <v>3.2126469979166501</v>
      </c>
      <c r="CX145" s="103">
        <v>3.2108253791666499</v>
      </c>
      <c r="CY145" s="103">
        <v>3.20957876458335</v>
      </c>
      <c r="CZ145" s="103">
        <v>3.2111190125000002</v>
      </c>
      <c r="DA145" s="103">
        <v>3.1573082279166602</v>
      </c>
      <c r="DB145" s="103">
        <v>3.1920730662500199</v>
      </c>
      <c r="DC145" s="103">
        <v>3.2252104924999698</v>
      </c>
      <c r="DD145" s="103">
        <v>3.1613726229166899</v>
      </c>
      <c r="DE145" s="103">
        <v>3.2449227899999999</v>
      </c>
      <c r="DF145" s="103">
        <v>3.1575469541666799</v>
      </c>
      <c r="DG145" s="103">
        <v>3.2050428491666398</v>
      </c>
      <c r="DH145" s="103">
        <v>3.1375543099999801</v>
      </c>
      <c r="DI145" s="103">
        <v>3.1873928095833399</v>
      </c>
      <c r="DJ145" s="103">
        <v>3.19895907083336</v>
      </c>
      <c r="DK145" s="103">
        <v>3.1763475275000199</v>
      </c>
    </row>
    <row r="150" spans="14:121" x14ac:dyDescent="0.25"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</row>
    <row r="151" spans="14:121" x14ac:dyDescent="0.25">
      <c r="N151" s="6"/>
      <c r="O151" s="6"/>
      <c r="P151" s="6"/>
      <c r="Q151" s="6"/>
      <c r="R151" s="6"/>
      <c r="S151" s="101"/>
      <c r="T151" s="6"/>
      <c r="U151" s="6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</row>
    <row r="152" spans="14:121" x14ac:dyDescent="0.25">
      <c r="N152" s="6"/>
      <c r="O152" s="6"/>
      <c r="P152" s="6"/>
      <c r="Q152" s="6"/>
      <c r="R152" s="6"/>
      <c r="S152" s="101"/>
      <c r="T152" s="6"/>
      <c r="U152" s="6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</row>
    <row r="153" spans="14:121" x14ac:dyDescent="0.25">
      <c r="N153" s="6"/>
      <c r="O153" s="6"/>
      <c r="P153" s="6"/>
      <c r="Q153" s="6"/>
      <c r="R153" s="6"/>
      <c r="S153" s="101"/>
      <c r="T153" s="6"/>
      <c r="U153" s="6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</row>
    <row r="154" spans="14:121" x14ac:dyDescent="0.25">
      <c r="N154" s="6"/>
      <c r="O154" s="6"/>
      <c r="P154" s="6"/>
      <c r="Q154" s="6"/>
      <c r="R154" s="6"/>
      <c r="S154" s="101"/>
      <c r="T154" s="6"/>
      <c r="U154" s="6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</row>
    <row r="155" spans="14:121" x14ac:dyDescent="0.25">
      <c r="N155" s="6"/>
      <c r="O155" s="6"/>
      <c r="P155" s="6"/>
      <c r="Q155" s="6"/>
      <c r="R155" s="6"/>
      <c r="S155" s="101"/>
      <c r="T155" s="6"/>
      <c r="U155" s="6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</row>
    <row r="156" spans="14:121" x14ac:dyDescent="0.25">
      <c r="N156" s="6"/>
      <c r="O156" s="6"/>
      <c r="P156" s="6"/>
      <c r="Q156" s="6"/>
      <c r="R156" s="6"/>
      <c r="S156" s="101"/>
      <c r="T156" s="6"/>
      <c r="U156" s="6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</row>
    <row r="157" spans="14:121" x14ac:dyDescent="0.25">
      <c r="N157" s="6"/>
      <c r="O157" s="6"/>
      <c r="P157" s="6"/>
      <c r="Q157" s="6"/>
      <c r="R157" s="6"/>
      <c r="S157" s="101"/>
      <c r="T157" s="6"/>
      <c r="U157" s="6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</row>
    <row r="158" spans="14:121" x14ac:dyDescent="0.25">
      <c r="N158" s="6"/>
      <c r="O158" s="6"/>
      <c r="P158" s="6"/>
      <c r="Q158" s="6"/>
      <c r="R158" s="6"/>
      <c r="S158" s="101"/>
      <c r="T158" s="6"/>
      <c r="U158" s="6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</row>
    <row r="159" spans="14:121" x14ac:dyDescent="0.25">
      <c r="N159" s="6"/>
      <c r="O159" s="6"/>
      <c r="P159" s="6"/>
      <c r="Q159" s="6"/>
      <c r="R159" s="6"/>
      <c r="S159" s="101"/>
      <c r="T159" s="6"/>
      <c r="U159" s="6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</row>
    <row r="160" spans="14:121" x14ac:dyDescent="0.25">
      <c r="N160" s="6"/>
      <c r="O160" s="6"/>
      <c r="P160" s="6"/>
      <c r="Q160" s="6"/>
      <c r="R160" s="6"/>
      <c r="S160" s="101"/>
      <c r="T160" s="6"/>
      <c r="U160" s="6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</row>
    <row r="161" spans="14:121" x14ac:dyDescent="0.25">
      <c r="N161" s="6"/>
      <c r="O161" s="6"/>
      <c r="P161" s="6"/>
      <c r="Q161" s="6"/>
      <c r="R161" s="6"/>
      <c r="S161" s="101"/>
      <c r="T161" s="6"/>
      <c r="U161" s="6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</row>
    <row r="162" spans="14:121" x14ac:dyDescent="0.25">
      <c r="N162" s="6"/>
      <c r="O162" s="6"/>
      <c r="P162" s="6"/>
      <c r="Q162" s="6"/>
      <c r="R162" s="6"/>
      <c r="S162" s="101"/>
      <c r="T162" s="6"/>
      <c r="U162" s="6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</row>
    <row r="163" spans="14:121" x14ac:dyDescent="0.25">
      <c r="N163" s="6"/>
      <c r="O163" s="6"/>
      <c r="P163" s="6"/>
      <c r="Q163" s="6"/>
      <c r="R163" s="6"/>
      <c r="S163" s="101"/>
      <c r="T163" s="6"/>
      <c r="U163" s="6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</row>
    <row r="164" spans="14:121" x14ac:dyDescent="0.25">
      <c r="N164" s="6"/>
      <c r="O164" s="6"/>
      <c r="P164" s="6"/>
      <c r="Q164" s="6"/>
      <c r="R164" s="6"/>
      <c r="S164" s="101"/>
      <c r="T164" s="6"/>
      <c r="U164" s="6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</row>
    <row r="165" spans="14:121" x14ac:dyDescent="0.25">
      <c r="N165" s="6"/>
      <c r="O165" s="6"/>
      <c r="P165" s="6"/>
      <c r="Q165" s="6"/>
      <c r="R165" s="6"/>
      <c r="S165" s="101"/>
      <c r="T165" s="6"/>
      <c r="U165" s="6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</row>
    <row r="166" spans="14:121" x14ac:dyDescent="0.25">
      <c r="N166" s="6"/>
      <c r="O166" s="6"/>
      <c r="P166" s="6"/>
      <c r="Q166" s="6"/>
      <c r="R166" s="6"/>
      <c r="S166" s="101"/>
      <c r="T166" s="6"/>
      <c r="U166" s="6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</row>
    <row r="167" spans="14:121" x14ac:dyDescent="0.25">
      <c r="N167" s="6"/>
      <c r="O167" s="6"/>
      <c r="P167" s="6"/>
      <c r="Q167" s="6"/>
      <c r="R167" s="6"/>
      <c r="S167" s="101"/>
      <c r="T167" s="6"/>
      <c r="U167" s="6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</row>
    <row r="168" spans="14:121" x14ac:dyDescent="0.25">
      <c r="N168" s="6"/>
      <c r="O168" s="6"/>
      <c r="P168" s="6"/>
      <c r="Q168" s="6"/>
      <c r="R168" s="6"/>
      <c r="S168" s="101"/>
      <c r="T168" s="6"/>
      <c r="U168" s="6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</row>
    <row r="169" spans="14:121" x14ac:dyDescent="0.25">
      <c r="N169" s="6"/>
      <c r="O169" s="6"/>
      <c r="P169" s="6"/>
      <c r="Q169" s="6"/>
      <c r="R169" s="6"/>
      <c r="S169" s="101"/>
      <c r="T169" s="6"/>
      <c r="U169" s="6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</row>
    <row r="170" spans="14:121" x14ac:dyDescent="0.25">
      <c r="N170" s="6"/>
      <c r="O170" s="6"/>
      <c r="P170" s="6"/>
      <c r="Q170" s="6"/>
      <c r="R170" s="6"/>
      <c r="S170" s="101"/>
      <c r="T170" s="6"/>
      <c r="U170" s="6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</row>
    <row r="171" spans="14:121" x14ac:dyDescent="0.25">
      <c r="N171" s="6"/>
      <c r="O171" s="6"/>
      <c r="P171" s="6"/>
      <c r="Q171" s="6"/>
      <c r="R171" s="6"/>
      <c r="S171" s="101"/>
      <c r="T171" s="6"/>
      <c r="U171" s="6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</row>
    <row r="172" spans="14:121" x14ac:dyDescent="0.25">
      <c r="N172" s="6"/>
      <c r="O172" s="6"/>
      <c r="P172" s="6"/>
      <c r="Q172" s="6"/>
      <c r="R172" s="6"/>
      <c r="S172" s="101"/>
      <c r="T172" s="6"/>
      <c r="U172" s="6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</row>
    <row r="173" spans="14:121" x14ac:dyDescent="0.25">
      <c r="N173" s="6"/>
      <c r="O173" s="6"/>
      <c r="P173" s="6"/>
      <c r="Q173" s="6"/>
      <c r="R173" s="6"/>
      <c r="S173" s="101"/>
      <c r="T173" s="6"/>
      <c r="U173" s="6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</row>
    <row r="174" spans="14:121" x14ac:dyDescent="0.25">
      <c r="N174" s="6"/>
      <c r="O174" s="6"/>
      <c r="P174" s="6"/>
      <c r="Q174" s="6"/>
      <c r="R174" s="6"/>
      <c r="S174" s="101"/>
      <c r="T174" s="6"/>
      <c r="U174" s="6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</row>
    <row r="175" spans="14:121" x14ac:dyDescent="0.25">
      <c r="N175" s="6"/>
      <c r="O175" s="6"/>
      <c r="P175" s="6"/>
      <c r="Q175" s="6"/>
      <c r="R175" s="6"/>
      <c r="S175" s="101"/>
      <c r="T175" s="6"/>
      <c r="U175" s="6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</row>
    <row r="176" spans="14:121" x14ac:dyDescent="0.25">
      <c r="N176" s="6"/>
      <c r="O176" s="6"/>
      <c r="P176" s="6"/>
      <c r="Q176" s="6"/>
      <c r="R176" s="6"/>
      <c r="S176" s="101"/>
      <c r="T176" s="6"/>
      <c r="U176" s="6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</row>
    <row r="177" spans="14:121" x14ac:dyDescent="0.25">
      <c r="N177" s="6"/>
      <c r="O177" s="6"/>
      <c r="P177" s="6"/>
      <c r="Q177" s="6"/>
      <c r="R177" s="6"/>
      <c r="S177" s="101"/>
      <c r="T177" s="6"/>
      <c r="U177" s="6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</row>
    <row r="178" spans="14:121" x14ac:dyDescent="0.25">
      <c r="N178" s="6"/>
      <c r="O178" s="6"/>
      <c r="P178" s="6"/>
      <c r="Q178" s="6"/>
      <c r="R178" s="6"/>
      <c r="S178" s="101"/>
      <c r="T178" s="6"/>
      <c r="U178" s="6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</row>
    <row r="179" spans="14:121" x14ac:dyDescent="0.25">
      <c r="N179" s="6"/>
      <c r="O179" s="6"/>
      <c r="P179" s="6"/>
      <c r="Q179" s="6"/>
      <c r="R179" s="6"/>
      <c r="S179" s="101"/>
      <c r="T179" s="6"/>
      <c r="U179" s="6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</row>
    <row r="180" spans="14:121" x14ac:dyDescent="0.25">
      <c r="N180" s="6"/>
      <c r="O180" s="6"/>
      <c r="P180" s="6"/>
      <c r="Q180" s="6"/>
      <c r="R180" s="6"/>
      <c r="S180" s="101"/>
      <c r="T180" s="6"/>
      <c r="U180" s="6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</row>
    <row r="181" spans="14:121" x14ac:dyDescent="0.25">
      <c r="N181" s="6"/>
      <c r="O181" s="6"/>
      <c r="P181" s="6"/>
      <c r="Q181" s="6"/>
      <c r="R181" s="6"/>
      <c r="S181" s="101"/>
      <c r="T181" s="6"/>
      <c r="U181" s="6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</row>
    <row r="182" spans="14:121" x14ac:dyDescent="0.25">
      <c r="N182" s="6"/>
      <c r="O182" s="6"/>
      <c r="P182" s="6"/>
      <c r="Q182" s="6"/>
      <c r="R182" s="6"/>
      <c r="S182" s="101"/>
      <c r="T182" s="6"/>
      <c r="U182" s="6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</row>
    <row r="183" spans="14:121" x14ac:dyDescent="0.25">
      <c r="N183" s="6"/>
      <c r="O183" s="6"/>
      <c r="P183" s="6"/>
      <c r="Q183" s="6"/>
      <c r="R183" s="6"/>
      <c r="S183" s="101"/>
      <c r="T183" s="6"/>
      <c r="U183" s="6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</row>
    <row r="184" spans="14:121" x14ac:dyDescent="0.25">
      <c r="N184" s="6"/>
      <c r="O184" s="6"/>
      <c r="P184" s="6"/>
      <c r="Q184" s="6"/>
      <c r="R184" s="6"/>
      <c r="S184" s="101"/>
      <c r="T184" s="6"/>
      <c r="U184" s="6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</row>
    <row r="185" spans="14:121" x14ac:dyDescent="0.25">
      <c r="N185" s="6"/>
      <c r="O185" s="6"/>
      <c r="P185" s="6"/>
      <c r="Q185" s="6"/>
      <c r="R185" s="6"/>
      <c r="S185" s="101"/>
      <c r="T185" s="6"/>
      <c r="U185" s="6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</row>
    <row r="186" spans="14:121" x14ac:dyDescent="0.25">
      <c r="N186" s="6"/>
      <c r="O186" s="6"/>
      <c r="P186" s="6"/>
      <c r="Q186" s="6"/>
      <c r="R186" s="6"/>
      <c r="S186" s="101"/>
      <c r="T186" s="6"/>
      <c r="U186" s="6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2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</row>
    <row r="187" spans="14:121" x14ac:dyDescent="0.25">
      <c r="N187" s="6"/>
      <c r="O187" s="6"/>
      <c r="P187" s="6"/>
      <c r="Q187" s="6"/>
      <c r="R187" s="6"/>
      <c r="S187" s="101"/>
      <c r="T187" s="6"/>
      <c r="U187" s="6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</row>
    <row r="188" spans="14:121" x14ac:dyDescent="0.25">
      <c r="N188" s="6"/>
      <c r="O188" s="6"/>
      <c r="P188" s="6"/>
      <c r="Q188" s="6"/>
      <c r="R188" s="6"/>
      <c r="S188" s="101"/>
      <c r="T188" s="6"/>
      <c r="U188" s="6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</row>
    <row r="189" spans="14:121" x14ac:dyDescent="0.25">
      <c r="N189" s="6"/>
      <c r="O189" s="6"/>
      <c r="P189" s="6"/>
      <c r="Q189" s="6"/>
      <c r="R189" s="6"/>
      <c r="S189" s="101"/>
      <c r="T189" s="6"/>
      <c r="U189" s="6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101"/>
      <c r="DK189" s="101"/>
      <c r="DL189" s="101"/>
      <c r="DM189" s="101"/>
      <c r="DN189" s="101"/>
      <c r="DO189" s="101"/>
      <c r="DP189" s="101"/>
      <c r="DQ189" s="101"/>
    </row>
    <row r="190" spans="14:121" x14ac:dyDescent="0.25">
      <c r="N190" s="6"/>
      <c r="O190" s="6"/>
      <c r="P190" s="6"/>
      <c r="Q190" s="6"/>
      <c r="R190" s="6"/>
      <c r="S190" s="101"/>
      <c r="T190" s="6"/>
      <c r="U190" s="6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</row>
    <row r="191" spans="14:121" x14ac:dyDescent="0.25">
      <c r="N191" s="6"/>
      <c r="O191" s="6"/>
      <c r="P191" s="6"/>
      <c r="Q191" s="6"/>
      <c r="R191" s="6"/>
      <c r="S191" s="101"/>
      <c r="T191" s="6"/>
      <c r="U191" s="6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</row>
    <row r="192" spans="14:121" x14ac:dyDescent="0.25">
      <c r="N192" s="6"/>
      <c r="O192" s="6"/>
      <c r="P192" s="6"/>
      <c r="Q192" s="6"/>
      <c r="R192" s="6"/>
      <c r="S192" s="101"/>
      <c r="T192" s="6"/>
      <c r="U192" s="6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</row>
    <row r="193" spans="14:121" x14ac:dyDescent="0.25">
      <c r="N193" s="6"/>
      <c r="O193" s="6"/>
      <c r="P193" s="6"/>
      <c r="Q193" s="6"/>
      <c r="R193" s="6"/>
      <c r="S193" s="101"/>
      <c r="T193" s="6"/>
      <c r="U193" s="6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101"/>
      <c r="DC193" s="101"/>
      <c r="DD193" s="101"/>
      <c r="DE193" s="101"/>
      <c r="DF193" s="101"/>
      <c r="DG193" s="101"/>
      <c r="DH193" s="101"/>
      <c r="DI193" s="101"/>
      <c r="DJ193" s="101"/>
      <c r="DK193" s="101"/>
      <c r="DL193" s="101"/>
      <c r="DM193" s="101"/>
      <c r="DN193" s="101"/>
      <c r="DO193" s="101"/>
      <c r="DP193" s="101"/>
      <c r="DQ193" s="101"/>
    </row>
    <row r="194" spans="14:121" x14ac:dyDescent="0.25">
      <c r="N194" s="6"/>
      <c r="O194" s="6"/>
      <c r="P194" s="6"/>
      <c r="Q194" s="6"/>
      <c r="R194" s="6"/>
      <c r="S194" s="101"/>
      <c r="T194" s="6"/>
      <c r="U194" s="6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</row>
    <row r="195" spans="14:121" x14ac:dyDescent="0.25">
      <c r="N195" s="6"/>
      <c r="O195" s="6"/>
      <c r="P195" s="6"/>
      <c r="Q195" s="6"/>
      <c r="R195" s="6"/>
      <c r="S195" s="101"/>
      <c r="T195" s="6"/>
      <c r="U195" s="6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</row>
    <row r="196" spans="14:121" x14ac:dyDescent="0.25">
      <c r="N196" s="6"/>
      <c r="O196" s="6"/>
      <c r="P196" s="6"/>
      <c r="Q196" s="6"/>
      <c r="R196" s="6"/>
      <c r="S196" s="101"/>
      <c r="T196" s="6"/>
      <c r="U196" s="6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</row>
    <row r="197" spans="14:121" x14ac:dyDescent="0.25">
      <c r="N197" s="6"/>
      <c r="O197" s="6"/>
      <c r="P197" s="6"/>
      <c r="Q197" s="6"/>
      <c r="R197" s="6"/>
      <c r="S197" s="101"/>
      <c r="T197" s="6"/>
      <c r="U197" s="6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101"/>
      <c r="DK197" s="101"/>
      <c r="DL197" s="101"/>
      <c r="DM197" s="101"/>
      <c r="DN197" s="101"/>
      <c r="DO197" s="101"/>
      <c r="DP197" s="101"/>
      <c r="DQ197" s="101"/>
    </row>
    <row r="198" spans="14:121" x14ac:dyDescent="0.25">
      <c r="N198" s="6"/>
      <c r="O198" s="6"/>
      <c r="P198" s="6"/>
      <c r="Q198" s="6"/>
      <c r="R198" s="6"/>
      <c r="S198" s="101"/>
      <c r="T198" s="6"/>
      <c r="U198" s="6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</row>
    <row r="199" spans="14:121" x14ac:dyDescent="0.25">
      <c r="N199" s="6"/>
      <c r="O199" s="6"/>
      <c r="P199" s="6"/>
      <c r="Q199" s="6"/>
      <c r="R199" s="6"/>
      <c r="S199" s="101"/>
      <c r="T199" s="6"/>
      <c r="U199" s="6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</row>
    <row r="200" spans="14:121" x14ac:dyDescent="0.25">
      <c r="N200" s="6"/>
      <c r="O200" s="6"/>
      <c r="P200" s="6"/>
      <c r="Q200" s="6"/>
      <c r="R200" s="6"/>
      <c r="S200" s="101"/>
      <c r="T200" s="6"/>
      <c r="U200" s="6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</row>
    <row r="201" spans="14:121" x14ac:dyDescent="0.25">
      <c r="N201" s="6"/>
      <c r="O201" s="6"/>
      <c r="P201" s="6"/>
      <c r="Q201" s="6"/>
      <c r="R201" s="6"/>
      <c r="S201" s="101"/>
      <c r="T201" s="6"/>
      <c r="U201" s="6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</row>
    <row r="202" spans="14:121" x14ac:dyDescent="0.25">
      <c r="N202" s="6"/>
      <c r="O202" s="6"/>
      <c r="P202" s="6"/>
      <c r="Q202" s="6"/>
      <c r="R202" s="6"/>
      <c r="S202" s="101"/>
      <c r="T202" s="6"/>
      <c r="U202" s="6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</row>
    <row r="203" spans="14:121" x14ac:dyDescent="0.25">
      <c r="N203" s="6"/>
      <c r="O203" s="6"/>
      <c r="P203" s="6"/>
      <c r="Q203" s="6"/>
      <c r="R203" s="6"/>
      <c r="S203" s="101"/>
      <c r="T203" s="6"/>
      <c r="U203" s="6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</row>
    <row r="204" spans="14:121" x14ac:dyDescent="0.25">
      <c r="N204" s="6"/>
      <c r="O204" s="6"/>
      <c r="P204" s="6"/>
      <c r="Q204" s="6"/>
      <c r="R204" s="6"/>
      <c r="S204" s="101"/>
      <c r="T204" s="6"/>
      <c r="U204" s="6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</row>
    <row r="205" spans="14:121" x14ac:dyDescent="0.25">
      <c r="N205" s="6"/>
      <c r="O205" s="6"/>
      <c r="P205" s="6"/>
      <c r="Q205" s="6"/>
      <c r="R205" s="6"/>
      <c r="S205" s="101"/>
      <c r="T205" s="6"/>
      <c r="U205" s="6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</row>
    <row r="206" spans="14:121" x14ac:dyDescent="0.25">
      <c r="N206" s="6"/>
      <c r="O206" s="6"/>
      <c r="P206" s="6"/>
      <c r="Q206" s="6"/>
      <c r="R206" s="6"/>
      <c r="S206" s="101"/>
      <c r="T206" s="6"/>
      <c r="U206" s="6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</row>
    <row r="207" spans="14:121" x14ac:dyDescent="0.25">
      <c r="N207" s="6"/>
      <c r="O207" s="6"/>
      <c r="P207" s="6"/>
      <c r="Q207" s="6"/>
      <c r="R207" s="6"/>
      <c r="S207" s="101"/>
      <c r="T207" s="6"/>
      <c r="U207" s="6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</row>
    <row r="208" spans="14:121" x14ac:dyDescent="0.25">
      <c r="N208" s="6"/>
      <c r="O208" s="6"/>
      <c r="P208" s="6"/>
      <c r="Q208" s="6"/>
      <c r="R208" s="6"/>
      <c r="S208" s="101"/>
      <c r="T208" s="6"/>
      <c r="U208" s="6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</row>
    <row r="209" spans="14:121" x14ac:dyDescent="0.25">
      <c r="N209" s="6"/>
      <c r="O209" s="6"/>
      <c r="P209" s="6"/>
      <c r="Q209" s="6"/>
      <c r="R209" s="6"/>
      <c r="S209" s="101"/>
      <c r="T209" s="6"/>
      <c r="U209" s="6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</row>
    <row r="210" spans="14:121" x14ac:dyDescent="0.25">
      <c r="N210" s="6"/>
      <c r="O210" s="6"/>
      <c r="P210" s="6"/>
      <c r="Q210" s="6"/>
      <c r="R210" s="6"/>
      <c r="S210" s="101"/>
      <c r="T210" s="6"/>
      <c r="U210" s="6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</row>
    <row r="211" spans="14:121" x14ac:dyDescent="0.25">
      <c r="N211" s="6"/>
      <c r="O211" s="6"/>
      <c r="P211" s="6"/>
      <c r="Q211" s="6"/>
      <c r="R211" s="6"/>
      <c r="S211" s="101"/>
      <c r="T211" s="6"/>
      <c r="U211" s="6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</row>
    <row r="212" spans="14:121" x14ac:dyDescent="0.25">
      <c r="N212" s="6"/>
      <c r="O212" s="6"/>
      <c r="P212" s="6"/>
      <c r="Q212" s="6"/>
      <c r="R212" s="6"/>
      <c r="S212" s="101"/>
      <c r="T212" s="6"/>
      <c r="U212" s="6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</row>
    <row r="213" spans="14:121" x14ac:dyDescent="0.25">
      <c r="N213" s="6"/>
      <c r="O213" s="6"/>
      <c r="P213" s="6"/>
      <c r="Q213" s="6"/>
      <c r="R213" s="6"/>
      <c r="S213" s="101"/>
      <c r="T213" s="6"/>
      <c r="U213" s="6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</row>
    <row r="214" spans="14:121" x14ac:dyDescent="0.25">
      <c r="N214" s="6"/>
      <c r="O214" s="6"/>
      <c r="P214" s="6"/>
      <c r="Q214" s="6"/>
      <c r="R214" s="6"/>
      <c r="S214" s="101"/>
      <c r="T214" s="6"/>
      <c r="U214" s="6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</row>
    <row r="215" spans="14:121" x14ac:dyDescent="0.25">
      <c r="N215" s="6"/>
      <c r="O215" s="6"/>
      <c r="P215" s="6"/>
      <c r="Q215" s="6"/>
      <c r="R215" s="6"/>
      <c r="S215" s="101"/>
      <c r="T215" s="6"/>
      <c r="U215" s="6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</row>
    <row r="216" spans="14:121" x14ac:dyDescent="0.25">
      <c r="N216" s="6"/>
      <c r="O216" s="6"/>
      <c r="P216" s="6"/>
      <c r="Q216" s="6"/>
      <c r="R216" s="6"/>
      <c r="S216" s="101"/>
      <c r="T216" s="6"/>
      <c r="U216" s="6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</row>
    <row r="217" spans="14:121" x14ac:dyDescent="0.25">
      <c r="N217" s="6"/>
      <c r="O217" s="6"/>
      <c r="P217" s="6"/>
      <c r="Q217" s="6"/>
      <c r="R217" s="6"/>
      <c r="S217" s="101"/>
      <c r="T217" s="6"/>
      <c r="U217" s="6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</row>
    <row r="218" spans="14:121" x14ac:dyDescent="0.25">
      <c r="N218" s="6"/>
      <c r="O218" s="6"/>
      <c r="P218" s="6"/>
      <c r="Q218" s="6"/>
      <c r="R218" s="6"/>
      <c r="S218" s="101"/>
      <c r="T218" s="6"/>
      <c r="U218" s="6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</row>
    <row r="219" spans="14:121" x14ac:dyDescent="0.25">
      <c r="N219" s="6"/>
      <c r="O219" s="6"/>
      <c r="P219" s="6"/>
      <c r="Q219" s="6"/>
      <c r="R219" s="6"/>
      <c r="S219" s="101"/>
      <c r="T219" s="6"/>
      <c r="U219" s="6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</row>
    <row r="220" spans="14:121" x14ac:dyDescent="0.25">
      <c r="N220" s="6"/>
      <c r="O220" s="6"/>
      <c r="P220" s="6"/>
      <c r="Q220" s="6"/>
      <c r="R220" s="6"/>
      <c r="S220" s="101"/>
      <c r="T220" s="6"/>
      <c r="U220" s="6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</row>
    <row r="221" spans="14:121" x14ac:dyDescent="0.25">
      <c r="N221" s="6"/>
      <c r="O221" s="6"/>
      <c r="P221" s="6"/>
      <c r="Q221" s="6"/>
      <c r="R221" s="6"/>
      <c r="S221" s="101"/>
      <c r="T221" s="6"/>
      <c r="U221" s="6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  <c r="DB221" s="101"/>
      <c r="DC221" s="101"/>
      <c r="DD221" s="101"/>
      <c r="DE221" s="101"/>
      <c r="DF221" s="101"/>
      <c r="DG221" s="101"/>
      <c r="DH221" s="101"/>
      <c r="DI221" s="101"/>
      <c r="DJ221" s="101"/>
      <c r="DK221" s="101"/>
      <c r="DL221" s="101"/>
      <c r="DM221" s="101"/>
      <c r="DN221" s="101"/>
      <c r="DO221" s="101"/>
      <c r="DP221" s="101"/>
      <c r="DQ221" s="101"/>
    </row>
    <row r="222" spans="14:121" x14ac:dyDescent="0.25">
      <c r="N222" s="6"/>
      <c r="O222" s="6"/>
      <c r="P222" s="6"/>
      <c r="Q222" s="6"/>
      <c r="R222" s="6"/>
      <c r="S222" s="101"/>
      <c r="T222" s="6"/>
      <c r="U222" s="6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</row>
    <row r="223" spans="14:121" x14ac:dyDescent="0.25">
      <c r="N223" s="6"/>
      <c r="O223" s="6"/>
      <c r="P223" s="6"/>
      <c r="Q223" s="6"/>
      <c r="R223" s="6"/>
      <c r="S223" s="101"/>
      <c r="T223" s="6"/>
      <c r="U223" s="6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</row>
    <row r="224" spans="14:121" x14ac:dyDescent="0.25">
      <c r="N224" s="6"/>
      <c r="O224" s="6"/>
      <c r="P224" s="6"/>
      <c r="Q224" s="6"/>
      <c r="R224" s="6"/>
      <c r="S224" s="101"/>
      <c r="T224" s="6"/>
      <c r="U224" s="6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</row>
    <row r="225" spans="14:121" x14ac:dyDescent="0.25">
      <c r="N225" s="6"/>
      <c r="O225" s="6"/>
      <c r="P225" s="6"/>
      <c r="Q225" s="6"/>
      <c r="R225" s="6"/>
      <c r="S225" s="101"/>
      <c r="T225" s="6"/>
      <c r="U225" s="6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</row>
    <row r="226" spans="14:121" x14ac:dyDescent="0.25">
      <c r="N226" s="6"/>
      <c r="O226" s="6"/>
      <c r="P226" s="6"/>
      <c r="Q226" s="6"/>
      <c r="R226" s="6"/>
      <c r="S226" s="101"/>
      <c r="T226" s="6"/>
      <c r="U226" s="6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</row>
    <row r="227" spans="14:121" x14ac:dyDescent="0.25">
      <c r="N227" s="6"/>
      <c r="O227" s="6"/>
      <c r="P227" s="6"/>
      <c r="Q227" s="6"/>
      <c r="R227" s="6"/>
      <c r="S227" s="101"/>
      <c r="T227" s="6"/>
      <c r="U227" s="6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</row>
    <row r="228" spans="14:121" x14ac:dyDescent="0.25">
      <c r="N228" s="6"/>
      <c r="O228" s="6"/>
      <c r="P228" s="6"/>
      <c r="Q228" s="6"/>
      <c r="R228" s="6"/>
      <c r="S228" s="101"/>
      <c r="T228" s="6"/>
      <c r="U228" s="6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</row>
    <row r="229" spans="14:121" x14ac:dyDescent="0.25">
      <c r="N229" s="6"/>
      <c r="O229" s="6"/>
      <c r="P229" s="6"/>
      <c r="Q229" s="6"/>
      <c r="R229" s="6"/>
      <c r="S229" s="101"/>
      <c r="T229" s="6"/>
      <c r="U229" s="6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</row>
    <row r="230" spans="14:121" x14ac:dyDescent="0.25">
      <c r="N230" s="6"/>
      <c r="O230" s="6"/>
      <c r="P230" s="6"/>
      <c r="Q230" s="6"/>
      <c r="R230" s="6"/>
      <c r="S230" s="101"/>
      <c r="T230" s="6"/>
      <c r="U230" s="6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</row>
    <row r="231" spans="14:121" x14ac:dyDescent="0.25">
      <c r="N231" s="6"/>
      <c r="O231" s="6"/>
      <c r="P231" s="6"/>
      <c r="Q231" s="6"/>
      <c r="R231" s="6"/>
      <c r="S231" s="101"/>
      <c r="T231" s="6"/>
      <c r="U231" s="6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</row>
    <row r="232" spans="14:121" x14ac:dyDescent="0.25">
      <c r="N232" s="6"/>
      <c r="O232" s="6"/>
      <c r="P232" s="6"/>
      <c r="Q232" s="6"/>
      <c r="R232" s="6"/>
      <c r="S232" s="101"/>
      <c r="T232" s="6"/>
      <c r="U232" s="6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1"/>
      <c r="DF232" s="101"/>
      <c r="DG232" s="101"/>
      <c r="DH232" s="101"/>
      <c r="DI232" s="101"/>
      <c r="DJ232" s="101"/>
      <c r="DK232" s="101"/>
      <c r="DL232" s="101"/>
      <c r="DM232" s="101"/>
      <c r="DN232" s="101"/>
      <c r="DO232" s="101"/>
      <c r="DP232" s="101"/>
      <c r="DQ232" s="101"/>
    </row>
    <row r="233" spans="14:121" x14ac:dyDescent="0.25">
      <c r="N233" s="6"/>
      <c r="O233" s="6"/>
      <c r="P233" s="6"/>
      <c r="Q233" s="6"/>
      <c r="R233" s="6"/>
      <c r="S233" s="101"/>
      <c r="T233" s="6"/>
      <c r="U233" s="6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101"/>
      <c r="DC233" s="101"/>
      <c r="DD233" s="101"/>
      <c r="DE233" s="101"/>
      <c r="DF233" s="101"/>
      <c r="DG233" s="101"/>
      <c r="DH233" s="101"/>
      <c r="DI233" s="101"/>
      <c r="DJ233" s="101"/>
      <c r="DK233" s="101"/>
      <c r="DL233" s="101"/>
      <c r="DM233" s="101"/>
      <c r="DN233" s="101"/>
      <c r="DO233" s="101"/>
      <c r="DP233" s="101"/>
      <c r="DQ233" s="101"/>
    </row>
    <row r="234" spans="14:121" x14ac:dyDescent="0.25">
      <c r="N234" s="6"/>
      <c r="O234" s="6"/>
      <c r="P234" s="6"/>
      <c r="Q234" s="6"/>
      <c r="R234" s="6"/>
      <c r="S234" s="101"/>
      <c r="T234" s="6"/>
      <c r="U234" s="6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</row>
    <row r="235" spans="14:121" x14ac:dyDescent="0.25">
      <c r="N235" s="6"/>
      <c r="O235" s="6"/>
      <c r="P235" s="6"/>
      <c r="Q235" s="6"/>
      <c r="R235" s="6"/>
      <c r="S235" s="101"/>
      <c r="T235" s="6"/>
      <c r="U235" s="6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</row>
    <row r="236" spans="14:121" x14ac:dyDescent="0.25">
      <c r="N236" s="6"/>
      <c r="O236" s="6"/>
      <c r="P236" s="6"/>
      <c r="Q236" s="6"/>
      <c r="R236" s="6"/>
      <c r="S236" s="101"/>
      <c r="T236" s="6"/>
      <c r="U236" s="6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/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</row>
    <row r="237" spans="14:121" x14ac:dyDescent="0.25">
      <c r="N237" s="6"/>
      <c r="O237" s="6"/>
      <c r="P237" s="6"/>
      <c r="Q237" s="6"/>
      <c r="R237" s="6"/>
      <c r="S237" s="101"/>
      <c r="T237" s="6"/>
      <c r="U237" s="6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  <c r="CW237" s="101"/>
      <c r="CX237" s="101"/>
      <c r="CY237" s="101"/>
      <c r="CZ237" s="101"/>
      <c r="DA237" s="101"/>
      <c r="DB237" s="101"/>
      <c r="DC237" s="101"/>
      <c r="DD237" s="101"/>
      <c r="DE237" s="101"/>
      <c r="DF237" s="101"/>
      <c r="DG237" s="101"/>
      <c r="DH237" s="101"/>
      <c r="DI237" s="101"/>
      <c r="DJ237" s="101"/>
      <c r="DK237" s="101"/>
      <c r="DL237" s="101"/>
      <c r="DM237" s="101"/>
      <c r="DN237" s="101"/>
      <c r="DO237" s="101"/>
      <c r="DP237" s="101"/>
      <c r="DQ237" s="101"/>
    </row>
    <row r="238" spans="14:121" x14ac:dyDescent="0.25">
      <c r="N238" s="6"/>
      <c r="O238" s="6"/>
      <c r="P238" s="6"/>
      <c r="Q238" s="6"/>
      <c r="R238" s="6"/>
      <c r="S238" s="101"/>
      <c r="T238" s="6"/>
      <c r="U238" s="6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1"/>
      <c r="DD238" s="101"/>
      <c r="DE238" s="101"/>
      <c r="DF238" s="101"/>
      <c r="DG238" s="101"/>
      <c r="DH238" s="101"/>
      <c r="DI238" s="101"/>
      <c r="DJ238" s="101"/>
      <c r="DK238" s="101"/>
      <c r="DL238" s="101"/>
      <c r="DM238" s="101"/>
      <c r="DN238" s="101"/>
      <c r="DO238" s="101"/>
      <c r="DP238" s="101"/>
      <c r="DQ238" s="101"/>
    </row>
    <row r="239" spans="14:121" x14ac:dyDescent="0.25">
      <c r="N239" s="6"/>
      <c r="O239" s="6"/>
      <c r="P239" s="6"/>
      <c r="Q239" s="6"/>
      <c r="R239" s="6"/>
      <c r="S239" s="101"/>
      <c r="T239" s="6"/>
      <c r="U239" s="6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101"/>
      <c r="DD239" s="101"/>
      <c r="DE239" s="101"/>
      <c r="DF239" s="101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</row>
    <row r="240" spans="14:121" x14ac:dyDescent="0.25">
      <c r="N240" s="6"/>
      <c r="O240" s="6"/>
      <c r="P240" s="6"/>
      <c r="Q240" s="6"/>
      <c r="R240" s="6"/>
      <c r="S240" s="101"/>
      <c r="T240" s="6"/>
      <c r="U240" s="6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</row>
    <row r="241" spans="14:121" x14ac:dyDescent="0.25">
      <c r="N241" s="6"/>
      <c r="O241" s="6"/>
      <c r="P241" s="6"/>
      <c r="Q241" s="6"/>
      <c r="R241" s="6"/>
      <c r="S241" s="101"/>
      <c r="T241" s="6"/>
      <c r="U241" s="6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</row>
    <row r="242" spans="14:121" x14ac:dyDescent="0.25">
      <c r="N242" s="6"/>
      <c r="O242" s="6"/>
      <c r="P242" s="6"/>
      <c r="Q242" s="6"/>
      <c r="R242" s="6"/>
      <c r="S242" s="101"/>
      <c r="T242" s="6"/>
      <c r="U242" s="6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  <c r="DI242" s="101"/>
      <c r="DJ242" s="101"/>
      <c r="DK242" s="101"/>
      <c r="DL242" s="101"/>
      <c r="DM242" s="101"/>
      <c r="DN242" s="101"/>
      <c r="DO242" s="101"/>
      <c r="DP242" s="101"/>
      <c r="DQ242" s="101"/>
    </row>
    <row r="243" spans="14:121" x14ac:dyDescent="0.25">
      <c r="N243" s="6"/>
      <c r="O243" s="6"/>
      <c r="P243" s="6"/>
      <c r="Q243" s="6"/>
      <c r="R243" s="6"/>
      <c r="S243" s="101"/>
      <c r="T243" s="6"/>
      <c r="U243" s="6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</row>
    <row r="244" spans="14:121" x14ac:dyDescent="0.25">
      <c r="N244" s="6"/>
      <c r="O244" s="6"/>
      <c r="P244" s="6"/>
      <c r="Q244" s="6"/>
      <c r="R244" s="6"/>
      <c r="S244" s="101"/>
      <c r="T244" s="6"/>
      <c r="U244" s="6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</row>
    <row r="245" spans="14:121" x14ac:dyDescent="0.25">
      <c r="N245" s="6"/>
      <c r="O245" s="6"/>
      <c r="P245" s="6"/>
      <c r="Q245" s="6"/>
      <c r="R245" s="6"/>
      <c r="S245" s="101"/>
      <c r="T245" s="6"/>
      <c r="U245" s="6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</row>
    <row r="246" spans="14:121" x14ac:dyDescent="0.25">
      <c r="N246" s="6"/>
      <c r="O246" s="6"/>
      <c r="P246" s="6"/>
      <c r="Q246" s="6"/>
      <c r="R246" s="6"/>
      <c r="S246" s="101"/>
      <c r="T246" s="6"/>
      <c r="U246" s="6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</row>
    <row r="247" spans="14:121" x14ac:dyDescent="0.25">
      <c r="N247" s="6"/>
      <c r="O247" s="6"/>
      <c r="P247" s="6"/>
      <c r="Q247" s="6"/>
      <c r="R247" s="6"/>
      <c r="S247" s="101"/>
      <c r="T247" s="6"/>
      <c r="U247" s="6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1"/>
      <c r="CY247" s="101"/>
      <c r="CZ247" s="101"/>
      <c r="DA247" s="101"/>
      <c r="DB247" s="101"/>
      <c r="DC247" s="101"/>
      <c r="DD247" s="101"/>
      <c r="DE247" s="101"/>
      <c r="DF247" s="101"/>
      <c r="DG247" s="101"/>
      <c r="DH247" s="101"/>
      <c r="DI247" s="101"/>
      <c r="DJ247" s="101"/>
      <c r="DK247" s="101"/>
      <c r="DL247" s="101"/>
      <c r="DM247" s="101"/>
      <c r="DN247" s="101"/>
      <c r="DO247" s="101"/>
      <c r="DP247" s="101"/>
      <c r="DQ247" s="101"/>
    </row>
    <row r="248" spans="14:121" x14ac:dyDescent="0.25">
      <c r="N248" s="6"/>
      <c r="O248" s="6"/>
      <c r="P248" s="6"/>
      <c r="Q248" s="6"/>
      <c r="R248" s="6"/>
      <c r="S248" s="101"/>
      <c r="T248" s="6"/>
      <c r="U248" s="6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</row>
    <row r="249" spans="14:121" x14ac:dyDescent="0.25">
      <c r="N249" s="6"/>
      <c r="O249" s="6"/>
      <c r="P249" s="6"/>
      <c r="Q249" s="6"/>
      <c r="R249" s="6"/>
      <c r="S249" s="101"/>
      <c r="T249" s="6"/>
      <c r="U249" s="6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  <c r="DC249" s="101"/>
      <c r="DD249" s="101"/>
      <c r="DE249" s="101"/>
      <c r="DF249" s="101"/>
      <c r="DG249" s="101"/>
      <c r="DH249" s="101"/>
      <c r="DI249" s="101"/>
      <c r="DJ249" s="101"/>
      <c r="DK249" s="101"/>
      <c r="DL249" s="101"/>
      <c r="DM249" s="101"/>
      <c r="DN249" s="101"/>
      <c r="DO249" s="101"/>
      <c r="DP249" s="101"/>
      <c r="DQ249" s="101"/>
    </row>
    <row r="250" spans="14:121" x14ac:dyDescent="0.25">
      <c r="N250" s="6"/>
      <c r="O250" s="6"/>
      <c r="P250" s="6"/>
      <c r="Q250" s="6"/>
      <c r="R250" s="6"/>
      <c r="S250" s="101"/>
      <c r="T250" s="6"/>
      <c r="U250" s="6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</row>
    <row r="251" spans="14:121" x14ac:dyDescent="0.25">
      <c r="N251" s="6"/>
      <c r="O251" s="6"/>
      <c r="P251" s="6"/>
      <c r="Q251" s="6"/>
      <c r="R251" s="6"/>
      <c r="S251" s="101"/>
      <c r="T251" s="6"/>
      <c r="U251" s="6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</row>
    <row r="252" spans="14:121" x14ac:dyDescent="0.25">
      <c r="N252" s="6"/>
      <c r="O252" s="6"/>
      <c r="P252" s="6"/>
      <c r="Q252" s="6"/>
      <c r="R252" s="6"/>
      <c r="S252" s="101"/>
      <c r="T252" s="6"/>
      <c r="U252" s="6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</row>
    <row r="253" spans="14:121" x14ac:dyDescent="0.25">
      <c r="N253" s="6"/>
      <c r="O253" s="6"/>
      <c r="P253" s="6"/>
      <c r="Q253" s="6"/>
      <c r="R253" s="6"/>
      <c r="S253" s="101"/>
      <c r="T253" s="6"/>
      <c r="U253" s="6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1"/>
      <c r="CX253" s="101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1"/>
      <c r="DJ253" s="101"/>
      <c r="DK253" s="101"/>
      <c r="DL253" s="101"/>
      <c r="DM253" s="101"/>
      <c r="DN253" s="101"/>
      <c r="DO253" s="101"/>
      <c r="DP253" s="101"/>
      <c r="DQ253" s="101"/>
    </row>
    <row r="254" spans="14:121" x14ac:dyDescent="0.25">
      <c r="N254" s="6"/>
      <c r="O254" s="6"/>
      <c r="P254" s="6"/>
      <c r="Q254" s="6"/>
      <c r="R254" s="6"/>
      <c r="S254" s="101"/>
      <c r="T254" s="6"/>
      <c r="U254" s="6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1"/>
      <c r="CX254" s="101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1"/>
      <c r="DJ254" s="101"/>
      <c r="DK254" s="101"/>
      <c r="DL254" s="101"/>
      <c r="DM254" s="101"/>
      <c r="DN254" s="101"/>
      <c r="DO254" s="101"/>
      <c r="DP254" s="101"/>
      <c r="DQ254" s="101"/>
    </row>
    <row r="255" spans="14:121" x14ac:dyDescent="0.25">
      <c r="N255" s="6"/>
      <c r="O255" s="6"/>
      <c r="P255" s="6"/>
      <c r="Q255" s="6"/>
      <c r="R255" s="6"/>
      <c r="S255" s="101"/>
      <c r="T255" s="6"/>
      <c r="U255" s="6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</row>
    <row r="256" spans="14:121" x14ac:dyDescent="0.25">
      <c r="N256" s="6"/>
      <c r="O256" s="6"/>
      <c r="P256" s="6"/>
      <c r="Q256" s="6"/>
      <c r="R256" s="6"/>
      <c r="S256" s="101"/>
      <c r="T256" s="6"/>
      <c r="U256" s="6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  <c r="DO256" s="101"/>
      <c r="DP256" s="101"/>
      <c r="DQ256" s="101"/>
    </row>
    <row r="257" spans="14:121" x14ac:dyDescent="0.25">
      <c r="N257" s="6"/>
      <c r="O257" s="6"/>
      <c r="P257" s="6"/>
      <c r="Q257" s="6"/>
      <c r="R257" s="6"/>
      <c r="S257" s="101"/>
      <c r="T257" s="6"/>
      <c r="U257" s="6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</row>
    <row r="258" spans="14:121" x14ac:dyDescent="0.25">
      <c r="N258" s="6"/>
      <c r="O258" s="6"/>
      <c r="P258" s="6"/>
      <c r="Q258" s="6"/>
      <c r="R258" s="6"/>
      <c r="S258" s="101"/>
      <c r="T258" s="6"/>
      <c r="U258" s="6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/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/>
      <c r="DL258" s="101"/>
      <c r="DM258" s="101"/>
      <c r="DN258" s="101"/>
      <c r="DO258" s="101"/>
      <c r="DP258" s="101"/>
      <c r="DQ258" s="101"/>
    </row>
    <row r="259" spans="14:121" x14ac:dyDescent="0.25">
      <c r="N259" s="6"/>
      <c r="O259" s="6"/>
      <c r="P259" s="6"/>
      <c r="Q259" s="6"/>
      <c r="R259" s="6"/>
      <c r="S259" s="101"/>
      <c r="T259" s="6"/>
      <c r="U259" s="6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  <c r="CW259" s="101"/>
      <c r="CX259" s="101"/>
      <c r="CY259" s="101"/>
      <c r="CZ259" s="101"/>
      <c r="DA259" s="101"/>
      <c r="DB259" s="101"/>
      <c r="DC259" s="101"/>
      <c r="DD259" s="101"/>
      <c r="DE259" s="101"/>
      <c r="DF259" s="101"/>
      <c r="DG259" s="101"/>
      <c r="DH259" s="101"/>
      <c r="DI259" s="101"/>
      <c r="DJ259" s="101"/>
      <c r="DK259" s="101"/>
      <c r="DL259" s="101"/>
      <c r="DM259" s="101"/>
      <c r="DN259" s="101"/>
      <c r="DO259" s="101"/>
      <c r="DP259" s="101"/>
      <c r="DQ259" s="101"/>
    </row>
    <row r="260" spans="14:121" x14ac:dyDescent="0.25">
      <c r="N260" s="6"/>
      <c r="O260" s="6"/>
      <c r="P260" s="6"/>
      <c r="Q260" s="6"/>
      <c r="R260" s="6"/>
      <c r="S260" s="101"/>
      <c r="T260" s="6"/>
      <c r="U260" s="6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</row>
    <row r="261" spans="14:121" x14ac:dyDescent="0.25">
      <c r="N261" s="6"/>
      <c r="O261" s="6"/>
      <c r="P261" s="6"/>
      <c r="Q261" s="6"/>
      <c r="R261" s="6"/>
      <c r="S261" s="101"/>
      <c r="T261" s="6"/>
      <c r="U261" s="6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</row>
    <row r="262" spans="14:121" x14ac:dyDescent="0.25">
      <c r="N262" s="6"/>
      <c r="O262" s="6"/>
      <c r="P262" s="6"/>
      <c r="Q262" s="6"/>
      <c r="R262" s="6"/>
      <c r="S262" s="101"/>
      <c r="T262" s="6"/>
      <c r="U262" s="6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</row>
    <row r="263" spans="14:121" x14ac:dyDescent="0.25">
      <c r="N263" s="6"/>
      <c r="O263" s="6"/>
      <c r="P263" s="6"/>
      <c r="Q263" s="6"/>
      <c r="R263" s="6"/>
      <c r="S263" s="101"/>
      <c r="T263" s="6"/>
      <c r="U263" s="6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</row>
    <row r="264" spans="14:121" x14ac:dyDescent="0.25">
      <c r="N264" s="6"/>
      <c r="O264" s="6"/>
      <c r="P264" s="6"/>
      <c r="Q264" s="6"/>
      <c r="R264" s="6"/>
      <c r="S264" s="101"/>
      <c r="T264" s="6"/>
      <c r="U264" s="6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</row>
    <row r="265" spans="14:121" x14ac:dyDescent="0.25">
      <c r="N265" s="6"/>
      <c r="O265" s="6"/>
      <c r="P265" s="6"/>
      <c r="Q265" s="6"/>
      <c r="R265" s="6"/>
      <c r="S265" s="101"/>
      <c r="T265" s="6"/>
      <c r="U265" s="6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  <c r="CW265" s="101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</row>
    <row r="266" spans="14:121" x14ac:dyDescent="0.25">
      <c r="N266" s="6"/>
      <c r="O266" s="6"/>
      <c r="P266" s="6"/>
      <c r="Q266" s="6"/>
      <c r="R266" s="6"/>
      <c r="S266" s="101"/>
      <c r="T266" s="6"/>
      <c r="U266" s="6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</row>
    <row r="267" spans="14:121" x14ac:dyDescent="0.25">
      <c r="N267" s="6"/>
      <c r="O267" s="6"/>
      <c r="P267" s="6"/>
      <c r="Q267" s="6"/>
      <c r="R267" s="6"/>
      <c r="S267" s="101"/>
      <c r="T267" s="6"/>
      <c r="U267" s="6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  <c r="CW267" s="101"/>
      <c r="CX267" s="101"/>
      <c r="CY267" s="101"/>
      <c r="CZ267" s="101"/>
      <c r="DA267" s="101"/>
      <c r="DB267" s="101"/>
      <c r="DC267" s="101"/>
      <c r="DD267" s="101"/>
      <c r="DE267" s="101"/>
      <c r="DF267" s="101"/>
      <c r="DG267" s="101"/>
      <c r="DH267" s="101"/>
      <c r="DI267" s="101"/>
      <c r="DJ267" s="101"/>
      <c r="DK267" s="101"/>
      <c r="DL267" s="101"/>
      <c r="DM267" s="101"/>
      <c r="DN267" s="101"/>
      <c r="DO267" s="101"/>
      <c r="DP267" s="101"/>
      <c r="DQ267" s="101"/>
    </row>
    <row r="268" spans="14:121" x14ac:dyDescent="0.25">
      <c r="N268" s="6"/>
      <c r="O268" s="6"/>
      <c r="P268" s="6"/>
      <c r="Q268" s="6"/>
      <c r="R268" s="6"/>
      <c r="S268" s="101"/>
      <c r="T268" s="6"/>
      <c r="U268" s="6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  <c r="CW268" s="101"/>
      <c r="CX268" s="101"/>
      <c r="CY268" s="101"/>
      <c r="CZ268" s="101"/>
      <c r="DA268" s="101"/>
      <c r="DB268" s="101"/>
      <c r="DC268" s="101"/>
      <c r="DD268" s="101"/>
      <c r="DE268" s="101"/>
      <c r="DF268" s="101"/>
      <c r="DG268" s="101"/>
      <c r="DH268" s="101"/>
      <c r="DI268" s="101"/>
      <c r="DJ268" s="101"/>
      <c r="DK268" s="101"/>
      <c r="DL268" s="101"/>
      <c r="DM268" s="101"/>
      <c r="DN268" s="101"/>
      <c r="DO268" s="101"/>
      <c r="DP268" s="101"/>
      <c r="DQ268" s="101"/>
    </row>
    <row r="269" spans="14:121" x14ac:dyDescent="0.25">
      <c r="N269" s="6"/>
      <c r="O269" s="6"/>
      <c r="P269" s="6"/>
      <c r="Q269" s="6"/>
      <c r="R269" s="6"/>
      <c r="S269" s="101"/>
      <c r="T269" s="6"/>
      <c r="U269" s="6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  <c r="CW269" s="101"/>
      <c r="CX269" s="101"/>
      <c r="CY269" s="101"/>
      <c r="CZ269" s="101"/>
      <c r="DA269" s="10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  <c r="DO269" s="101"/>
      <c r="DP269" s="101"/>
      <c r="DQ269" s="101"/>
    </row>
    <row r="270" spans="14:121" x14ac:dyDescent="0.25">
      <c r="N270" s="6"/>
      <c r="O270" s="6"/>
      <c r="P270" s="6"/>
      <c r="Q270" s="6"/>
      <c r="R270" s="6"/>
      <c r="S270" s="101"/>
      <c r="T270" s="6"/>
      <c r="U270" s="6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  <c r="DO270" s="101"/>
      <c r="DP270" s="101"/>
      <c r="DQ270" s="101"/>
    </row>
    <row r="271" spans="14:121" x14ac:dyDescent="0.25">
      <c r="N271" s="6"/>
      <c r="O271" s="6"/>
      <c r="P271" s="6"/>
      <c r="Q271" s="6"/>
      <c r="R271" s="6"/>
      <c r="S271" s="101"/>
      <c r="T271" s="6"/>
      <c r="U271" s="6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</row>
    <row r="272" spans="14:121" x14ac:dyDescent="0.25">
      <c r="N272" s="6"/>
      <c r="O272" s="6"/>
      <c r="P272" s="6"/>
      <c r="Q272" s="6"/>
      <c r="R272" s="6"/>
      <c r="S272" s="101"/>
      <c r="T272" s="6"/>
      <c r="U272" s="6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1"/>
      <c r="CZ272" s="101"/>
      <c r="DA272" s="101"/>
      <c r="DB272" s="101"/>
      <c r="DC272" s="101"/>
      <c r="DD272" s="101"/>
      <c r="DE272" s="101"/>
      <c r="DF272" s="101"/>
      <c r="DG272" s="101"/>
      <c r="DH272" s="101"/>
      <c r="DI272" s="101"/>
      <c r="DJ272" s="101"/>
      <c r="DK272" s="101"/>
      <c r="DL272" s="101"/>
      <c r="DM272" s="101"/>
      <c r="DN272" s="101"/>
      <c r="DO272" s="101"/>
      <c r="DP272" s="101"/>
      <c r="DQ272" s="101"/>
    </row>
    <row r="273" spans="14:121" x14ac:dyDescent="0.25">
      <c r="N273" s="6"/>
      <c r="O273" s="6"/>
      <c r="P273" s="6"/>
      <c r="Q273" s="6"/>
      <c r="R273" s="6"/>
      <c r="S273" s="101"/>
      <c r="T273" s="6"/>
      <c r="U273" s="6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/>
      <c r="DB273" s="101"/>
      <c r="DC273" s="101"/>
      <c r="DD273" s="101"/>
      <c r="DE273" s="101"/>
      <c r="DF273" s="101"/>
      <c r="DG273" s="101"/>
      <c r="DH273" s="101"/>
      <c r="DI273" s="101"/>
      <c r="DJ273" s="101"/>
      <c r="DK273" s="101"/>
      <c r="DL273" s="101"/>
      <c r="DM273" s="101"/>
      <c r="DN273" s="101"/>
      <c r="DO273" s="101"/>
      <c r="DP273" s="101"/>
      <c r="DQ273" s="101"/>
    </row>
    <row r="274" spans="14:121" x14ac:dyDescent="0.25">
      <c r="N274" s="6"/>
      <c r="O274" s="6"/>
      <c r="P274" s="6"/>
      <c r="Q274" s="6"/>
      <c r="R274" s="6"/>
      <c r="S274" s="101"/>
      <c r="T274" s="6"/>
      <c r="U274" s="6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/>
      <c r="DB274" s="101"/>
      <c r="DC274" s="101"/>
      <c r="DD274" s="101"/>
      <c r="DE274" s="101"/>
      <c r="DF274" s="101"/>
      <c r="DG274" s="101"/>
      <c r="DH274" s="101"/>
      <c r="DI274" s="101"/>
      <c r="DJ274" s="101"/>
      <c r="DK274" s="101"/>
      <c r="DL274" s="101"/>
      <c r="DM274" s="101"/>
      <c r="DN274" s="101"/>
      <c r="DO274" s="101"/>
      <c r="DP274" s="101"/>
      <c r="DQ274" s="101"/>
    </row>
    <row r="275" spans="14:121" x14ac:dyDescent="0.25">
      <c r="N275" s="6"/>
      <c r="O275" s="6"/>
      <c r="P275" s="6"/>
      <c r="Q275" s="6"/>
      <c r="R275" s="6"/>
      <c r="S275" s="101"/>
      <c r="T275" s="6"/>
      <c r="U275" s="6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1"/>
      <c r="DN275" s="101"/>
      <c r="DO275" s="101"/>
      <c r="DP275" s="101"/>
      <c r="DQ275" s="101"/>
    </row>
    <row r="276" spans="14:121" x14ac:dyDescent="0.25">
      <c r="N276" s="6"/>
      <c r="O276" s="6"/>
      <c r="P276" s="6"/>
      <c r="Q276" s="6"/>
      <c r="R276" s="6"/>
      <c r="S276" s="101"/>
      <c r="T276" s="6"/>
      <c r="U276" s="6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</row>
    <row r="277" spans="14:121" x14ac:dyDescent="0.25">
      <c r="N277" s="6"/>
      <c r="O277" s="6"/>
      <c r="P277" s="6"/>
      <c r="Q277" s="6"/>
      <c r="R277" s="6"/>
      <c r="S277" s="101"/>
      <c r="T277" s="6"/>
      <c r="U277" s="6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</row>
  </sheetData>
  <sortState ref="N151:DQ277">
    <sortCondition ref="P151:P277"/>
    <sortCondition ref="T151:T27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D8B9D953-2020-4AB5-A517-E1F8AE2F44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stderror</vt:lpstr>
      <vt:lpstr>corr</vt:lpstr>
      <vt:lpstr>Table</vt:lpstr>
      <vt:lpstr>Output (Graph)</vt:lpstr>
      <vt:lpstr>Output (formula)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s232253</dc:creator>
  <cp:keywords/>
  <cp:lastModifiedBy>s290792</cp:lastModifiedBy>
  <dcterms:created xsi:type="dcterms:W3CDTF">2019-04-18T18:09:01Z</dcterms:created>
  <dcterms:modified xsi:type="dcterms:W3CDTF">2020-05-21T16:18:09Z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82fe5222-563b-4485-9c97-7daea879a345</vt:lpwstr>
  </property>
  <property fmtid="{D5CDD505-2E9C-101B-9397-08002B2CF9AE}" pid="3" name="bjDocumentSecurityLabel">
    <vt:lpwstr>Uncategorized</vt:lpwstr>
  </property>
  <property fmtid="{D5CDD505-2E9C-101B-9397-08002B2CF9AE}" pid="4" name="bjSaver">
    <vt:lpwstr>q/lehz5CQsDA6oR7rwkdEYtsMp837e8K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{D953D6A4-32BA-4385-A142-79E14BE51C2E}</vt:lpwstr>
  </property>
</Properties>
</file>