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01_Regulatory Services\01_Recurring Filings\01_Annual\HEA Annual Report\2021\Source\A-1\"/>
    </mc:Choice>
  </mc:AlternateContent>
  <bookViews>
    <workbookView xWindow="0" yWindow="0" windowWidth="21585" windowHeight="11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K14" i="1" s="1"/>
  <c r="K11" i="1"/>
  <c r="K10" i="1"/>
  <c r="K9" i="1"/>
  <c r="F17" i="1"/>
  <c r="F16" i="1"/>
  <c r="F15" i="1"/>
  <c r="F14" i="1"/>
  <c r="F13" i="1"/>
  <c r="K13" i="1" s="1"/>
  <c r="F12" i="1"/>
  <c r="F11" i="1"/>
  <c r="F10" i="1"/>
  <c r="F9" i="1"/>
  <c r="F8" i="1"/>
  <c r="F7" i="1"/>
  <c r="F6" i="1"/>
  <c r="F18" i="1" s="1"/>
  <c r="J18" i="1"/>
  <c r="I18" i="1"/>
  <c r="H18" i="1"/>
  <c r="G18" i="1"/>
  <c r="C18" i="1"/>
  <c r="B18" i="1"/>
  <c r="E17" i="1"/>
  <c r="K17" i="1" s="1"/>
  <c r="E16" i="1"/>
  <c r="K16" i="1" s="1"/>
  <c r="E15" i="1"/>
  <c r="K15" i="1" s="1"/>
  <c r="E13" i="1"/>
  <c r="E12" i="1"/>
  <c r="K12" i="1" s="1"/>
  <c r="E11" i="1"/>
  <c r="E10" i="1"/>
  <c r="E9" i="1"/>
  <c r="E8" i="1"/>
  <c r="K8" i="1" s="1"/>
  <c r="E7" i="1"/>
  <c r="K7" i="1" s="1"/>
  <c r="E6" i="1"/>
  <c r="E18" i="1" l="1"/>
  <c r="K18" i="1" s="1"/>
  <c r="K6" i="1"/>
</calcChain>
</file>

<file path=xl/sharedStrings.xml><?xml version="1.0" encoding="utf-8"?>
<sst xmlns="http://schemas.openxmlformats.org/spreadsheetml/2006/main" count="29" uniqueCount="27">
  <si>
    <t>A</t>
  </si>
  <si>
    <t>B</t>
  </si>
  <si>
    <t>C</t>
  </si>
  <si>
    <t>D</t>
  </si>
  <si>
    <t>E</t>
  </si>
  <si>
    <t>F / G</t>
  </si>
  <si>
    <t>MONTH</t>
  </si>
  <si>
    <t>METER CHARGE COLLECTED FROM RATE PAYERS</t>
  </si>
  <si>
    <t>HEART CUSTOMER CONTRIBUTION</t>
  </si>
  <si>
    <t>TOTAL RESIDENTIAL CUSTOMERS</t>
  </si>
  <si>
    <t>KY POWER HEART CUSTOMER CONTRIBUTION MATCH</t>
  </si>
  <si>
    <t>CAK HEART ADMIN COSTS</t>
  </si>
  <si>
    <t>BALANCE OF HEA FUNDS</t>
  </si>
  <si>
    <t>Total:</t>
  </si>
  <si>
    <t>Carry forward from June 2020:</t>
  </si>
  <si>
    <t>* Represents the carryover balance as of June 30, 2020; however, slots are typically provided to CAK early September and utilize carryover balance as of August close.</t>
  </si>
  <si>
    <t>*</t>
  </si>
  <si>
    <t>CAK THAW ADMIN COSTS</t>
  </si>
  <si>
    <t>*** Kentucky increaseed the Company Contribution per March 12, 2021 letter to the Public Service Commission.</t>
  </si>
  <si>
    <t>HEART SUBSIDIES DISTRIBUTED / REVERSED</t>
  </si>
  <si>
    <t>March - 21   ***</t>
  </si>
  <si>
    <t>KY POWER MATCH</t>
  </si>
  <si>
    <t xml:space="preserve"> July-20  **</t>
  </si>
  <si>
    <t>** July 2020 HEART activity was a billing correction.  The THAW disbursement was due to a processing error that the Company decided to honor instead of penalizing the customer.</t>
  </si>
  <si>
    <t>THAW SUBSIDIES DISTRIBUTED / REVERSED</t>
  </si>
  <si>
    <t>May-21 ****</t>
  </si>
  <si>
    <t>**** THAW Funding activity after April is due to the additional $2 million funding and running a special program from May 2021 through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</si>
</sst>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left"/>
    </xf>
    <xf numFmtId="44" fontId="4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4" fontId="2" fillId="0" borderId="3" xfId="2" applyFont="1" applyFill="1" applyBorder="1"/>
    <xf numFmtId="0" fontId="5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164" fontId="3" fillId="0" borderId="1" xfId="0" quotePrefix="1" applyNumberFormat="1" applyFont="1" applyBorder="1" applyAlignment="1">
      <alignment horizontal="left"/>
    </xf>
    <xf numFmtId="44" fontId="6" fillId="0" borderId="1" xfId="2" applyFont="1" applyFill="1" applyBorder="1"/>
    <xf numFmtId="165" fontId="6" fillId="0" borderId="1" xfId="1" applyNumberFormat="1" applyFont="1" applyFill="1" applyBorder="1"/>
    <xf numFmtId="44" fontId="6" fillId="0" borderId="1" xfId="0" applyNumberFormat="1" applyFont="1" applyFill="1" applyBorder="1"/>
    <xf numFmtId="44" fontId="5" fillId="0" borderId="1" xfId="2" applyFont="1" applyFill="1" applyBorder="1"/>
    <xf numFmtId="44" fontId="6" fillId="0" borderId="1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A21" sqref="A21"/>
    </sheetView>
  </sheetViews>
  <sheetFormatPr defaultRowHeight="15" x14ac:dyDescent="0.25"/>
  <cols>
    <col min="1" max="11" width="15.85546875" customWidth="1"/>
  </cols>
  <sheetData>
    <row r="1" spans="1:19" x14ac:dyDescent="0.25">
      <c r="J1" s="6" t="s">
        <v>14</v>
      </c>
      <c r="K1" s="7">
        <v>845.49</v>
      </c>
      <c r="L1" t="s">
        <v>16</v>
      </c>
    </row>
    <row r="4" spans="1:19" x14ac:dyDescent="0.25">
      <c r="A4" s="1"/>
      <c r="B4" s="5" t="s">
        <v>0</v>
      </c>
      <c r="C4" s="5" t="s">
        <v>1</v>
      </c>
      <c r="D4" s="5" t="s">
        <v>2</v>
      </c>
      <c r="E4" s="5" t="s">
        <v>3</v>
      </c>
      <c r="F4" s="5" t="s">
        <v>3</v>
      </c>
      <c r="G4" s="5" t="s">
        <v>4</v>
      </c>
      <c r="H4" s="5" t="s">
        <v>4</v>
      </c>
      <c r="I4" s="5"/>
      <c r="J4" s="5"/>
      <c r="K4" s="5" t="s">
        <v>5</v>
      </c>
    </row>
    <row r="5" spans="1:19" ht="63.75" x14ac:dyDescent="0.25">
      <c r="A5" s="2" t="s">
        <v>6</v>
      </c>
      <c r="B5" s="2" t="s">
        <v>7</v>
      </c>
      <c r="C5" s="2" t="s">
        <v>8</v>
      </c>
      <c r="D5" s="2" t="s">
        <v>9</v>
      </c>
      <c r="E5" s="10" t="s">
        <v>21</v>
      </c>
      <c r="F5" s="10" t="s">
        <v>10</v>
      </c>
      <c r="G5" s="10" t="s">
        <v>19</v>
      </c>
      <c r="H5" s="10" t="s">
        <v>24</v>
      </c>
      <c r="I5" s="10" t="s">
        <v>11</v>
      </c>
      <c r="J5" s="10" t="s">
        <v>17</v>
      </c>
      <c r="K5" s="10" t="s">
        <v>12</v>
      </c>
      <c r="L5" s="9"/>
    </row>
    <row r="6" spans="1:19" x14ac:dyDescent="0.25">
      <c r="A6" s="11" t="s">
        <v>22</v>
      </c>
      <c r="B6" s="12">
        <v>40338.379999999997</v>
      </c>
      <c r="C6" s="12">
        <v>447.38</v>
      </c>
      <c r="D6" s="13">
        <v>134395</v>
      </c>
      <c r="E6" s="14">
        <f>B6</f>
        <v>40338.379999999997</v>
      </c>
      <c r="F6" s="14">
        <f>C6</f>
        <v>447.38</v>
      </c>
      <c r="G6" s="15">
        <v>156.29</v>
      </c>
      <c r="H6" s="15">
        <v>-175</v>
      </c>
      <c r="I6" s="12">
        <v>0</v>
      </c>
      <c r="J6" s="12">
        <v>0</v>
      </c>
      <c r="K6" s="14">
        <f>SUM(B6:C6,E6:J6)</f>
        <v>81552.809999999983</v>
      </c>
      <c r="L6" s="9"/>
      <c r="M6" s="9"/>
      <c r="N6" s="9"/>
      <c r="O6" s="9"/>
      <c r="P6" s="9"/>
      <c r="Q6" s="9"/>
      <c r="R6" s="9"/>
      <c r="S6" s="9"/>
    </row>
    <row r="7" spans="1:19" x14ac:dyDescent="0.25">
      <c r="A7" s="3">
        <v>44044</v>
      </c>
      <c r="B7" s="12">
        <v>40367.949999999997</v>
      </c>
      <c r="C7" s="12">
        <v>353.58</v>
      </c>
      <c r="D7" s="13">
        <v>134531</v>
      </c>
      <c r="E7" s="14">
        <f t="shared" ref="E7:E13" si="0">B7</f>
        <v>40367.949999999997</v>
      </c>
      <c r="F7" s="14">
        <f t="shared" ref="F7:F17" si="1">C7</f>
        <v>353.58</v>
      </c>
      <c r="G7" s="12">
        <v>0</v>
      </c>
      <c r="H7" s="12">
        <v>0</v>
      </c>
      <c r="I7" s="12">
        <v>0</v>
      </c>
      <c r="J7" s="12">
        <v>0</v>
      </c>
      <c r="K7" s="14">
        <f t="shared" ref="K7:K17" si="2">SUM(B7:C7,E7:J7)</f>
        <v>81443.06</v>
      </c>
      <c r="L7" s="9"/>
    </row>
    <row r="8" spans="1:19" x14ac:dyDescent="0.25">
      <c r="A8" s="3">
        <v>44075</v>
      </c>
      <c r="B8" s="12">
        <v>40422.89</v>
      </c>
      <c r="C8" s="12">
        <v>548.32000000000005</v>
      </c>
      <c r="D8" s="13">
        <v>134624</v>
      </c>
      <c r="E8" s="14">
        <f t="shared" si="0"/>
        <v>40422.89</v>
      </c>
      <c r="F8" s="14">
        <f t="shared" si="1"/>
        <v>548.32000000000005</v>
      </c>
      <c r="G8" s="12">
        <v>0</v>
      </c>
      <c r="H8" s="12">
        <v>0</v>
      </c>
      <c r="I8" s="12">
        <v>0</v>
      </c>
      <c r="J8" s="12">
        <v>-14415.62</v>
      </c>
      <c r="K8" s="14">
        <f t="shared" si="2"/>
        <v>67526.800000000017</v>
      </c>
      <c r="L8" s="9"/>
    </row>
    <row r="9" spans="1:19" x14ac:dyDescent="0.25">
      <c r="A9" s="3">
        <v>44105</v>
      </c>
      <c r="B9" s="12">
        <v>40400.25</v>
      </c>
      <c r="C9" s="12">
        <v>495.06</v>
      </c>
      <c r="D9" s="13">
        <v>134679</v>
      </c>
      <c r="E9" s="14">
        <f t="shared" si="0"/>
        <v>40400.25</v>
      </c>
      <c r="F9" s="14">
        <f t="shared" si="1"/>
        <v>495.06</v>
      </c>
      <c r="G9" s="12">
        <v>0</v>
      </c>
      <c r="H9" s="12">
        <v>0</v>
      </c>
      <c r="I9" s="12">
        <v>0</v>
      </c>
      <c r="J9" s="12">
        <v>0</v>
      </c>
      <c r="K9" s="14">
        <f t="shared" si="2"/>
        <v>81790.62</v>
      </c>
      <c r="L9" s="9"/>
    </row>
    <row r="10" spans="1:19" x14ac:dyDescent="0.25">
      <c r="A10" s="3">
        <v>44136</v>
      </c>
      <c r="B10" s="12">
        <v>40444.730000000003</v>
      </c>
      <c r="C10" s="12">
        <v>575.65</v>
      </c>
      <c r="D10" s="13">
        <v>134749</v>
      </c>
      <c r="E10" s="14">
        <f t="shared" si="0"/>
        <v>40444.730000000003</v>
      </c>
      <c r="F10" s="14">
        <f t="shared" si="1"/>
        <v>575.65</v>
      </c>
      <c r="G10" s="12">
        <v>0</v>
      </c>
      <c r="H10" s="12">
        <v>0</v>
      </c>
      <c r="I10" s="12">
        <v>-8882.51</v>
      </c>
      <c r="J10" s="12">
        <v>0</v>
      </c>
      <c r="K10" s="14">
        <f t="shared" si="2"/>
        <v>73158.250000000015</v>
      </c>
      <c r="L10" s="9"/>
    </row>
    <row r="11" spans="1:19" x14ac:dyDescent="0.25">
      <c r="A11" s="3">
        <v>44166</v>
      </c>
      <c r="B11" s="12">
        <v>40494.76</v>
      </c>
      <c r="C11" s="12">
        <v>808.22</v>
      </c>
      <c r="D11" s="13">
        <v>134862</v>
      </c>
      <c r="E11" s="14">
        <f t="shared" si="0"/>
        <v>40494.76</v>
      </c>
      <c r="F11" s="14">
        <f t="shared" si="1"/>
        <v>808.22</v>
      </c>
      <c r="G11" s="12">
        <v>0</v>
      </c>
      <c r="H11" s="12">
        <v>0</v>
      </c>
      <c r="I11" s="12">
        <v>-3811.3</v>
      </c>
      <c r="J11" s="12">
        <v>0</v>
      </c>
      <c r="K11" s="14">
        <f t="shared" si="2"/>
        <v>78794.66</v>
      </c>
      <c r="L11" s="9"/>
    </row>
    <row r="12" spans="1:19" x14ac:dyDescent="0.25">
      <c r="A12" s="3">
        <v>44197</v>
      </c>
      <c r="B12" s="12">
        <v>40560.910000000003</v>
      </c>
      <c r="C12" s="12">
        <v>516</v>
      </c>
      <c r="D12" s="13">
        <v>134725</v>
      </c>
      <c r="E12" s="14">
        <f t="shared" si="0"/>
        <v>40560.910000000003</v>
      </c>
      <c r="F12" s="14">
        <f t="shared" si="1"/>
        <v>516</v>
      </c>
      <c r="G12" s="12">
        <v>-157004</v>
      </c>
      <c r="H12" s="12">
        <v>-97378.48</v>
      </c>
      <c r="I12" s="12">
        <v>-46633.56</v>
      </c>
      <c r="J12" s="12">
        <v>0</v>
      </c>
      <c r="K12" s="14">
        <f t="shared" si="2"/>
        <v>-218862.21999999997</v>
      </c>
      <c r="L12" s="9"/>
    </row>
    <row r="13" spans="1:19" x14ac:dyDescent="0.25">
      <c r="A13" s="3">
        <v>44228</v>
      </c>
      <c r="B13" s="12">
        <v>40126.97</v>
      </c>
      <c r="C13" s="12">
        <v>418.11</v>
      </c>
      <c r="D13" s="13">
        <v>133661</v>
      </c>
      <c r="E13" s="14">
        <f t="shared" si="0"/>
        <v>40126.97</v>
      </c>
      <c r="F13" s="14">
        <f t="shared" si="1"/>
        <v>418.11</v>
      </c>
      <c r="G13" s="12">
        <v>-185447</v>
      </c>
      <c r="H13" s="12">
        <v>-66843.14</v>
      </c>
      <c r="I13" s="12">
        <v>-6398.51</v>
      </c>
      <c r="J13" s="12">
        <v>0</v>
      </c>
      <c r="K13" s="14">
        <f t="shared" si="2"/>
        <v>-177598.49</v>
      </c>
      <c r="L13" s="9"/>
    </row>
    <row r="14" spans="1:19" x14ac:dyDescent="0.25">
      <c r="A14" s="11" t="s">
        <v>20</v>
      </c>
      <c r="B14" s="12">
        <v>40564.980000000003</v>
      </c>
      <c r="C14" s="12">
        <v>536.24</v>
      </c>
      <c r="D14" s="13">
        <v>134884</v>
      </c>
      <c r="E14" s="14">
        <f>B14+2000000</f>
        <v>2040564.98</v>
      </c>
      <c r="F14" s="14">
        <f t="shared" si="1"/>
        <v>536.24</v>
      </c>
      <c r="G14" s="12">
        <v>-215101</v>
      </c>
      <c r="H14" s="12">
        <v>-75382.820000000007</v>
      </c>
      <c r="I14" s="12">
        <v>-3492.01</v>
      </c>
      <c r="J14" s="12">
        <v>0</v>
      </c>
      <c r="K14" s="14">
        <f t="shared" si="2"/>
        <v>1788226.6099999999</v>
      </c>
      <c r="L14" s="9"/>
    </row>
    <row r="15" spans="1:19" x14ac:dyDescent="0.25">
      <c r="A15" s="3">
        <v>44287</v>
      </c>
      <c r="B15" s="12">
        <v>40251.96</v>
      </c>
      <c r="C15" s="12">
        <v>405.39</v>
      </c>
      <c r="D15" s="13">
        <v>133988</v>
      </c>
      <c r="E15" s="14">
        <f>B15</f>
        <v>40251.96</v>
      </c>
      <c r="F15" s="14">
        <f t="shared" si="1"/>
        <v>405.39</v>
      </c>
      <c r="G15" s="12">
        <v>-187612.68</v>
      </c>
      <c r="H15" s="12">
        <v>-286011.77</v>
      </c>
      <c r="I15" s="12">
        <v>-10529.82</v>
      </c>
      <c r="J15" s="12">
        <v>0</v>
      </c>
      <c r="K15" s="14">
        <f t="shared" si="2"/>
        <v>-402839.57</v>
      </c>
      <c r="L15" s="9"/>
    </row>
    <row r="16" spans="1:19" x14ac:dyDescent="0.25">
      <c r="A16" s="11" t="s">
        <v>25</v>
      </c>
      <c r="B16" s="12">
        <v>40165.22</v>
      </c>
      <c r="C16" s="12">
        <v>338.66</v>
      </c>
      <c r="D16" s="13">
        <v>133667</v>
      </c>
      <c r="E16" s="14">
        <f>B16</f>
        <v>40165.22</v>
      </c>
      <c r="F16" s="14">
        <f t="shared" si="1"/>
        <v>338.66</v>
      </c>
      <c r="G16" s="12">
        <v>0</v>
      </c>
      <c r="H16" s="12">
        <v>-265961.59000000003</v>
      </c>
      <c r="I16" s="12">
        <v>-5195.54</v>
      </c>
      <c r="J16" s="12">
        <v>0</v>
      </c>
      <c r="K16" s="14">
        <f t="shared" si="2"/>
        <v>-190149.37000000002</v>
      </c>
      <c r="L16" s="9"/>
    </row>
    <row r="17" spans="1:12" x14ac:dyDescent="0.25">
      <c r="A17" s="3">
        <v>44348</v>
      </c>
      <c r="B17" s="12">
        <v>40148.050000000003</v>
      </c>
      <c r="C17" s="12">
        <v>808.22</v>
      </c>
      <c r="D17" s="13">
        <v>133515</v>
      </c>
      <c r="E17" s="14">
        <f>B17</f>
        <v>40148.050000000003</v>
      </c>
      <c r="F17" s="14">
        <f t="shared" si="1"/>
        <v>808.22</v>
      </c>
      <c r="G17" s="12">
        <v>0</v>
      </c>
      <c r="H17" s="12">
        <v>-242377.28</v>
      </c>
      <c r="I17" s="12">
        <v>-6049.47</v>
      </c>
      <c r="J17" s="12">
        <v>0</v>
      </c>
      <c r="K17" s="16">
        <f t="shared" si="2"/>
        <v>-166514.21</v>
      </c>
    </row>
    <row r="18" spans="1:12" ht="15.75" thickBot="1" x14ac:dyDescent="0.3">
      <c r="A18" s="4" t="s">
        <v>13</v>
      </c>
      <c r="B18" s="4">
        <f>SUM(B6:B17)</f>
        <v>484287.05</v>
      </c>
      <c r="C18" s="4">
        <f>SUM(C6:C17)</f>
        <v>6250.83</v>
      </c>
      <c r="D18" s="4"/>
      <c r="E18" s="4">
        <f t="shared" ref="E18:H18" si="3">SUM(E6:E17)</f>
        <v>2484287.0499999998</v>
      </c>
      <c r="F18" s="4">
        <f t="shared" si="3"/>
        <v>6250.83</v>
      </c>
      <c r="G18" s="4">
        <f t="shared" si="3"/>
        <v>-745008.3899999999</v>
      </c>
      <c r="H18" s="4">
        <f t="shared" si="3"/>
        <v>-1034130.0800000001</v>
      </c>
      <c r="I18" s="4">
        <f>SUM(I6:I17)</f>
        <v>-90992.719999999987</v>
      </c>
      <c r="J18" s="4">
        <f>SUM(J6:J17)</f>
        <v>-14415.62</v>
      </c>
      <c r="K18" s="4">
        <f>SUM(B18:C18,E18:J18)+K1</f>
        <v>1097374.44</v>
      </c>
      <c r="L18" s="9"/>
    </row>
    <row r="19" spans="1:12" ht="15.75" thickTop="1" x14ac:dyDescent="0.25"/>
    <row r="21" spans="1:12" x14ac:dyDescent="0.25">
      <c r="A21" s="8" t="s">
        <v>15</v>
      </c>
      <c r="B21" s="9"/>
      <c r="C21" s="9"/>
      <c r="D21" s="9"/>
      <c r="E21" s="9"/>
      <c r="F21" s="9"/>
      <c r="G21" s="9"/>
      <c r="H21" s="9"/>
    </row>
    <row r="22" spans="1:12" x14ac:dyDescent="0.25">
      <c r="A22" s="8" t="s">
        <v>23</v>
      </c>
      <c r="B22" s="9"/>
      <c r="C22" s="9"/>
      <c r="D22" s="9"/>
      <c r="E22" s="9"/>
      <c r="F22" s="9"/>
      <c r="G22" s="9"/>
      <c r="H22" s="9"/>
    </row>
    <row r="23" spans="1:12" x14ac:dyDescent="0.25">
      <c r="A23" s="8" t="s">
        <v>18</v>
      </c>
      <c r="B23" s="9"/>
      <c r="C23" s="9"/>
      <c r="D23" s="9"/>
      <c r="E23" s="9"/>
      <c r="F23" s="9"/>
      <c r="G23" s="9"/>
      <c r="H23" s="9"/>
    </row>
    <row r="24" spans="1:12" x14ac:dyDescent="0.25">
      <c r="A24" s="8" t="s">
        <v>26</v>
      </c>
    </row>
  </sheetData>
  <pageMargins left="0.7" right="0.7" top="0.75" bottom="0.75" header="0.3" footer="0.3"/>
  <pageSetup orientation="portrait" r:id="rId1"/>
  <ignoredErrors>
    <ignoredError sqref="K7:K13 K14:K17" formulaRange="1"/>
    <ignoredError sqref="E1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44A83528-5663-4DDC-B510-80A63D3F32B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s007506</dc:creator>
  <cp:keywords/>
  <cp:lastModifiedBy>s007506</cp:lastModifiedBy>
  <dcterms:created xsi:type="dcterms:W3CDTF">2021-07-20T17:18:44Z</dcterms:created>
  <dcterms:modified xsi:type="dcterms:W3CDTF">2021-08-11T20:32:36Z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807f5419-bed2-482d-8605-a56effbe5bfd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6A8SrxgYPnHPzBbfLtJelfLhT12u1Hz3</vt:lpwstr>
  </property>
  <property fmtid="{D5CDD505-2E9C-101B-9397-08002B2CF9AE}" pid="7" name="bjClsUserRVM">
    <vt:lpwstr>[]</vt:lpwstr>
  </property>
</Properties>
</file>