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lex-19\home\Monica.Braun\"/>
    </mc:Choice>
  </mc:AlternateContent>
  <xr:revisionPtr revIDLastSave="0" documentId="8_{571277DB-44B9-4746-A032-3DE47C56C46C}" xr6:coauthVersionLast="36" xr6:coauthVersionMax="36" xr10:uidLastSave="{00000000-0000-0000-0000-000000000000}"/>
  <bookViews>
    <workbookView xWindow="0" yWindow="0" windowWidth="22740" windowHeight="6975" xr2:uid="{00000000-000D-0000-FFFF-FFFF00000000}"/>
  </bookViews>
  <sheets>
    <sheet name="Page 1" sheetId="1" r:id="rId1"/>
    <sheet name="Page 2" sheetId="2" r:id="rId2"/>
  </sheets>
  <definedNames>
    <definedName name="_xlnm.Print_Area" localSheetId="0">'Page 1'!$A$1:$P$67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3" i="1" l="1"/>
  <c r="P14" i="1" l="1"/>
  <c r="C27" i="2" l="1"/>
  <c r="C8" i="2"/>
  <c r="C22" i="2" s="1"/>
  <c r="P54" i="1"/>
  <c r="P50" i="1"/>
  <c r="P52" i="1"/>
  <c r="P49" i="1"/>
  <c r="P41" i="1"/>
  <c r="P39" i="1"/>
  <c r="P37" i="1"/>
  <c r="P36" i="1"/>
  <c r="P8" i="1"/>
  <c r="H12" i="1"/>
  <c r="P12" i="1" s="1"/>
  <c r="P10" i="1"/>
</calcChain>
</file>

<file path=xl/sharedStrings.xml><?xml version="1.0" encoding="utf-8"?>
<sst xmlns="http://schemas.openxmlformats.org/spreadsheetml/2006/main" count="120" uniqueCount="80">
  <si>
    <t>HEA Report</t>
  </si>
  <si>
    <t>Delta Gas</t>
  </si>
  <si>
    <t>a.  Total funds collected from ratepayers via a meter-charge.</t>
  </si>
  <si>
    <t>b.  Donations collected from ratepayers for the HEA program</t>
  </si>
  <si>
    <t>d.  The amount of shareholder funds allocated for the program.</t>
  </si>
  <si>
    <t>e.  The amount of HEA funds distributed to participants.</t>
  </si>
  <si>
    <t>g.  The amount, if any, of "rolled-over" and unspent HEA funds.</t>
  </si>
  <si>
    <t>1.  Provided annually and separated by month:</t>
  </si>
  <si>
    <t>2019</t>
  </si>
  <si>
    <t>2020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</si>
  <si>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</si>
  <si>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</si>
  <si>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</si>
  <si>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</si>
  <si>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</si>
  <si>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</si>
  <si>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</si>
  <si>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</si>
  <si>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</si>
  <si>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</si>
  <si>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</si>
  <si>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</si>
  <si>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</si>
  <si>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n/a</t>
  </si>
  <si>
    <t>c.  The total amount of residential customers.</t>
  </si>
  <si>
    <t>f.  The current balance of the HEA account.</t>
  </si>
  <si>
    <t>2.  The total number of slots, total and by county.</t>
  </si>
  <si>
    <t>3.  The total number of:</t>
  </si>
  <si>
    <t>a.  Program participants</t>
  </si>
  <si>
    <t>b.  Program applicants</t>
  </si>
  <si>
    <t>c.  Denied applicants</t>
  </si>
  <si>
    <t>4.  Copies of each Monthly HEA Report</t>
  </si>
  <si>
    <t xml:space="preserve">5.  Agendas of any meeting between the administrator and utility, </t>
  </si>
  <si>
    <t>including any discussed or proposed program changes.</t>
  </si>
  <si>
    <t>6.  The following informaiton for all residential customers, annually and</t>
  </si>
  <si>
    <t>by month:</t>
  </si>
  <si>
    <t>a.  Average balance amount</t>
  </si>
  <si>
    <t>b.  Average monthly bill amount</t>
  </si>
  <si>
    <t>c.  Average monthly payment amount</t>
  </si>
  <si>
    <t>d.  Average monthly usage</t>
  </si>
  <si>
    <t>e.  Termination notices issued</t>
  </si>
  <si>
    <t>f.  Service terminations</t>
  </si>
  <si>
    <t>g.  Amount of unique customes receiving a termination notice</t>
  </si>
  <si>
    <t>for nonpayment</t>
  </si>
  <si>
    <t xml:space="preserve">h.  Amount of unique customers with service terminated for </t>
  </si>
  <si>
    <t>nonpayment</t>
  </si>
  <si>
    <t>7.  The informaiton set forth in Item 6 for HEA program participants,</t>
  </si>
  <si>
    <t>annually and by month:</t>
  </si>
  <si>
    <t xml:space="preserve">8.  The average monthly benefit provided to participants through the </t>
  </si>
  <si>
    <t>program.</t>
  </si>
  <si>
    <t>year.</t>
  </si>
  <si>
    <t xml:space="preserve">10.  A brief description of the current shareholder funding levels and any </t>
  </si>
  <si>
    <t>g.  Amount of unique customers receiving a termination notice</t>
  </si>
  <si>
    <t>measured in MCF</t>
  </si>
  <si>
    <t>County</t>
  </si>
  <si>
    <t>Bell</t>
  </si>
  <si>
    <t>Whitley</t>
  </si>
  <si>
    <t>Jessamine</t>
  </si>
  <si>
    <t>Clay</t>
  </si>
  <si>
    <t>Bourbon</t>
  </si>
  <si>
    <t>Laurel</t>
  </si>
  <si>
    <t>Madison</t>
  </si>
  <si>
    <t>Powell</t>
  </si>
  <si>
    <t>Bath</t>
  </si>
  <si>
    <t>Menifee</t>
  </si>
  <si>
    <t>Montgomery</t>
  </si>
  <si>
    <t>Rowan</t>
  </si>
  <si>
    <t>Knox</t>
  </si>
  <si>
    <t>Slots Allocated</t>
  </si>
  <si>
    <t>REFER TO PAGE 2</t>
  </si>
  <si>
    <t>future plans to increased the shareholder contribution amount.</t>
  </si>
  <si>
    <t xml:space="preserve">Delta’s shareholder presently contributes $30,000 annually to Delta’s HEA program.  Delta, and its parent company Essential Utilities, Inc., plan to increase this amount to $45,000 annually beginning in 2021 to further assist Delta’s customers. </t>
  </si>
  <si>
    <t>Page 1 of 2</t>
  </si>
  <si>
    <t>Notes</t>
  </si>
  <si>
    <t>An independent audit was not conducted during the applicable year.</t>
  </si>
  <si>
    <t>9.  Copies of any outside independent audit conducted during the program</t>
  </si>
  <si>
    <t>Page 2 of 2</t>
  </si>
  <si>
    <t>November - $50, December - $70, January - $90, February - $100, March - $100.</t>
  </si>
  <si>
    <t>There are no reports available at this time.</t>
  </si>
  <si>
    <t>There have been no meetings specific to Delta and
 its administrator during the applicable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</si>
</sst>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NumberFormat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justify" vertical="center"/>
    </xf>
    <xf numFmtId="0" fontId="5" fillId="0" borderId="0" xfId="0" applyFont="1" applyAlignment="1">
      <alignment horizontal="centerContinuous"/>
    </xf>
    <xf numFmtId="0" fontId="0" fillId="0" borderId="1" xfId="0" applyBorder="1"/>
    <xf numFmtId="44" fontId="0" fillId="0" borderId="1" xfId="2" applyFont="1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44" fontId="0" fillId="2" borderId="1" xfId="2" applyFont="1" applyFill="1" applyBorder="1"/>
    <xf numFmtId="44" fontId="0" fillId="2" borderId="1" xfId="0" applyNumberFormat="1" applyFill="1" applyBorder="1"/>
    <xf numFmtId="0" fontId="2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shrinkToFit="1"/>
    </xf>
    <xf numFmtId="0" fontId="0" fillId="0" borderId="0" xfId="0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topLeftCell="B1" workbookViewId="0">
      <selection activeCell="D8" sqref="D8"/>
    </sheetView>
  </sheetViews>
  <sheetFormatPr defaultRowHeight="15" x14ac:dyDescent="0.25"/>
  <cols>
    <col min="1" max="1" width="4.85546875" customWidth="1"/>
    <col min="2" max="2" width="61.28515625" customWidth="1"/>
    <col min="3" max="3" width="18.5703125" customWidth="1"/>
    <col min="4" max="8" width="11.7109375" bestFit="1" customWidth="1"/>
    <col min="9" max="10" width="12" bestFit="1" customWidth="1"/>
    <col min="11" max="11" width="12.140625" bestFit="1" customWidth="1"/>
    <col min="12" max="12" width="12" bestFit="1" customWidth="1"/>
    <col min="13" max="13" width="11.7109375" bestFit="1" customWidth="1"/>
    <col min="14" max="15" width="11.5703125" bestFit="1" customWidth="1"/>
    <col min="16" max="16" width="12.7109375" bestFit="1" customWidth="1"/>
  </cols>
  <sheetData>
    <row r="1" spans="1:16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.75" x14ac:dyDescent="0.25">
      <c r="A3" s="10" t="s">
        <v>72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5" spans="1:16" x14ac:dyDescent="0.25">
      <c r="D5" s="3" t="s">
        <v>8</v>
      </c>
      <c r="E5" s="3" t="s">
        <v>8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9</v>
      </c>
      <c r="K5" s="4" t="s">
        <v>9</v>
      </c>
      <c r="L5" s="4" t="s">
        <v>9</v>
      </c>
      <c r="M5" s="4" t="s">
        <v>9</v>
      </c>
      <c r="N5" s="4" t="s">
        <v>9</v>
      </c>
      <c r="O5" s="4" t="s">
        <v>9</v>
      </c>
    </row>
    <row r="6" spans="1:16" x14ac:dyDescent="0.25">
      <c r="C6" s="2" t="s">
        <v>73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2" t="s">
        <v>22</v>
      </c>
    </row>
    <row r="7" spans="1:16" x14ac:dyDescent="0.25">
      <c r="A7" s="6" t="s">
        <v>7</v>
      </c>
      <c r="B7" s="6"/>
    </row>
    <row r="8" spans="1:16" x14ac:dyDescent="0.25">
      <c r="A8" s="6"/>
      <c r="B8" s="6" t="s">
        <v>2</v>
      </c>
      <c r="C8" s="15"/>
      <c r="D8" s="12">
        <v>5850</v>
      </c>
      <c r="E8" s="12">
        <v>5814.4</v>
      </c>
      <c r="F8" s="12">
        <v>5773.2</v>
      </c>
      <c r="G8" s="12">
        <v>5773</v>
      </c>
      <c r="H8" s="12">
        <v>5897.8</v>
      </c>
      <c r="I8" s="12">
        <v>6168.2</v>
      </c>
      <c r="J8" s="12">
        <v>6242.39</v>
      </c>
      <c r="K8" s="12">
        <v>6253.8</v>
      </c>
      <c r="L8" s="12">
        <v>6289.2</v>
      </c>
      <c r="M8" s="12">
        <v>6243.4</v>
      </c>
      <c r="N8" s="16">
        <v>6242.2</v>
      </c>
      <c r="O8" s="16">
        <v>6131.4</v>
      </c>
      <c r="P8" s="12">
        <f>SUM(D8:O8)</f>
        <v>72678.989999999991</v>
      </c>
    </row>
    <row r="9" spans="1:16" x14ac:dyDescent="0.25">
      <c r="A9" s="6"/>
      <c r="B9" s="6" t="s">
        <v>3</v>
      </c>
      <c r="C9" s="15"/>
      <c r="D9" s="13" t="s">
        <v>23</v>
      </c>
      <c r="E9" s="13" t="s">
        <v>23</v>
      </c>
      <c r="F9" s="13" t="s">
        <v>23</v>
      </c>
      <c r="G9" s="13" t="s">
        <v>23</v>
      </c>
      <c r="H9" s="13" t="s">
        <v>23</v>
      </c>
      <c r="I9" s="13" t="s">
        <v>23</v>
      </c>
      <c r="J9" s="13" t="s">
        <v>23</v>
      </c>
      <c r="K9" s="13" t="s">
        <v>23</v>
      </c>
      <c r="L9" s="13" t="s">
        <v>23</v>
      </c>
      <c r="M9" s="13" t="s">
        <v>23</v>
      </c>
      <c r="N9" s="13" t="s">
        <v>23</v>
      </c>
      <c r="O9" s="13" t="s">
        <v>23</v>
      </c>
      <c r="P9" s="13"/>
    </row>
    <row r="10" spans="1:16" x14ac:dyDescent="0.25">
      <c r="A10" s="6"/>
      <c r="B10" s="6" t="s">
        <v>24</v>
      </c>
      <c r="C10" s="15"/>
      <c r="D10" s="13">
        <v>29008</v>
      </c>
      <c r="E10" s="13">
        <v>28820</v>
      </c>
      <c r="F10" s="13">
        <v>28689</v>
      </c>
      <c r="G10" s="13">
        <v>28642</v>
      </c>
      <c r="H10" s="13">
        <v>29300</v>
      </c>
      <c r="I10" s="13">
        <v>30647</v>
      </c>
      <c r="J10" s="13">
        <v>30930</v>
      </c>
      <c r="K10" s="13">
        <v>31015</v>
      </c>
      <c r="L10" s="13">
        <v>31044</v>
      </c>
      <c r="M10" s="13">
        <v>30923</v>
      </c>
      <c r="N10" s="13">
        <v>30757</v>
      </c>
      <c r="O10" s="13">
        <v>30405</v>
      </c>
      <c r="P10" s="13">
        <f>SUM(D10:O10)</f>
        <v>360180</v>
      </c>
    </row>
    <row r="11" spans="1:16" x14ac:dyDescent="0.25">
      <c r="A11" s="6"/>
      <c r="B11" s="6" t="s">
        <v>4</v>
      </c>
      <c r="C11" s="15"/>
      <c r="D11" s="11"/>
      <c r="E11" s="11"/>
      <c r="F11" s="11"/>
      <c r="G11" s="11"/>
      <c r="H11" s="11"/>
      <c r="I11" s="11"/>
      <c r="J11" s="11"/>
      <c r="K11" s="12">
        <v>30000</v>
      </c>
      <c r="L11" s="11"/>
      <c r="M11" s="11"/>
      <c r="N11" s="11"/>
      <c r="O11" s="11"/>
      <c r="P11" s="11"/>
    </row>
    <row r="12" spans="1:16" x14ac:dyDescent="0.25">
      <c r="A12" s="6"/>
      <c r="B12" s="6" t="s">
        <v>5</v>
      </c>
      <c r="C12" s="15"/>
      <c r="D12" s="12">
        <v>0</v>
      </c>
      <c r="E12" s="12">
        <v>0</v>
      </c>
      <c r="F12" s="12">
        <v>0</v>
      </c>
      <c r="G12" s="12">
        <v>0</v>
      </c>
      <c r="H12" s="12">
        <f>189*50</f>
        <v>9450</v>
      </c>
      <c r="I12" s="12">
        <v>13230</v>
      </c>
      <c r="J12" s="12">
        <v>17010</v>
      </c>
      <c r="K12" s="12">
        <v>18900</v>
      </c>
      <c r="L12" s="12">
        <v>18700</v>
      </c>
      <c r="M12" s="12">
        <v>0</v>
      </c>
      <c r="N12" s="12">
        <v>0</v>
      </c>
      <c r="O12" s="12">
        <v>0</v>
      </c>
      <c r="P12" s="12">
        <f>SUM(D12:O12)</f>
        <v>77290</v>
      </c>
    </row>
    <row r="13" spans="1:16" x14ac:dyDescent="0.25">
      <c r="A13" s="6"/>
      <c r="B13" s="6" t="s">
        <v>25</v>
      </c>
      <c r="C13" s="15"/>
      <c r="D13" s="16">
        <v>6346.58</v>
      </c>
      <c r="E13" s="16">
        <v>5814.4</v>
      </c>
      <c r="F13" s="16">
        <v>5773.2</v>
      </c>
      <c r="G13" s="16">
        <v>6019.42</v>
      </c>
      <c r="H13" s="16">
        <v>-3552.2</v>
      </c>
      <c r="I13" s="16">
        <v>-7061.8</v>
      </c>
      <c r="J13" s="16">
        <v>-10767.61</v>
      </c>
      <c r="K13" s="16">
        <v>17353.8</v>
      </c>
      <c r="L13" s="16">
        <v>-12241.9</v>
      </c>
      <c r="M13" s="16">
        <v>-4925.54</v>
      </c>
      <c r="N13" s="16">
        <v>7331.27</v>
      </c>
      <c r="O13" s="16">
        <v>6250.39</v>
      </c>
      <c r="P13" s="12">
        <f>SUM(D13:O13)</f>
        <v>16340.009999999998</v>
      </c>
    </row>
    <row r="14" spans="1:16" x14ac:dyDescent="0.25">
      <c r="A14" s="6"/>
      <c r="B14" s="18" t="s">
        <v>6</v>
      </c>
      <c r="C14" s="19"/>
      <c r="D14" s="17">
        <v>49164.7</v>
      </c>
      <c r="E14" s="17">
        <v>54979.1</v>
      </c>
      <c r="F14" s="17">
        <v>60752.3</v>
      </c>
      <c r="G14" s="17">
        <v>66771.72</v>
      </c>
      <c r="H14" s="17">
        <v>63219.519999999997</v>
      </c>
      <c r="I14" s="17">
        <v>56157.72</v>
      </c>
      <c r="J14" s="17">
        <v>45390.11</v>
      </c>
      <c r="K14" s="17">
        <v>62743.91</v>
      </c>
      <c r="L14" s="17">
        <v>50502.01</v>
      </c>
      <c r="M14" s="17">
        <v>45576.47</v>
      </c>
      <c r="N14" s="17">
        <v>52907.74</v>
      </c>
      <c r="O14" s="17">
        <v>59158.13</v>
      </c>
      <c r="P14" s="12">
        <f>O14</f>
        <v>59158.13</v>
      </c>
    </row>
    <row r="15" spans="1:16" x14ac:dyDescent="0.25">
      <c r="A15" s="6"/>
      <c r="B15" s="6"/>
      <c r="C15" s="1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6" t="s">
        <v>26</v>
      </c>
      <c r="B16" s="6"/>
      <c r="C16" s="15" t="s">
        <v>69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6"/>
      <c r="B17" s="6"/>
      <c r="C17" s="1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5">
      <c r="A18" s="6" t="s">
        <v>27</v>
      </c>
      <c r="B18" s="6"/>
      <c r="C18" s="15" t="s">
        <v>69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5">
      <c r="A19" s="6"/>
      <c r="B19" s="6" t="s">
        <v>28</v>
      </c>
      <c r="C19" s="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6"/>
      <c r="B20" s="6" t="s">
        <v>29</v>
      </c>
      <c r="C20" s="1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A21" s="6"/>
      <c r="B21" s="6" t="s">
        <v>30</v>
      </c>
      <c r="C21" s="1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6"/>
      <c r="B22" s="6"/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6" t="s">
        <v>31</v>
      </c>
      <c r="B23" s="6"/>
      <c r="C23" s="1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6"/>
      <c r="B24" s="7" t="s">
        <v>78</v>
      </c>
      <c r="C24" s="1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6"/>
      <c r="B25" s="6"/>
      <c r="C25" s="1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6" t="s">
        <v>32</v>
      </c>
      <c r="B26" s="6"/>
      <c r="C26" s="1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6"/>
      <c r="B27" s="6" t="s">
        <v>33</v>
      </c>
      <c r="C27" s="1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30" x14ac:dyDescent="0.25">
      <c r="A28" s="6"/>
      <c r="B28" s="22" t="s">
        <v>79</v>
      </c>
      <c r="C28" s="1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5">
      <c r="C29" s="1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5">
      <c r="A30" s="6" t="s">
        <v>34</v>
      </c>
      <c r="B30" s="6"/>
      <c r="C30" s="1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5">
      <c r="A31" s="6"/>
      <c r="B31" s="6" t="s">
        <v>35</v>
      </c>
      <c r="C31" s="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5">
      <c r="A32" s="6"/>
      <c r="B32" s="6" t="s">
        <v>36</v>
      </c>
      <c r="C32" s="15"/>
      <c r="D32" s="12">
        <v>70.37</v>
      </c>
      <c r="E32" s="12">
        <v>68.900000000000006</v>
      </c>
      <c r="F32" s="12">
        <v>61.71</v>
      </c>
      <c r="G32" s="12">
        <v>59.89</v>
      </c>
      <c r="H32" s="12">
        <v>59.12</v>
      </c>
      <c r="I32" s="12">
        <v>89.04</v>
      </c>
      <c r="J32" s="12">
        <v>98.07</v>
      </c>
      <c r="K32" s="12">
        <v>109.41</v>
      </c>
      <c r="L32" s="12">
        <v>104.71</v>
      </c>
      <c r="M32" s="12">
        <v>97.54</v>
      </c>
      <c r="N32" s="12">
        <v>86.46</v>
      </c>
      <c r="O32" s="12">
        <v>83.77</v>
      </c>
      <c r="P32" s="12">
        <v>83.21</v>
      </c>
    </row>
    <row r="33" spans="1:16" x14ac:dyDescent="0.25">
      <c r="A33" s="6"/>
      <c r="B33" s="6" t="s">
        <v>37</v>
      </c>
      <c r="C33" s="15"/>
      <c r="D33" s="12">
        <v>29.11</v>
      </c>
      <c r="E33" s="12">
        <v>27.24</v>
      </c>
      <c r="F33" s="12">
        <v>28.12</v>
      </c>
      <c r="G33" s="12">
        <v>26.29</v>
      </c>
      <c r="H33" s="12">
        <v>41.64</v>
      </c>
      <c r="I33" s="12">
        <v>78.44</v>
      </c>
      <c r="J33" s="12">
        <v>97.38</v>
      </c>
      <c r="K33" s="12">
        <v>109.6</v>
      </c>
      <c r="L33" s="12">
        <v>92.88</v>
      </c>
      <c r="M33" s="12">
        <v>68.099999999999994</v>
      </c>
      <c r="N33" s="12">
        <v>54.15</v>
      </c>
      <c r="O33" s="12">
        <v>46.95</v>
      </c>
      <c r="P33" s="12">
        <v>58.92</v>
      </c>
    </row>
    <row r="34" spans="1:16" x14ac:dyDescent="0.25">
      <c r="A34" s="6"/>
      <c r="B34" s="6" t="s">
        <v>38</v>
      </c>
      <c r="C34" s="15"/>
      <c r="D34" s="12">
        <v>39.31</v>
      </c>
      <c r="E34" s="12">
        <v>34.72</v>
      </c>
      <c r="F34" s="12">
        <v>33.31</v>
      </c>
      <c r="G34" s="12">
        <v>33.090000000000003</v>
      </c>
      <c r="H34" s="12">
        <v>45.02</v>
      </c>
      <c r="I34" s="12">
        <v>83.05</v>
      </c>
      <c r="J34" s="12">
        <v>109.46</v>
      </c>
      <c r="K34" s="12">
        <v>117.61</v>
      </c>
      <c r="L34" s="12">
        <v>104.75</v>
      </c>
      <c r="M34" s="12">
        <v>87.17</v>
      </c>
      <c r="N34" s="12">
        <v>72.84</v>
      </c>
      <c r="O34" s="12">
        <v>63.55</v>
      </c>
      <c r="P34" s="12">
        <v>70.73</v>
      </c>
    </row>
    <row r="35" spans="1:16" x14ac:dyDescent="0.25">
      <c r="A35" s="6"/>
      <c r="B35" s="6" t="s">
        <v>39</v>
      </c>
      <c r="C35" s="15" t="s">
        <v>53</v>
      </c>
      <c r="D35" s="13">
        <v>0.9</v>
      </c>
      <c r="E35" s="13">
        <v>0.7</v>
      </c>
      <c r="F35" s="13">
        <v>0.8</v>
      </c>
      <c r="G35" s="13">
        <v>0.7</v>
      </c>
      <c r="H35" s="13">
        <v>2.2999999999999998</v>
      </c>
      <c r="I35" s="13">
        <v>7</v>
      </c>
      <c r="J35" s="13">
        <v>8.1</v>
      </c>
      <c r="K35" s="13">
        <v>8.6</v>
      </c>
      <c r="L35" s="13">
        <v>8.5</v>
      </c>
      <c r="M35" s="13">
        <v>5.2</v>
      </c>
      <c r="N35" s="13">
        <v>3.8</v>
      </c>
      <c r="O35" s="13">
        <v>2.8</v>
      </c>
      <c r="P35" s="13">
        <v>4.0999999999999996</v>
      </c>
    </row>
    <row r="36" spans="1:16" x14ac:dyDescent="0.25">
      <c r="A36" s="6"/>
      <c r="B36" s="6" t="s">
        <v>40</v>
      </c>
      <c r="C36" s="15"/>
      <c r="D36" s="13">
        <v>760</v>
      </c>
      <c r="E36" s="13">
        <v>344</v>
      </c>
      <c r="F36" s="13">
        <v>117</v>
      </c>
      <c r="G36" s="13">
        <v>436</v>
      </c>
      <c r="H36" s="13">
        <v>97</v>
      </c>
      <c r="I36" s="13">
        <v>388</v>
      </c>
      <c r="J36" s="13">
        <v>2392</v>
      </c>
      <c r="K36" s="13">
        <v>807</v>
      </c>
      <c r="L36" s="13">
        <v>1690</v>
      </c>
      <c r="M36" s="13">
        <v>3725</v>
      </c>
      <c r="N36" s="13">
        <v>1550</v>
      </c>
      <c r="O36" s="13">
        <v>655</v>
      </c>
      <c r="P36" s="13">
        <f>SUM(D36:O36)</f>
        <v>12961</v>
      </c>
    </row>
    <row r="37" spans="1:16" x14ac:dyDescent="0.25">
      <c r="A37" s="6"/>
      <c r="B37" s="6" t="s">
        <v>41</v>
      </c>
      <c r="C37" s="15"/>
      <c r="D37" s="13">
        <v>133</v>
      </c>
      <c r="E37" s="13">
        <v>93</v>
      </c>
      <c r="F37" s="13">
        <v>54</v>
      </c>
      <c r="G37" s="13">
        <v>39</v>
      </c>
      <c r="H37" s="13">
        <v>17</v>
      </c>
      <c r="I37" s="13">
        <v>18</v>
      </c>
      <c r="J37" s="13">
        <v>52</v>
      </c>
      <c r="K37" s="13">
        <v>62</v>
      </c>
      <c r="L37" s="13">
        <v>38</v>
      </c>
      <c r="M37" s="13">
        <v>0</v>
      </c>
      <c r="N37" s="13">
        <v>0</v>
      </c>
      <c r="O37" s="13">
        <v>0</v>
      </c>
      <c r="P37" s="13">
        <f>SUM(D37:O37)</f>
        <v>506</v>
      </c>
    </row>
    <row r="38" spans="1:16" x14ac:dyDescent="0.25">
      <c r="A38" s="6"/>
      <c r="B38" s="6" t="s">
        <v>52</v>
      </c>
      <c r="C38" s="1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6"/>
      <c r="B39" s="6" t="s">
        <v>43</v>
      </c>
      <c r="C39" s="15"/>
      <c r="D39" s="13">
        <v>705</v>
      </c>
      <c r="E39" s="13">
        <v>213</v>
      </c>
      <c r="F39" s="13">
        <v>65</v>
      </c>
      <c r="G39" s="13">
        <v>208</v>
      </c>
      <c r="H39" s="13">
        <v>45</v>
      </c>
      <c r="I39" s="13">
        <v>191</v>
      </c>
      <c r="J39" s="13">
        <v>1385</v>
      </c>
      <c r="K39" s="13">
        <v>428</v>
      </c>
      <c r="L39" s="13">
        <v>519</v>
      </c>
      <c r="M39" s="13">
        <v>981</v>
      </c>
      <c r="N39" s="13">
        <v>219</v>
      </c>
      <c r="O39" s="13">
        <v>101</v>
      </c>
      <c r="P39" s="13">
        <f>SUM(D39:O39)</f>
        <v>5060</v>
      </c>
    </row>
    <row r="40" spans="1:16" x14ac:dyDescent="0.25">
      <c r="A40" s="6"/>
      <c r="B40" s="6" t="s">
        <v>44</v>
      </c>
      <c r="C40" s="1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5">
      <c r="A41" s="6"/>
      <c r="B41" s="6" t="s">
        <v>45</v>
      </c>
      <c r="C41" s="15"/>
      <c r="D41" s="13">
        <v>133</v>
      </c>
      <c r="E41" s="13">
        <v>93</v>
      </c>
      <c r="F41" s="13">
        <v>54</v>
      </c>
      <c r="G41" s="13">
        <v>38</v>
      </c>
      <c r="H41" s="13">
        <v>17</v>
      </c>
      <c r="I41" s="13">
        <v>18</v>
      </c>
      <c r="J41" s="13">
        <v>51</v>
      </c>
      <c r="K41" s="13">
        <v>58</v>
      </c>
      <c r="L41" s="13">
        <v>35</v>
      </c>
      <c r="M41" s="13">
        <v>0</v>
      </c>
      <c r="N41" s="13">
        <v>0</v>
      </c>
      <c r="O41" s="13">
        <v>0</v>
      </c>
      <c r="P41" s="13">
        <f>SUM(D41:O41)</f>
        <v>497</v>
      </c>
    </row>
    <row r="42" spans="1:16" x14ac:dyDescent="0.25">
      <c r="C42" s="1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6" t="s">
        <v>46</v>
      </c>
      <c r="B43" s="6"/>
      <c r="C43" s="1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5">
      <c r="A44" s="6"/>
      <c r="B44" s="6" t="s">
        <v>47</v>
      </c>
      <c r="C44" s="1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5">
      <c r="A45" s="6"/>
      <c r="B45" s="6" t="s">
        <v>36</v>
      </c>
      <c r="C45" s="15"/>
      <c r="D45" s="12">
        <v>43.05</v>
      </c>
      <c r="E45" s="12">
        <v>44.64</v>
      </c>
      <c r="F45" s="12">
        <v>37.11</v>
      </c>
      <c r="G45" s="12">
        <v>43.28</v>
      </c>
      <c r="H45" s="12">
        <v>39.090000000000003</v>
      </c>
      <c r="I45" s="12">
        <v>60.68</v>
      </c>
      <c r="J45" s="12">
        <v>74.3</v>
      </c>
      <c r="K45" s="12">
        <v>73.680000000000007</v>
      </c>
      <c r="L45" s="12">
        <v>66.930000000000007</v>
      </c>
      <c r="M45" s="12">
        <v>95.79</v>
      </c>
      <c r="N45" s="12">
        <v>79.17</v>
      </c>
      <c r="O45" s="12">
        <v>91</v>
      </c>
      <c r="P45" s="12">
        <v>57.42</v>
      </c>
    </row>
    <row r="46" spans="1:16" x14ac:dyDescent="0.25">
      <c r="A46" s="6"/>
      <c r="B46" s="6" t="s">
        <v>37</v>
      </c>
      <c r="C46" s="15"/>
      <c r="D46" s="12">
        <v>24.58</v>
      </c>
      <c r="E46" s="12">
        <v>16.690000000000001</v>
      </c>
      <c r="F46" s="12">
        <v>10.35</v>
      </c>
      <c r="G46" s="12">
        <v>7.49</v>
      </c>
      <c r="H46" s="12">
        <v>4.3</v>
      </c>
      <c r="I46" s="12">
        <v>16.670000000000002</v>
      </c>
      <c r="J46" s="12">
        <v>69.569999999999993</v>
      </c>
      <c r="K46" s="12">
        <v>87.41</v>
      </c>
      <c r="L46" s="12">
        <v>92.5</v>
      </c>
      <c r="M46" s="12">
        <v>96.66</v>
      </c>
      <c r="N46" s="12">
        <v>96.93</v>
      </c>
      <c r="O46" s="12">
        <v>71.540000000000006</v>
      </c>
      <c r="P46" s="12">
        <v>59.17</v>
      </c>
    </row>
    <row r="47" spans="1:16" x14ac:dyDescent="0.25">
      <c r="A47" s="6"/>
      <c r="B47" s="6" t="s">
        <v>38</v>
      </c>
      <c r="C47" s="15"/>
      <c r="D47" s="12">
        <v>83.06</v>
      </c>
      <c r="E47" s="12">
        <v>89.62</v>
      </c>
      <c r="F47" s="12">
        <v>61.08</v>
      </c>
      <c r="G47" s="12">
        <v>99.2</v>
      </c>
      <c r="H47" s="12">
        <v>131.62</v>
      </c>
      <c r="I47" s="12">
        <v>124.52</v>
      </c>
      <c r="J47" s="12">
        <v>111.64</v>
      </c>
      <c r="K47" s="12">
        <v>117.66</v>
      </c>
      <c r="L47" s="12">
        <v>105.55</v>
      </c>
      <c r="M47" s="12">
        <v>81.14</v>
      </c>
      <c r="N47" s="12">
        <v>138.9</v>
      </c>
      <c r="O47" s="12">
        <v>154.01</v>
      </c>
      <c r="P47" s="12">
        <v>117.99</v>
      </c>
    </row>
    <row r="48" spans="1:16" x14ac:dyDescent="0.25">
      <c r="A48" s="6"/>
      <c r="B48" s="6" t="s">
        <v>39</v>
      </c>
      <c r="C48" s="15" t="s">
        <v>53</v>
      </c>
      <c r="D48" s="14">
        <v>0.7</v>
      </c>
      <c r="E48" s="14">
        <v>0.6</v>
      </c>
      <c r="F48" s="14">
        <v>0.7</v>
      </c>
      <c r="G48" s="14">
        <v>0.6</v>
      </c>
      <c r="H48" s="14">
        <v>2.4</v>
      </c>
      <c r="I48" s="14">
        <v>7.1</v>
      </c>
      <c r="J48" s="14">
        <v>8.1999999999999993</v>
      </c>
      <c r="K48" s="14">
        <v>8.5</v>
      </c>
      <c r="L48" s="14">
        <v>8.1</v>
      </c>
      <c r="M48" s="14">
        <v>5.2</v>
      </c>
      <c r="N48" s="14">
        <v>3.8</v>
      </c>
      <c r="O48" s="14">
        <v>2.7</v>
      </c>
      <c r="P48" s="14">
        <v>4.3</v>
      </c>
    </row>
    <row r="49" spans="1:16" x14ac:dyDescent="0.25">
      <c r="A49" s="6"/>
      <c r="B49" s="6" t="s">
        <v>40</v>
      </c>
      <c r="C49" s="15"/>
      <c r="D49" s="11">
        <v>6</v>
      </c>
      <c r="E49" s="11">
        <v>3</v>
      </c>
      <c r="F49" s="11">
        <v>0</v>
      </c>
      <c r="G49" s="11">
        <v>7</v>
      </c>
      <c r="H49" s="11">
        <v>0</v>
      </c>
      <c r="I49" s="11">
        <v>1</v>
      </c>
      <c r="J49" s="11">
        <v>5</v>
      </c>
      <c r="K49" s="11">
        <v>0</v>
      </c>
      <c r="L49" s="11">
        <v>1</v>
      </c>
      <c r="M49" s="11">
        <v>10</v>
      </c>
      <c r="N49" s="11">
        <v>10</v>
      </c>
      <c r="O49" s="11">
        <v>5</v>
      </c>
      <c r="P49" s="11">
        <f>SUM(D49:O49)</f>
        <v>48</v>
      </c>
    </row>
    <row r="50" spans="1:16" x14ac:dyDescent="0.25">
      <c r="A50" s="6"/>
      <c r="B50" s="6" t="s">
        <v>41</v>
      </c>
      <c r="C50" s="15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>SUM(D50:O50)</f>
        <v>0</v>
      </c>
    </row>
    <row r="51" spans="1:16" x14ac:dyDescent="0.25">
      <c r="A51" s="6"/>
      <c r="B51" s="6" t="s">
        <v>42</v>
      </c>
      <c r="C51" s="1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6"/>
      <c r="B52" s="6" t="s">
        <v>43</v>
      </c>
      <c r="C52" s="15"/>
      <c r="D52" s="11">
        <v>6</v>
      </c>
      <c r="E52" s="11">
        <v>1</v>
      </c>
      <c r="F52" s="11">
        <v>0</v>
      </c>
      <c r="G52" s="11">
        <v>2</v>
      </c>
      <c r="H52" s="11">
        <v>0</v>
      </c>
      <c r="I52" s="11">
        <v>0</v>
      </c>
      <c r="J52" s="11">
        <v>1</v>
      </c>
      <c r="K52" s="11">
        <v>0</v>
      </c>
      <c r="L52" s="11">
        <v>1</v>
      </c>
      <c r="M52" s="11">
        <v>4</v>
      </c>
      <c r="N52" s="11">
        <v>5</v>
      </c>
      <c r="O52" s="11">
        <v>0</v>
      </c>
      <c r="P52" s="11">
        <f>SUM(D52:O52)</f>
        <v>20</v>
      </c>
    </row>
    <row r="53" spans="1:16" x14ac:dyDescent="0.25">
      <c r="A53" s="6"/>
      <c r="B53" s="6" t="s">
        <v>44</v>
      </c>
      <c r="C53" s="1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6"/>
      <c r="B54" s="6" t="s">
        <v>45</v>
      </c>
      <c r="C54" s="15"/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>SUM(D54:O54)</f>
        <v>0</v>
      </c>
    </row>
    <row r="55" spans="1:16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5">
      <c r="A56" s="6" t="s">
        <v>48</v>
      </c>
      <c r="B56" s="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5">
      <c r="A57" s="6"/>
      <c r="B57" s="6" t="s">
        <v>49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5">
      <c r="A58" s="6"/>
      <c r="B58" s="21" t="s">
        <v>77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60" spans="1:16" x14ac:dyDescent="0.25">
      <c r="A60" s="6" t="s">
        <v>75</v>
      </c>
      <c r="B60" s="6"/>
    </row>
    <row r="61" spans="1:16" x14ac:dyDescent="0.25">
      <c r="A61" s="6"/>
      <c r="B61" s="6" t="s">
        <v>50</v>
      </c>
    </row>
    <row r="62" spans="1:16" x14ac:dyDescent="0.25">
      <c r="B62" t="s">
        <v>74</v>
      </c>
    </row>
    <row r="64" spans="1:16" x14ac:dyDescent="0.25">
      <c r="A64" s="6" t="s">
        <v>51</v>
      </c>
      <c r="B64" s="6"/>
    </row>
    <row r="65" spans="1:2" x14ac:dyDescent="0.25">
      <c r="A65" s="6"/>
      <c r="B65" s="6" t="s">
        <v>70</v>
      </c>
    </row>
    <row r="67" spans="1:2" ht="60" x14ac:dyDescent="0.25">
      <c r="B67" s="9" t="s">
        <v>71</v>
      </c>
    </row>
  </sheetData>
  <pageMargins left="0.25" right="0.25" top="0.75" bottom="0.75" header="0.3" footer="0.3"/>
  <pageSetup paperSize="5" scale="73" fitToHeight="0" orientation="landscape" r:id="rId1"/>
  <ignoredErrors>
    <ignoredError sqref="D5:E5 J5 F5:I5 K5:O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H31" sqref="H31"/>
    </sheetView>
  </sheetViews>
  <sheetFormatPr defaultRowHeight="15" x14ac:dyDescent="0.25"/>
  <cols>
    <col min="2" max="2" width="24" customWidth="1"/>
    <col min="3" max="3" width="18.42578125" customWidth="1"/>
  </cols>
  <sheetData>
    <row r="1" spans="1:4" ht="15.75" x14ac:dyDescent="0.25">
      <c r="A1" s="10" t="s">
        <v>0</v>
      </c>
      <c r="B1" s="5"/>
      <c r="C1" s="5"/>
      <c r="D1" s="5"/>
    </row>
    <row r="2" spans="1:4" ht="15.75" x14ac:dyDescent="0.25">
      <c r="A2" s="10" t="s">
        <v>1</v>
      </c>
      <c r="B2" s="5"/>
      <c r="C2" s="5"/>
      <c r="D2" s="5"/>
    </row>
    <row r="3" spans="1:4" ht="15.75" x14ac:dyDescent="0.25">
      <c r="A3" s="10" t="s">
        <v>76</v>
      </c>
      <c r="B3" s="5"/>
      <c r="C3" s="5"/>
      <c r="D3" s="5"/>
    </row>
    <row r="5" spans="1:4" x14ac:dyDescent="0.25">
      <c r="B5" s="6" t="s">
        <v>26</v>
      </c>
      <c r="C5" s="6"/>
      <c r="D5" s="6"/>
    </row>
    <row r="7" spans="1:4" x14ac:dyDescent="0.25">
      <c r="B7" s="2" t="s">
        <v>54</v>
      </c>
      <c r="C7" s="2" t="s">
        <v>68</v>
      </c>
    </row>
    <row r="8" spans="1:4" x14ac:dyDescent="0.25">
      <c r="B8" t="s">
        <v>63</v>
      </c>
      <c r="C8">
        <f>8</f>
        <v>8</v>
      </c>
    </row>
    <row r="9" spans="1:4" x14ac:dyDescent="0.25">
      <c r="B9" t="s">
        <v>55</v>
      </c>
      <c r="C9">
        <v>29</v>
      </c>
    </row>
    <row r="10" spans="1:4" x14ac:dyDescent="0.25">
      <c r="B10" t="s">
        <v>59</v>
      </c>
      <c r="C10">
        <v>1</v>
      </c>
    </row>
    <row r="11" spans="1:4" x14ac:dyDescent="0.25">
      <c r="B11" t="s">
        <v>58</v>
      </c>
      <c r="C11">
        <v>18</v>
      </c>
    </row>
    <row r="12" spans="1:4" x14ac:dyDescent="0.25">
      <c r="B12" t="s">
        <v>57</v>
      </c>
      <c r="C12">
        <v>11</v>
      </c>
    </row>
    <row r="13" spans="1:4" x14ac:dyDescent="0.25">
      <c r="B13" t="s">
        <v>67</v>
      </c>
      <c r="C13">
        <v>30</v>
      </c>
    </row>
    <row r="14" spans="1:4" x14ac:dyDescent="0.25">
      <c r="B14" t="s">
        <v>60</v>
      </c>
      <c r="C14">
        <v>6</v>
      </c>
    </row>
    <row r="15" spans="1:4" x14ac:dyDescent="0.25">
      <c r="B15" t="s">
        <v>61</v>
      </c>
      <c r="C15">
        <v>8</v>
      </c>
    </row>
    <row r="16" spans="1:4" x14ac:dyDescent="0.25">
      <c r="B16" t="s">
        <v>64</v>
      </c>
      <c r="C16">
        <v>5</v>
      </c>
    </row>
    <row r="17" spans="2:5" x14ac:dyDescent="0.25">
      <c r="B17" t="s">
        <v>65</v>
      </c>
      <c r="C17">
        <v>9</v>
      </c>
    </row>
    <row r="18" spans="2:5" x14ac:dyDescent="0.25">
      <c r="B18" t="s">
        <v>62</v>
      </c>
      <c r="C18">
        <v>23</v>
      </c>
    </row>
    <row r="19" spans="2:5" x14ac:dyDescent="0.25">
      <c r="B19" t="s">
        <v>66</v>
      </c>
      <c r="C19">
        <v>5</v>
      </c>
    </row>
    <row r="20" spans="2:5" x14ac:dyDescent="0.25">
      <c r="B20" t="s">
        <v>56</v>
      </c>
      <c r="C20">
        <v>107</v>
      </c>
    </row>
    <row r="22" spans="2:5" x14ac:dyDescent="0.25">
      <c r="B22" t="s">
        <v>22</v>
      </c>
      <c r="C22">
        <f>SUM(C8:C20)</f>
        <v>260</v>
      </c>
    </row>
    <row r="25" spans="2:5" x14ac:dyDescent="0.25">
      <c r="B25" s="6" t="s">
        <v>27</v>
      </c>
      <c r="C25" s="6"/>
      <c r="E25" s="8"/>
    </row>
    <row r="26" spans="2:5" x14ac:dyDescent="0.25">
      <c r="B26" s="7" t="s">
        <v>28</v>
      </c>
      <c r="C26" s="7">
        <v>187</v>
      </c>
    </row>
    <row r="27" spans="2:5" x14ac:dyDescent="0.25">
      <c r="B27" s="7" t="s">
        <v>29</v>
      </c>
      <c r="C27" s="7">
        <f>C26+C28</f>
        <v>196</v>
      </c>
    </row>
    <row r="28" spans="2:5" x14ac:dyDescent="0.25">
      <c r="B28" s="7" t="s">
        <v>30</v>
      </c>
      <c r="C28" s="7">
        <v>9</v>
      </c>
    </row>
    <row r="29" spans="2:5" x14ac:dyDescent="0.25">
      <c r="C29" s="7"/>
    </row>
  </sheetData>
  <sortState ref="B6:B18">
    <sortCondition ref="B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B</dc:creator>
  <cp:lastModifiedBy>Braun, Monica</cp:lastModifiedBy>
  <cp:lastPrinted>2020-08-07T19:27:22Z</cp:lastPrinted>
  <dcterms:created xsi:type="dcterms:W3CDTF">2020-08-07T18:02:10Z</dcterms:created>
  <dcterms:modified xsi:type="dcterms:W3CDTF">2020-08-14T17:07:04Z</dcterms:modified>
</cp:coreProperties>
</file>