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epenergy.sharepoint.com/sites/RegulatoryServices/OPCO/Kentucky Power/Annual Filings/Annual HEA Report/2026/Attachments/"/>
    </mc:Choice>
  </mc:AlternateContent>
  <xr:revisionPtr revIDLastSave="2" documentId="13_ncr:1_{7F57C387-1F50-4EC8-A8DD-FC0618CBEDAA}" xr6:coauthVersionLast="47" xr6:coauthVersionMax="47" xr10:uidLastSave="{8654E180-BCEE-4C91-838C-6AA1FEB02CAA}"/>
  <bookViews>
    <workbookView xWindow="-110" yWindow="-110" windowWidth="19420" windowHeight="10300" xr2:uid="{00000000-000D-0000-FFFF-FFFF00000000}"/>
  </bookViews>
  <sheets>
    <sheet name="2025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" l="1"/>
  <c r="C18" i="2"/>
  <c r="H18" i="2"/>
  <c r="G18" i="2"/>
  <c r="B18" i="2"/>
  <c r="F17" i="2"/>
  <c r="F16" i="2"/>
  <c r="K16" i="2" s="1"/>
  <c r="F15" i="2"/>
  <c r="F14" i="2"/>
  <c r="K14" i="2"/>
  <c r="F13" i="2"/>
  <c r="K13" i="2" s="1"/>
  <c r="F12" i="2"/>
  <c r="F11" i="2"/>
  <c r="K11" i="2" s="1"/>
  <c r="J18" i="2"/>
  <c r="F10" i="2"/>
  <c r="K10" i="2"/>
  <c r="F9" i="2"/>
  <c r="K9" i="2"/>
  <c r="F8" i="2"/>
  <c r="F7" i="2"/>
  <c r="I18" i="2"/>
  <c r="F6" i="2"/>
  <c r="K17" i="2" l="1"/>
  <c r="K8" i="2"/>
  <c r="K12" i="2"/>
  <c r="F18" i="2"/>
  <c r="K15" i="2"/>
  <c r="E18" i="2"/>
  <c r="K7" i="2"/>
  <c r="K18" i="2" l="1"/>
</calcChain>
</file>

<file path=xl/sharedStrings.xml><?xml version="1.0" encoding="utf-8"?>
<sst xmlns="http://schemas.openxmlformats.org/spreadsheetml/2006/main" count="35" uniqueCount="33">
  <si>
    <t>A</t>
  </si>
  <si>
    <t>B</t>
  </si>
  <si>
    <t>C</t>
  </si>
  <si>
    <t>D</t>
  </si>
  <si>
    <t>E</t>
  </si>
  <si>
    <t>F / G</t>
  </si>
  <si>
    <t>MONTH</t>
  </si>
  <si>
    <t>METER CHARGE COLLECTED FROM RATE PAYERS</t>
  </si>
  <si>
    <t>HEART CUSTOMER CONTRIBUTION</t>
  </si>
  <si>
    <t>TOTAL RESIDENTIAL CUSTOMERS</t>
  </si>
  <si>
    <t>KY POWER HEART CUSTOMER CONTRIBUTION MATCH</t>
  </si>
  <si>
    <t>CAK HEART ADMIN COSTS</t>
  </si>
  <si>
    <t>BALANCE OF HEA FUNDS</t>
  </si>
  <si>
    <t>Total:</t>
  </si>
  <si>
    <t>*</t>
  </si>
  <si>
    <t>CAK THAW ADMIN COSTS</t>
  </si>
  <si>
    <t>HEART SUBSIDIES DISTRIBUTED / REVERSED</t>
  </si>
  <si>
    <t>KY POWER MATCH</t>
  </si>
  <si>
    <t>THAW SUBSIDIES DISTRIBUTED / REVERSED</t>
  </si>
  <si>
    <t xml:space="preserve"> July-25</t>
  </si>
  <si>
    <t>August-25</t>
  </si>
  <si>
    <t>September-25</t>
  </si>
  <si>
    <t>October-25</t>
  </si>
  <si>
    <t>Novmeber-25</t>
  </si>
  <si>
    <t>December-25</t>
  </si>
  <si>
    <t>January-26</t>
  </si>
  <si>
    <t>February-26</t>
  </si>
  <si>
    <t>March-26</t>
  </si>
  <si>
    <t>April-26</t>
  </si>
  <si>
    <t>May-26</t>
  </si>
  <si>
    <t>June-26</t>
  </si>
  <si>
    <t>* Represents the carryover balance as of June 30, 2025; however, slots are typically provided to CAK early September and utilize carryover balance as of August close.</t>
  </si>
  <si>
    <t>Carry forward from June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</si>
</sst>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-yy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4" fontId="4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5" fillId="0" borderId="0" xfId="0" applyFont="1"/>
    <xf numFmtId="164" fontId="3" fillId="0" borderId="1" xfId="0" quotePrefix="1" applyNumberFormat="1" applyFont="1" applyBorder="1" applyAlignment="1">
      <alignment horizontal="left"/>
    </xf>
    <xf numFmtId="44" fontId="5" fillId="0" borderId="1" xfId="2" applyFont="1" applyFill="1" applyBorder="1"/>
    <xf numFmtId="0" fontId="2" fillId="0" borderId="0" xfId="0" applyFont="1" applyAlignment="1">
      <alignment horizontal="right"/>
    </xf>
    <xf numFmtId="43" fontId="0" fillId="0" borderId="0" xfId="0" applyNumberFormat="1"/>
    <xf numFmtId="44" fontId="0" fillId="0" borderId="0" xfId="0" applyNumberFormat="1"/>
    <xf numFmtId="165" fontId="5" fillId="0" borderId="1" xfId="1" applyNumberFormat="1" applyFont="1" applyFill="1" applyBorder="1"/>
    <xf numFmtId="8" fontId="2" fillId="0" borderId="3" xfId="2" applyNumberFormat="1" applyFont="1" applyFill="1" applyBorder="1"/>
    <xf numFmtId="8" fontId="0" fillId="0" borderId="0" xfId="0" applyNumberFormat="1"/>
    <xf numFmtId="44" fontId="5" fillId="0" borderId="1" xfId="0" applyNumberFormat="1" applyFont="1" applyBorder="1"/>
    <xf numFmtId="44" fontId="5" fillId="0" borderId="1" xfId="0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9541-96AC-4130-B793-2E0D5A17C61E}">
  <dimension ref="A1:M24"/>
  <sheetViews>
    <sheetView tabSelected="1" topLeftCell="A5" workbookViewId="0">
      <selection activeCell="E20" sqref="E20"/>
    </sheetView>
  </sheetViews>
  <sheetFormatPr defaultRowHeight="14.5" x14ac:dyDescent="0.35"/>
  <cols>
    <col min="1" max="11" width="15.81640625" customWidth="1"/>
    <col min="13" max="13" width="12.453125" bestFit="1" customWidth="1"/>
    <col min="14" max="14" width="10.81640625" bestFit="1" customWidth="1"/>
  </cols>
  <sheetData>
    <row r="1" spans="1:13" x14ac:dyDescent="0.35">
      <c r="J1" s="8" t="s">
        <v>32</v>
      </c>
      <c r="K1" s="12">
        <v>-864.16</v>
      </c>
      <c r="L1" t="s">
        <v>14</v>
      </c>
    </row>
    <row r="4" spans="1:13" x14ac:dyDescent="0.35">
      <c r="A4" s="1"/>
      <c r="B4" s="4" t="s">
        <v>0</v>
      </c>
      <c r="C4" s="4" t="s">
        <v>1</v>
      </c>
      <c r="D4" s="4" t="s">
        <v>2</v>
      </c>
      <c r="E4" s="4" t="s">
        <v>3</v>
      </c>
      <c r="F4" s="4" t="s">
        <v>3</v>
      </c>
      <c r="G4" s="4" t="s">
        <v>4</v>
      </c>
      <c r="H4" s="4" t="s">
        <v>4</v>
      </c>
      <c r="I4" s="4"/>
      <c r="J4" s="4"/>
      <c r="K4" s="4" t="s">
        <v>5</v>
      </c>
    </row>
    <row r="5" spans="1:13" ht="65" x14ac:dyDescent="0.35">
      <c r="A5" s="2" t="s">
        <v>6</v>
      </c>
      <c r="B5" s="2" t="s">
        <v>7</v>
      </c>
      <c r="C5" s="2" t="s">
        <v>8</v>
      </c>
      <c r="D5" s="2" t="s">
        <v>9</v>
      </c>
      <c r="E5" s="2" t="s">
        <v>17</v>
      </c>
      <c r="F5" s="2" t="s">
        <v>10</v>
      </c>
      <c r="G5" s="2" t="s">
        <v>16</v>
      </c>
      <c r="H5" s="2" t="s">
        <v>18</v>
      </c>
      <c r="I5" s="2" t="s">
        <v>11</v>
      </c>
      <c r="J5" s="2" t="s">
        <v>15</v>
      </c>
      <c r="K5" s="2" t="s">
        <v>12</v>
      </c>
    </row>
    <row r="6" spans="1:13" x14ac:dyDescent="0.35">
      <c r="A6" s="6" t="s">
        <v>19</v>
      </c>
      <c r="B6" s="7">
        <v>52088.44</v>
      </c>
      <c r="C6" s="7">
        <v>141.88</v>
      </c>
      <c r="D6" s="11">
        <v>130139</v>
      </c>
      <c r="E6" s="14">
        <v>104176.88</v>
      </c>
      <c r="F6" s="14">
        <f>C6</f>
        <v>141.88</v>
      </c>
      <c r="G6" s="7">
        <v>255.17</v>
      </c>
      <c r="H6" s="7">
        <v>0</v>
      </c>
      <c r="I6" s="7">
        <v>-3152.72</v>
      </c>
      <c r="J6" s="7">
        <v>0</v>
      </c>
      <c r="K6" s="14">
        <f>SUM(B6:C6,E6:J6)</f>
        <v>153651.53000000003</v>
      </c>
      <c r="M6" s="9"/>
    </row>
    <row r="7" spans="1:13" x14ac:dyDescent="0.35">
      <c r="A7" s="6" t="s">
        <v>20</v>
      </c>
      <c r="B7" s="7">
        <v>52057.57</v>
      </c>
      <c r="C7" s="7">
        <v>177.09</v>
      </c>
      <c r="D7" s="11">
        <v>130085</v>
      </c>
      <c r="E7" s="14">
        <v>104115.14</v>
      </c>
      <c r="F7" s="14">
        <f t="shared" ref="F7:F17" si="0">C7</f>
        <v>177.09</v>
      </c>
      <c r="G7" s="7">
        <v>0</v>
      </c>
      <c r="H7" s="7">
        <v>0</v>
      </c>
      <c r="I7" s="7">
        <v>-2779.7</v>
      </c>
      <c r="J7" s="7">
        <v>0</v>
      </c>
      <c r="K7" s="14">
        <f t="shared" ref="K7:K17" si="1">SUM(B7:C7,E7:J7)</f>
        <v>153747.18999999997</v>
      </c>
      <c r="M7" s="9"/>
    </row>
    <row r="8" spans="1:13" x14ac:dyDescent="0.35">
      <c r="A8" s="6" t="s">
        <v>21</v>
      </c>
      <c r="B8" s="7">
        <v>52075.06</v>
      </c>
      <c r="C8" s="7">
        <v>63.83</v>
      </c>
      <c r="D8" s="11">
        <v>130034</v>
      </c>
      <c r="E8" s="14">
        <v>104150.12</v>
      </c>
      <c r="F8" s="14">
        <f t="shared" si="0"/>
        <v>63.83</v>
      </c>
      <c r="G8" s="7">
        <v>324.07</v>
      </c>
      <c r="H8" s="7">
        <v>44.22</v>
      </c>
      <c r="I8" s="7">
        <v>-2944.16</v>
      </c>
      <c r="J8" s="7">
        <v>0</v>
      </c>
      <c r="K8" s="14">
        <f t="shared" si="1"/>
        <v>153776.97</v>
      </c>
      <c r="M8" s="9"/>
    </row>
    <row r="9" spans="1:13" x14ac:dyDescent="0.35">
      <c r="A9" s="6" t="s">
        <v>22</v>
      </c>
      <c r="B9" s="7">
        <v>52031.08</v>
      </c>
      <c r="C9" s="7">
        <v>175.73</v>
      </c>
      <c r="D9" s="11">
        <v>129944</v>
      </c>
      <c r="E9" s="14">
        <v>104062.16</v>
      </c>
      <c r="F9" s="14">
        <f t="shared" si="0"/>
        <v>175.73</v>
      </c>
      <c r="G9" s="7">
        <v>0</v>
      </c>
      <c r="H9" s="7">
        <v>0</v>
      </c>
      <c r="I9" s="7">
        <v>-2177.79</v>
      </c>
      <c r="J9" s="7">
        <v>0</v>
      </c>
      <c r="K9" s="14">
        <f t="shared" si="1"/>
        <v>154266.91</v>
      </c>
      <c r="M9" s="9"/>
    </row>
    <row r="10" spans="1:13" x14ac:dyDescent="0.35">
      <c r="A10" s="6" t="s">
        <v>23</v>
      </c>
      <c r="B10" s="7">
        <v>51991.48</v>
      </c>
      <c r="C10" s="7">
        <v>162.66999999999999</v>
      </c>
      <c r="D10" s="11">
        <v>129925</v>
      </c>
      <c r="E10" s="14">
        <v>103982.96</v>
      </c>
      <c r="F10" s="14">
        <f t="shared" si="0"/>
        <v>162.66999999999999</v>
      </c>
      <c r="G10" s="7">
        <v>0</v>
      </c>
      <c r="H10" s="7">
        <v>0</v>
      </c>
      <c r="I10" s="7">
        <v>-2309.73</v>
      </c>
      <c r="J10" s="7">
        <v>0</v>
      </c>
      <c r="K10" s="14">
        <f t="shared" si="1"/>
        <v>153990.05000000002</v>
      </c>
      <c r="M10" s="9"/>
    </row>
    <row r="11" spans="1:13" x14ac:dyDescent="0.35">
      <c r="A11" s="6" t="s">
        <v>24</v>
      </c>
      <c r="B11" s="7">
        <v>52092.01</v>
      </c>
      <c r="C11" s="7">
        <v>169.49</v>
      </c>
      <c r="D11" s="11">
        <v>130108</v>
      </c>
      <c r="E11" s="14">
        <v>104184.02</v>
      </c>
      <c r="F11" s="14">
        <f t="shared" si="0"/>
        <v>169.49</v>
      </c>
      <c r="G11" s="7">
        <v>-8006</v>
      </c>
      <c r="H11" s="7">
        <v>0</v>
      </c>
      <c r="I11" s="7">
        <v>-2704.3</v>
      </c>
      <c r="J11" s="7">
        <v>0</v>
      </c>
      <c r="K11" s="14">
        <f t="shared" si="1"/>
        <v>145904.71000000002</v>
      </c>
      <c r="M11" s="9"/>
    </row>
    <row r="12" spans="1:13" x14ac:dyDescent="0.35">
      <c r="A12" s="6" t="s">
        <v>25</v>
      </c>
      <c r="B12" s="7">
        <v>52102.26</v>
      </c>
      <c r="C12" s="7">
        <v>148.13999999999999</v>
      </c>
      <c r="D12" s="11">
        <v>130273</v>
      </c>
      <c r="E12" s="14">
        <v>104204.52</v>
      </c>
      <c r="F12" s="14">
        <f t="shared" si="0"/>
        <v>148.13999999999999</v>
      </c>
      <c r="G12" s="7">
        <v>-209903</v>
      </c>
      <c r="H12" s="7">
        <v>-185440.37</v>
      </c>
      <c r="I12" s="7">
        <v>-83602.28</v>
      </c>
      <c r="J12" s="7">
        <v>-16914.23</v>
      </c>
      <c r="K12" s="14">
        <f t="shared" si="1"/>
        <v>-339256.81999999995</v>
      </c>
      <c r="M12" s="9"/>
    </row>
    <row r="13" spans="1:13" x14ac:dyDescent="0.35">
      <c r="A13" s="6" t="s">
        <v>26</v>
      </c>
      <c r="B13" s="7">
        <v>52131.33</v>
      </c>
      <c r="C13" s="7">
        <v>130</v>
      </c>
      <c r="D13" s="11">
        <v>130276</v>
      </c>
      <c r="E13" s="14">
        <v>104262.66</v>
      </c>
      <c r="F13" s="14">
        <f t="shared" si="0"/>
        <v>130</v>
      </c>
      <c r="G13" s="7">
        <v>-313025.09000000003</v>
      </c>
      <c r="H13" s="7">
        <v>-154701.53</v>
      </c>
      <c r="I13" s="7">
        <v>-8359.369999999999</v>
      </c>
      <c r="J13" s="7">
        <v>-13409.57</v>
      </c>
      <c r="K13" s="14">
        <f t="shared" si="1"/>
        <v>-332841.57</v>
      </c>
      <c r="M13" s="9"/>
    </row>
    <row r="14" spans="1:13" x14ac:dyDescent="0.35">
      <c r="A14" s="6" t="s">
        <v>27</v>
      </c>
      <c r="B14" s="7">
        <v>52138.34</v>
      </c>
      <c r="C14" s="7">
        <v>96.74</v>
      </c>
      <c r="D14" s="11">
        <v>129996</v>
      </c>
      <c r="E14" s="14">
        <v>104276.68</v>
      </c>
      <c r="F14" s="15">
        <f t="shared" si="0"/>
        <v>96.74</v>
      </c>
      <c r="G14" s="7">
        <v>-343422</v>
      </c>
      <c r="H14" s="7">
        <v>-105152.88</v>
      </c>
      <c r="I14" s="7">
        <v>-2360.85</v>
      </c>
      <c r="J14" s="7">
        <v>-5628.47</v>
      </c>
      <c r="K14" s="14">
        <f t="shared" si="1"/>
        <v>-299955.69999999995</v>
      </c>
      <c r="M14" s="9"/>
    </row>
    <row r="15" spans="1:13" x14ac:dyDescent="0.35">
      <c r="A15" s="6" t="s">
        <v>28</v>
      </c>
      <c r="B15" s="7">
        <v>52051.53</v>
      </c>
      <c r="C15" s="7">
        <v>115.14</v>
      </c>
      <c r="D15" s="11">
        <v>129758</v>
      </c>
      <c r="E15" s="14">
        <v>104103.06</v>
      </c>
      <c r="F15" s="15">
        <f t="shared" si="0"/>
        <v>115.14</v>
      </c>
      <c r="G15" s="7">
        <v>-341697</v>
      </c>
      <c r="H15" s="7">
        <v>-8246.76</v>
      </c>
      <c r="I15" s="7">
        <v>-9477.83</v>
      </c>
      <c r="J15" s="7">
        <v>-569.55999999999995</v>
      </c>
      <c r="K15" s="14">
        <f t="shared" si="1"/>
        <v>-203606.28</v>
      </c>
      <c r="M15" s="9"/>
    </row>
    <row r="16" spans="1:13" x14ac:dyDescent="0.35">
      <c r="A16" s="6" t="s">
        <v>29</v>
      </c>
      <c r="B16" s="7">
        <v>51894.23</v>
      </c>
      <c r="C16" s="7">
        <v>58.05</v>
      </c>
      <c r="D16" s="11">
        <v>129371</v>
      </c>
      <c r="E16" s="14">
        <v>103788.46</v>
      </c>
      <c r="F16" s="15">
        <f t="shared" si="0"/>
        <v>58.05</v>
      </c>
      <c r="G16" s="7">
        <v>0</v>
      </c>
      <c r="H16" s="7">
        <v>0</v>
      </c>
      <c r="I16" s="7">
        <v>0</v>
      </c>
      <c r="J16" s="7">
        <v>0</v>
      </c>
      <c r="K16" s="14">
        <f t="shared" si="1"/>
        <v>155798.79</v>
      </c>
      <c r="M16" s="9"/>
    </row>
    <row r="17" spans="1:13" x14ac:dyDescent="0.35">
      <c r="A17" s="6" t="s">
        <v>30</v>
      </c>
      <c r="B17" s="7">
        <v>51841.98</v>
      </c>
      <c r="C17" s="7">
        <v>67.13</v>
      </c>
      <c r="D17" s="11">
        <v>129427</v>
      </c>
      <c r="E17" s="14">
        <v>103683.96</v>
      </c>
      <c r="F17" s="15">
        <f t="shared" si="0"/>
        <v>67.13</v>
      </c>
      <c r="G17" s="7">
        <v>53.53</v>
      </c>
      <c r="H17" s="7">
        <v>0</v>
      </c>
      <c r="I17" s="7">
        <v>0</v>
      </c>
      <c r="J17" s="7">
        <v>0</v>
      </c>
      <c r="K17" s="14">
        <f t="shared" si="1"/>
        <v>155713.73000000001</v>
      </c>
      <c r="M17" s="9"/>
    </row>
    <row r="18" spans="1:13" ht="15" thickBot="1" x14ac:dyDescent="0.4">
      <c r="A18" s="3" t="s">
        <v>13</v>
      </c>
      <c r="B18" s="3">
        <f>SUM(B6:B17)</f>
        <v>624495.31000000006</v>
      </c>
      <c r="C18" s="3">
        <f>SUM(C6:C17)</f>
        <v>1505.8899999999999</v>
      </c>
      <c r="D18" s="3"/>
      <c r="E18" s="3">
        <f t="shared" ref="E18:H18" si="2">SUM(E6:E17)</f>
        <v>1248990.6200000001</v>
      </c>
      <c r="F18" s="3">
        <f t="shared" si="2"/>
        <v>1505.8899999999999</v>
      </c>
      <c r="G18" s="3">
        <f t="shared" si="2"/>
        <v>-1215420.32</v>
      </c>
      <c r="H18" s="3">
        <f t="shared" si="2"/>
        <v>-453497.32</v>
      </c>
      <c r="I18" s="3">
        <f>SUM(I6:I17)</f>
        <v>-119868.73</v>
      </c>
      <c r="J18" s="3">
        <f>SUM(J6:J17)</f>
        <v>-36521.829999999994</v>
      </c>
      <c r="K18" s="3">
        <f>SUM(B18:C18,E18:J18)+K1</f>
        <v>50325.35000000013</v>
      </c>
    </row>
    <row r="19" spans="1:13" ht="15" thickTop="1" x14ac:dyDescent="0.35"/>
    <row r="20" spans="1:13" x14ac:dyDescent="0.35">
      <c r="K20" s="13"/>
    </row>
    <row r="21" spans="1:13" x14ac:dyDescent="0.35">
      <c r="A21" s="5" t="s">
        <v>31</v>
      </c>
      <c r="K21" s="10"/>
    </row>
    <row r="22" spans="1:13" x14ac:dyDescent="0.35">
      <c r="A22" s="5"/>
    </row>
    <row r="23" spans="1:13" x14ac:dyDescent="0.35">
      <c r="A23" s="5"/>
      <c r="K23" s="10"/>
    </row>
    <row r="24" spans="1:13" x14ac:dyDescent="0.35">
      <c r="A24" s="5"/>
    </row>
  </sheetData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ZGVmYXVsdFZhbHVlIj48ZWxlbWVudCB1aWQ9IjkzNmUyMmQ1LTQ1YTctNGNiNy05NWFiLTFhYThjN2M4ODc4OSIgdmFsdWU9IiIgeG1sbnM9Imh0dHA6Ly93d3cuYm9sZG9uamFtZXMuY29tLzIwMDgvMDEvc2llL2ludGVybmFsL2xhYmVsIiAvPjwvc2lzbD48VXNlck5hbWU+Q09SUFxzMDA3NTA2PC9Vc2VyTmFtZT48RGF0ZVRpbWU+OC8xMi8yMDIyIDc6NTQ6MjEgUE08L0RhdGVUaW1lPjxMYWJlbFN0cmluZz5VbmNhdGVnb3JpemVkPC9MYWJlbFN0cmluZz48L2l0ZW0+PC9sYWJlbEhpc3Rvcnk+</Value>
</WrappedLabelHistor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936e22d5-45a7-4cb7-95ab-1aa8c7c88789" value=""/>
</sisl>
</file>

<file path=customXml/itemProps1.xml><?xml version="1.0" encoding="utf-8"?>
<ds:datastoreItem xmlns:ds="http://schemas.openxmlformats.org/officeDocument/2006/customXml" ds:itemID="{814D4A4C-2C2B-466F-B146-1ADCC2F506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5E031B-6909-4033-8F9E-BF1EA92A9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EFD3A5-B190-427C-9376-8EDBBD83D7CE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680C116B-548E-44EB-9C6B-C99EF19F6F31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b6888f76-1100-40b0-929b-1efe9044426d"/>
    <ds:schemaRef ds:uri="f88ffb1c-9230-4705-a789-27bae69f5829"/>
  </ds:schemaRefs>
</ds:datastoreItem>
</file>

<file path=customXml/itemProps5.xml><?xml version="1.0" encoding="utf-8"?>
<ds:datastoreItem xmlns:ds="http://schemas.openxmlformats.org/officeDocument/2006/customXml" ds:itemID="{EFA868B6-C2CB-492F-8B3D-8C75B4DC87C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s007506</dc:creator>
  <cp:keywords/>
  <cp:lastModifiedBy>Michelle Caldwell</cp:lastModifiedBy>
  <dcterms:created xsi:type="dcterms:W3CDTF">2021-07-20T17:18:44Z</dcterms:created>
  <dcterms:modified xsi:type="dcterms:W3CDTF">2026-08-13T20:49:03Z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0c567d23-172a-4594-8a61-1fe15c107180</vt:lpwstr>
  </property>
  <property fmtid="{D5CDD505-2E9C-101B-9397-08002B2CF9AE}" pid="3" name="bjDocumentSecurityLabel">
    <vt:lpwstr>Uncategorized</vt:lpwstr>
  </property>
  <property fmtid="{D5CDD505-2E9C-101B-9397-08002B2CF9AE}" pid="4" name="bjSaver">
    <vt:lpwstr>6A8SrxgYPnHPzBbfLtJelfLhT12u1Hz3</vt:lpwstr>
  </property>
  <property fmtid="{D5CDD505-2E9C-101B-9397-08002B2CF9AE}" pid="5" name="bjClsUserRVM">
    <vt:lpwstr>[]</vt:lpwstr>
  </property>
  <property fmtid="{D5CDD505-2E9C-101B-9397-08002B2CF9AE}" pid="6" name="MSIP_Label_574d496c-7ac4-4b13-81fd-698eca66b217_SiteId">
    <vt:lpwstr>15f3c881-6b03-4ff6-8559-77bf5177818f</vt:lpwstr>
  </property>
  <property fmtid="{D5CDD505-2E9C-101B-9397-08002B2CF9AE}" pid="7" name="MSIP_Label_574d496c-7ac4-4b13-81fd-698eca66b217_Name">
    <vt:lpwstr>Uncategorized</vt:lpwstr>
  </property>
  <property fmtid="{D5CDD505-2E9C-101B-9397-08002B2CF9AE}" pid="8" name="MSIP_Label_574d496c-7ac4-4b13-81fd-698eca66b217_Enabled">
    <vt:lpwstr>true</vt:lpwstr>
  </property>
  <property fmtid="{D5CDD505-2E9C-101B-9397-08002B2CF9AE}" pid="9" name="bjLabelHistoryID">
    <vt:lpwstr>{8BEFD3A5-B190-427C-9376-8EDBBD83D7CE}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uid="936e22d5-45a7-4cb7-95ab-1aa8c7c88789" value="" /&gt;&lt;/sisl&gt;</vt:lpwstr>
  </property>
  <property fmtid="{D5CDD505-2E9C-101B-9397-08002B2CF9AE}" pid="12" name="bjpmDocIH">
    <vt:lpwstr>rF9e2tlYqSWhqVJb8KFazn8B1nIeX/p4</vt:lpwstr>
  </property>
  <property fmtid="{D5CDD505-2E9C-101B-9397-08002B2CF9AE}" pid="13" name="ContentTypeId">
    <vt:lpwstr>0x0101004DF805D1E1DA4A49A223477D3B105720</vt:lpwstr>
  </property>
  <property fmtid="{D5CDD505-2E9C-101B-9397-08002B2CF9AE}" pid="14" name="MediaServiceImageTags">
    <vt:lpwstr/>
  </property>
</Properties>
</file>